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15600" windowHeight="11160" activeTab="1"/>
  </bookViews>
  <sheets>
    <sheet name="تعليمات التسجيل " sheetId="14" r:id="rId1"/>
    <sheet name="أسماء الطلاب" sheetId="12" r:id="rId2"/>
    <sheet name="إدخال البيانات" sheetId="13" r:id="rId3"/>
    <sheet name="إختيار المقررات" sheetId="5" r:id="rId4"/>
    <sheet name="الإستمارة" sheetId="11" r:id="rId5"/>
    <sheet name="رياض" sheetId="2" r:id="rId6"/>
    <sheet name="ورقة2" sheetId="4" state="hidden" r:id="rId7"/>
    <sheet name="ورقة1" sheetId="6" state="hidden" r:id="rId8"/>
  </sheets>
  <definedNames>
    <definedName name="_xlnm._FilterDatabase" localSheetId="1" hidden="1">'أسماء الطلاب'!$A$1:$R$1</definedName>
    <definedName name="_xlnm._FilterDatabase" localSheetId="6" hidden="1">ورقة2!$A$1:$U$1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5" l="1"/>
  <c r="DP5" i="2" l="1"/>
  <c r="K6" i="5" l="1"/>
  <c r="F22" i="11" l="1"/>
  <c r="O5" i="2" l="1"/>
  <c r="N5" i="2"/>
  <c r="L5" i="2"/>
  <c r="F5" i="2"/>
  <c r="E5" i="2"/>
  <c r="H7" i="11" l="1"/>
  <c r="K5" i="11"/>
  <c r="D6" i="11"/>
  <c r="K7" i="11"/>
  <c r="EE5" i="2"/>
  <c r="ED5" i="2"/>
  <c r="EC5" i="2"/>
  <c r="DZ5" i="2"/>
  <c r="DY5" i="2"/>
  <c r="DR5" i="2"/>
  <c r="DN5" i="2"/>
  <c r="G5" i="2"/>
  <c r="A5" i="2"/>
  <c r="A2" i="13"/>
  <c r="E4" i="5" s="1"/>
  <c r="H6" i="11" s="1"/>
  <c r="E21" i="11"/>
  <c r="N4" i="11"/>
  <c r="J3" i="11"/>
  <c r="F3" i="11"/>
  <c r="D2" i="11"/>
  <c r="K9" i="5"/>
  <c r="K10" i="5"/>
  <c r="K11" i="5"/>
  <c r="K12" i="5"/>
  <c r="K13" i="5"/>
  <c r="K8" i="5"/>
  <c r="AE4" i="5"/>
  <c r="AB4" i="5"/>
  <c r="W4" i="5"/>
  <c r="M5" i="2" s="1"/>
  <c r="AE3" i="5"/>
  <c r="AB3" i="5"/>
  <c r="Q3" i="5"/>
  <c r="H5" i="11" s="1"/>
  <c r="W2" i="5"/>
  <c r="Q2" i="5"/>
  <c r="L2" i="5"/>
  <c r="E2" i="5"/>
  <c r="L1" i="5"/>
  <c r="H2" i="11" s="1"/>
  <c r="H39" i="11" s="1"/>
  <c r="C4" i="13"/>
  <c r="EB5" i="2" s="1"/>
  <c r="D3" i="11" l="1"/>
  <c r="AE1" i="5"/>
  <c r="K4" i="11" s="1"/>
  <c r="D7" i="11"/>
  <c r="B5" i="2"/>
  <c r="H5" i="2"/>
  <c r="S5" i="2"/>
  <c r="N3" i="11"/>
  <c r="AB2" i="5"/>
  <c r="P5" i="2"/>
  <c r="AB1" i="5"/>
  <c r="H4" i="11" s="1"/>
  <c r="L3" i="5"/>
  <c r="W1" i="5"/>
  <c r="Q4" i="5"/>
  <c r="Q1" i="5"/>
  <c r="L4" i="5"/>
  <c r="E3" i="5"/>
  <c r="W3" i="5"/>
  <c r="D4" i="11" l="1"/>
  <c r="I5" i="2"/>
  <c r="P5" i="11"/>
  <c r="K5" i="2"/>
  <c r="K6" i="11"/>
  <c r="R5" i="2"/>
  <c r="M2" i="11"/>
  <c r="C5" i="2"/>
  <c r="P6" i="11"/>
  <c r="Q5" i="2"/>
  <c r="D5" i="11"/>
  <c r="J5" i="2"/>
  <c r="P2" i="11"/>
  <c r="D5" i="2"/>
  <c r="J13" i="5" l="1"/>
  <c r="J12" i="5"/>
  <c r="J11" i="5"/>
  <c r="J10" i="5"/>
  <c r="J9" i="5"/>
  <c r="J8" i="5"/>
  <c r="X8" i="5"/>
  <c r="DX5" i="2" l="1"/>
  <c r="EA5" i="2" s="1"/>
  <c r="E13" i="11"/>
  <c r="E16" i="11"/>
  <c r="E15" i="11"/>
  <c r="E17" i="11"/>
  <c r="E14" i="11"/>
  <c r="AW33" i="5" l="1"/>
  <c r="AW34" i="5"/>
  <c r="AW35" i="5"/>
  <c r="AW36" i="5"/>
  <c r="AW32" i="5"/>
  <c r="AW28" i="5"/>
  <c r="AW29" i="5"/>
  <c r="AW30" i="5"/>
  <c r="AW31" i="5"/>
  <c r="AW27" i="5"/>
  <c r="AW23" i="5"/>
  <c r="AW24" i="5"/>
  <c r="AW25" i="5"/>
  <c r="AW26" i="5"/>
  <c r="AW22" i="5"/>
  <c r="AW18" i="5"/>
  <c r="AW19" i="5"/>
  <c r="AW20" i="5"/>
  <c r="AW21" i="5"/>
  <c r="AW14" i="5"/>
  <c r="AW15" i="5"/>
  <c r="AW16" i="5"/>
  <c r="AW12" i="5"/>
  <c r="AW13" i="5"/>
  <c r="AW11" i="5"/>
  <c r="AW6" i="5"/>
  <c r="AW7" i="5"/>
  <c r="AW8" i="5"/>
  <c r="AW9" i="5"/>
  <c r="AW10" i="5"/>
  <c r="AX36" i="5"/>
  <c r="AX31" i="5"/>
  <c r="AX16" i="5"/>
  <c r="AX30" i="5"/>
  <c r="AX15" i="5"/>
  <c r="AX34" i="5"/>
  <c r="AX14" i="5"/>
  <c r="AX28" i="5"/>
  <c r="AX10" i="5"/>
  <c r="AX26" i="5"/>
  <c r="AX21" i="5"/>
  <c r="AX9" i="5"/>
  <c r="AX20" i="5"/>
  <c r="AX8" i="5"/>
  <c r="AX24" i="5"/>
  <c r="AX19" i="5"/>
  <c r="AX13" i="5"/>
  <c r="AX7" i="5"/>
  <c r="AX23" i="5"/>
  <c r="AX18" i="5"/>
  <c r="AX12" i="5"/>
  <c r="AX6" i="5"/>
  <c r="AX22" i="5"/>
  <c r="AX32" i="5" l="1"/>
  <c r="AX11" i="5"/>
  <c r="Y5" i="2"/>
  <c r="AX33" i="5"/>
  <c r="AA5" i="2"/>
  <c r="U5" i="2"/>
  <c r="AC5" i="2"/>
  <c r="W5" i="2"/>
  <c r="AX27" i="5"/>
  <c r="AX29" i="5"/>
  <c r="AX35" i="5"/>
  <c r="AX25" i="5"/>
  <c r="AK26" i="5" l="1"/>
  <c r="A11" i="5"/>
  <c r="AK11" i="5" s="1"/>
  <c r="AK20" i="5"/>
  <c r="AK31" i="5"/>
  <c r="AK23" i="5"/>
  <c r="A12" i="5"/>
  <c r="AK12" i="5" s="1"/>
  <c r="AK18" i="5"/>
  <c r="AK32" i="5"/>
  <c r="AK30" i="5"/>
  <c r="A10" i="5"/>
  <c r="AK10" i="5" s="1"/>
  <c r="A8" i="5"/>
  <c r="AK8" i="5" s="1"/>
  <c r="A9" i="5"/>
  <c r="AK9" i="5" s="1"/>
  <c r="A13" i="5"/>
  <c r="AK13" i="5" s="1"/>
  <c r="AK22" i="5"/>
  <c r="AK25" i="5"/>
  <c r="AK29" i="5"/>
  <c r="E40" i="11"/>
  <c r="K22" i="11"/>
  <c r="AK38" i="5"/>
  <c r="C1" i="11"/>
  <c r="AK39" i="5"/>
  <c r="AK37" i="5"/>
  <c r="AK36" i="5"/>
  <c r="AK35" i="5"/>
  <c r="AK34" i="5"/>
  <c r="AK33" i="5"/>
  <c r="AK28" i="5"/>
  <c r="AK27" i="5"/>
  <c r="AK24" i="5"/>
  <c r="AK21" i="5"/>
  <c r="AK19" i="5"/>
  <c r="AK16" i="5"/>
  <c r="AK15" i="5"/>
  <c r="AK14" i="5"/>
  <c r="A15" i="11" l="1"/>
  <c r="A17" i="11"/>
  <c r="A18" i="11"/>
  <c r="A13" i="11"/>
  <c r="A16" i="11"/>
  <c r="A14" i="11"/>
  <c r="A12" i="11"/>
  <c r="H18" i="11" l="1"/>
  <c r="M18" i="11"/>
  <c r="L18" i="11"/>
  <c r="F18" i="11"/>
  <c r="AE5" i="2" l="1"/>
  <c r="K14" i="5"/>
  <c r="X10" i="5" s="1"/>
  <c r="X11" i="5" l="1"/>
  <c r="F39" i="11" s="1"/>
  <c r="F24" i="11"/>
  <c r="X12" i="5"/>
  <c r="H20" i="11"/>
  <c r="E12" i="11" s="1"/>
  <c r="F25" i="11" l="1"/>
  <c r="DW5" i="2"/>
  <c r="F13" i="11"/>
  <c r="F14" i="11"/>
  <c r="F12" i="11"/>
  <c r="F15" i="11"/>
  <c r="F16" i="11"/>
  <c r="F17" i="11"/>
  <c r="DS5" i="2"/>
  <c r="DU5" i="2"/>
  <c r="M12" i="11" l="1"/>
  <c r="L12" i="11"/>
  <c r="G12" i="11"/>
  <c r="M17" i="11"/>
  <c r="L17" i="11"/>
  <c r="G17" i="11"/>
  <c r="M14" i="11"/>
  <c r="L14" i="11"/>
  <c r="G14" i="11"/>
  <c r="M15" i="11"/>
  <c r="L15" i="11"/>
  <c r="G15" i="11"/>
  <c r="M16" i="11"/>
  <c r="G16" i="11"/>
  <c r="L16" i="11"/>
  <c r="M13" i="11"/>
  <c r="L13" i="11"/>
  <c r="G13" i="11"/>
  <c r="AD5" i="2" l="1"/>
  <c r="T5" i="2"/>
  <c r="X5" i="2"/>
  <c r="V5" i="2"/>
  <c r="AB5" i="2"/>
  <c r="Z5" i="2"/>
</calcChain>
</file>

<file path=xl/sharedStrings.xml><?xml version="1.0" encoding="utf-8"?>
<sst xmlns="http://schemas.openxmlformats.org/spreadsheetml/2006/main" count="8559" uniqueCount="2172">
  <si>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</si>
  <si>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</si>
  <si>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</si>
  <si>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</si>
  <si>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</si>
  <si>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</si>
  <si>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</si>
  <si>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</si>
  <si>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</si>
  <si>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</si>
  <si>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</si>
  <si>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</si>
  <si>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</si>
  <si>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</si>
  <si>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</si>
  <si>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</si>
  <si>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</si>
  <si>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</si>
  <si>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</si>
  <si>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</si>
  <si>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</si>
  <si>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</si>
  <si>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</si>
  <si>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</si>
  <si>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</si>
  <si>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</si>
  <si>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</si>
  <si>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</si>
  <si>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</si>
  <si>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</si>
  <si>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</si>
  <si>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</si>
  <si>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</si>
  <si>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</si>
  <si>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</si>
  <si>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</si>
  <si>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</si>
  <si>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</si>
  <si>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أنواع الحسم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</si>
  <si>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</si>
  <si>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</si>
  <si>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</si>
  <si>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</si>
  <si>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</si>
  <si>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</si>
  <si>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</si>
  <si>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</si>
  <si>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</si>
  <si>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</si>
  <si>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</si>
  <si>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</si>
  <si>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</si>
  <si>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</si>
  <si>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</si>
  <si>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</si>
  <si>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</si>
  <si>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</si>
  <si>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</si>
  <si>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</si>
  <si>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</si>
  <si>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</si>
  <si>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المحافظة</t>
  </si>
  <si>
    <t>ذوي الشهداء وجرحى الجيش العربي السوري</t>
  </si>
  <si>
    <t>حاملي وسام بطل الجمهورية وأولادهم</t>
  </si>
  <si>
    <t>تاريخ إعادة ارتباط</t>
  </si>
  <si>
    <t>رقم تدوير رسوم</t>
  </si>
  <si>
    <t>تاريخ تدوير رسوم</t>
  </si>
  <si>
    <t>حسين</t>
  </si>
  <si>
    <t>صالح</t>
  </si>
  <si>
    <t>عمر</t>
  </si>
  <si>
    <t>محمود</t>
  </si>
  <si>
    <t>مروان</t>
  </si>
  <si>
    <t>محمد</t>
  </si>
  <si>
    <t>عدنان</t>
  </si>
  <si>
    <t>علي</t>
  </si>
  <si>
    <t>يوسف</t>
  </si>
  <si>
    <t>أحمد</t>
  </si>
  <si>
    <t>جمال</t>
  </si>
  <si>
    <t>صلاح</t>
  </si>
  <si>
    <t>محمد علي</t>
  </si>
  <si>
    <t>سليمان</t>
  </si>
  <si>
    <t>محمد فايز</t>
  </si>
  <si>
    <t>تيسير</t>
  </si>
  <si>
    <t>اسماعيل</t>
  </si>
  <si>
    <t>فواز</t>
  </si>
  <si>
    <t>ماهر</t>
  </si>
  <si>
    <t>عبد الرحمن</t>
  </si>
  <si>
    <t>جميل</t>
  </si>
  <si>
    <t>بسام</t>
  </si>
  <si>
    <t>محي الدين</t>
  </si>
  <si>
    <t>غسان</t>
  </si>
  <si>
    <t>حسن</t>
  </si>
  <si>
    <t>كامل</t>
  </si>
  <si>
    <t>عبد الرزاق</t>
  </si>
  <si>
    <t>خضر</t>
  </si>
  <si>
    <t>ابراهيم</t>
  </si>
  <si>
    <t>انور</t>
  </si>
  <si>
    <t>فيصل</t>
  </si>
  <si>
    <t>محمد خير</t>
  </si>
  <si>
    <t>زياد</t>
  </si>
  <si>
    <t>سلمان</t>
  </si>
  <si>
    <t>عيسى</t>
  </si>
  <si>
    <t>ناصر</t>
  </si>
  <si>
    <t>عصام</t>
  </si>
  <si>
    <t>توفيق</t>
  </si>
  <si>
    <t>موفق</t>
  </si>
  <si>
    <t>احمد</t>
  </si>
  <si>
    <t>يحيى</t>
  </si>
  <si>
    <t>خليل</t>
  </si>
  <si>
    <t>نذير</t>
  </si>
  <si>
    <t>منصور</t>
  </si>
  <si>
    <t>نزار</t>
  </si>
  <si>
    <t>فؤاد</t>
  </si>
  <si>
    <t>بشار</t>
  </si>
  <si>
    <t>صلاح الدين</t>
  </si>
  <si>
    <t>حامد</t>
  </si>
  <si>
    <t>سعيد</t>
  </si>
  <si>
    <t>خالد</t>
  </si>
  <si>
    <t>عبد العزيز</t>
  </si>
  <si>
    <t>حمد</t>
  </si>
  <si>
    <t>عبد الله</t>
  </si>
  <si>
    <t>حسام</t>
  </si>
  <si>
    <t>صبحي</t>
  </si>
  <si>
    <t>ماجد</t>
  </si>
  <si>
    <t>ايمن</t>
  </si>
  <si>
    <t>حمود</t>
  </si>
  <si>
    <t>منير</t>
  </si>
  <si>
    <t>يونس</t>
  </si>
  <si>
    <t>مصطفى</t>
  </si>
  <si>
    <t>نبيل</t>
  </si>
  <si>
    <t>هشام</t>
  </si>
  <si>
    <t>عبد</t>
  </si>
  <si>
    <t>رضوان</t>
  </si>
  <si>
    <t>وليد</t>
  </si>
  <si>
    <t>سمير</t>
  </si>
  <si>
    <t>كمال</t>
  </si>
  <si>
    <t>ياسر</t>
  </si>
  <si>
    <t>قاسم</t>
  </si>
  <si>
    <t>نزيه</t>
  </si>
  <si>
    <t>عبدو</t>
  </si>
  <si>
    <t>ممدوح</t>
  </si>
  <si>
    <t>فايز</t>
  </si>
  <si>
    <t>جابر</t>
  </si>
  <si>
    <t>رياض</t>
  </si>
  <si>
    <t>عبد الوهاب</t>
  </si>
  <si>
    <t>عادل</t>
  </si>
  <si>
    <t>نديم</t>
  </si>
  <si>
    <t>هيثم</t>
  </si>
  <si>
    <t>جاسم</t>
  </si>
  <si>
    <t>زهير</t>
  </si>
  <si>
    <t>عبد القادر</t>
  </si>
  <si>
    <t>جهاد</t>
  </si>
  <si>
    <t>عبد الكريم</t>
  </si>
  <si>
    <t>عبد الفتاح</t>
  </si>
  <si>
    <t>طلال</t>
  </si>
  <si>
    <t>فهد</t>
  </si>
  <si>
    <t>عوض</t>
  </si>
  <si>
    <t>عارف</t>
  </si>
  <si>
    <t>مرعي</t>
  </si>
  <si>
    <t>رضا</t>
  </si>
  <si>
    <t>سامي</t>
  </si>
  <si>
    <t>لؤي</t>
  </si>
  <si>
    <t>اكرم</t>
  </si>
  <si>
    <t>محمد نبيل</t>
  </si>
  <si>
    <t>لطفي</t>
  </si>
  <si>
    <t>نواف</t>
  </si>
  <si>
    <t>اسامه</t>
  </si>
  <si>
    <t>فوزي</t>
  </si>
  <si>
    <t>محمد حسن</t>
  </si>
  <si>
    <t>فتحي</t>
  </si>
  <si>
    <t>رفعت</t>
  </si>
  <si>
    <t>اسعد</t>
  </si>
  <si>
    <t>سامر</t>
  </si>
  <si>
    <t>ياسين</t>
  </si>
  <si>
    <t>عبد المنعم</t>
  </si>
  <si>
    <t>راتب</t>
  </si>
  <si>
    <t>طارق</t>
  </si>
  <si>
    <t>محمدحسان</t>
  </si>
  <si>
    <t>فارس</t>
  </si>
  <si>
    <t>حسن حسن</t>
  </si>
  <si>
    <t>عبد الحميد</t>
  </si>
  <si>
    <t>اديب</t>
  </si>
  <si>
    <t>باسم</t>
  </si>
  <si>
    <t>نهاد</t>
  </si>
  <si>
    <t>عزالدين</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</si>
  <si>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</si>
  <si>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</si>
  <si>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</si>
  <si>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</si>
  <si>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</si>
  <si>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</si>
  <si>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</si>
  <si>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</si>
  <si>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</si>
  <si>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</si>
  <si>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</si>
  <si>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</si>
  <si>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</si>
  <si>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</si>
  <si>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</si>
  <si>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</si>
  <si>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</si>
  <si>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</si>
  <si>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</si>
  <si>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</si>
  <si>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</si>
  <si>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</si>
  <si>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</si>
  <si>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رسم تسجيل سنوي</t>
  </si>
  <si>
    <t>عدد المواد الراسبة للمرة الأولى</t>
  </si>
  <si>
    <t>عدد المواد الراسبة للمرة الثانية</t>
  </si>
  <si>
    <t>إعادة ارتباط</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</si>
  <si>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</si>
  <si>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</si>
  <si>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</si>
  <si>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</si>
  <si>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</si>
  <si>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</si>
  <si>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</si>
  <si>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</si>
  <si>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</si>
  <si>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</si>
  <si>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</si>
  <si>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</si>
  <si>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</si>
  <si>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</si>
  <si>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</si>
  <si>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</si>
  <si>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</si>
  <si>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</si>
  <si>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</si>
  <si>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</si>
  <si>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</si>
  <si>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</si>
  <si>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</si>
  <si>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</si>
  <si>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</si>
  <si>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</si>
  <si>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</si>
  <si>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</si>
  <si>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</si>
  <si>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</si>
  <si>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</si>
  <si>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العربية السورية</t>
  </si>
  <si>
    <t>الرقة</t>
  </si>
  <si>
    <t>علمي</t>
  </si>
  <si>
    <t>دير الزور</t>
  </si>
  <si>
    <t>درعا</t>
  </si>
  <si>
    <t>طرطوس</t>
  </si>
  <si>
    <t>السويداء</t>
  </si>
  <si>
    <t>القنيطرة</t>
  </si>
  <si>
    <t>حماة</t>
  </si>
  <si>
    <t>حمص</t>
  </si>
  <si>
    <t>حلب</t>
  </si>
  <si>
    <t>الحسكة</t>
  </si>
  <si>
    <t>اللاذقية</t>
  </si>
  <si>
    <t>إدلب</t>
  </si>
  <si>
    <t>فراس</t>
  </si>
  <si>
    <t>عبدالكريم</t>
  </si>
  <si>
    <t>عبدالحميد</t>
  </si>
  <si>
    <t>رأفت</t>
  </si>
  <si>
    <t>ازدهار</t>
  </si>
  <si>
    <t>عبدالرزاق</t>
  </si>
  <si>
    <t>اللغة الإنكليزية 1</t>
  </si>
  <si>
    <t>المبلغ المسحق</t>
  </si>
  <si>
    <t>عدد المقررات المسجلة</t>
  </si>
  <si>
    <t>الأولى حديث</t>
  </si>
  <si>
    <t>رمز الطالب</t>
  </si>
  <si>
    <t>تجارية</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</si>
  <si>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</si>
  <si>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</si>
  <si>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</si>
  <si>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</si>
  <si>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</si>
  <si>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</si>
  <si>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</si>
  <si>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</si>
  <si>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</si>
  <si>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</si>
  <si>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</si>
  <si>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</si>
  <si>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</si>
  <si>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</si>
  <si>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</si>
  <si>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منى</t>
  </si>
  <si>
    <t>مريم</t>
  </si>
  <si>
    <t>سحر</t>
  </si>
  <si>
    <t>صباح</t>
  </si>
  <si>
    <t>رجاء</t>
  </si>
  <si>
    <t>سميره</t>
  </si>
  <si>
    <t>روضه</t>
  </si>
  <si>
    <t>هيام</t>
  </si>
  <si>
    <t>سوسن</t>
  </si>
  <si>
    <t>هايل</t>
  </si>
  <si>
    <t>اميره</t>
  </si>
  <si>
    <t>فاطمه</t>
  </si>
  <si>
    <t>فطمه</t>
  </si>
  <si>
    <t>عزيزه</t>
  </si>
  <si>
    <t>حياة</t>
  </si>
  <si>
    <t>عفاف</t>
  </si>
  <si>
    <t>نجوى</t>
  </si>
  <si>
    <t>نجاة</t>
  </si>
  <si>
    <t>عزيز</t>
  </si>
  <si>
    <t>نوال</t>
  </si>
  <si>
    <t>كوكب</t>
  </si>
  <si>
    <t>افتكار</t>
  </si>
  <si>
    <t>نعمه</t>
  </si>
  <si>
    <t>سهام</t>
  </si>
  <si>
    <t>فاطمة</t>
  </si>
  <si>
    <t>سعاد</t>
  </si>
  <si>
    <t>نوفه</t>
  </si>
  <si>
    <t>عبداللطيف</t>
  </si>
  <si>
    <t>بهيه</t>
  </si>
  <si>
    <t>ميسون</t>
  </si>
  <si>
    <t>سناء</t>
  </si>
  <si>
    <t>خديجه</t>
  </si>
  <si>
    <t>ايمان</t>
  </si>
  <si>
    <t>فريال</t>
  </si>
  <si>
    <t>وجدان</t>
  </si>
  <si>
    <t>هناء</t>
  </si>
  <si>
    <t>محمد جمال</t>
  </si>
  <si>
    <t>وفاء</t>
  </si>
  <si>
    <t>قمر</t>
  </si>
  <si>
    <t>رغده</t>
  </si>
  <si>
    <t>لينا</t>
  </si>
  <si>
    <t>ليلى</t>
  </si>
  <si>
    <t>سوزان</t>
  </si>
  <si>
    <t>كوثر</t>
  </si>
  <si>
    <t>ابتسام</t>
  </si>
  <si>
    <t>دلال</t>
  </si>
  <si>
    <t>زبيده</t>
  </si>
  <si>
    <t>ناهد</t>
  </si>
  <si>
    <t>يسرى</t>
  </si>
  <si>
    <t>أكرم</t>
  </si>
  <si>
    <t>صالحه</t>
  </si>
  <si>
    <t>عبير</t>
  </si>
  <si>
    <t>منال</t>
  </si>
  <si>
    <t>ماري</t>
  </si>
  <si>
    <t>فايزة</t>
  </si>
  <si>
    <t>امل</t>
  </si>
  <si>
    <t>خديجة</t>
  </si>
  <si>
    <t>زينب</t>
  </si>
  <si>
    <t>امينه</t>
  </si>
  <si>
    <t>سميحه</t>
  </si>
  <si>
    <t>ميساء</t>
  </si>
  <si>
    <t>اعتدال</t>
  </si>
  <si>
    <t>باسمه</t>
  </si>
  <si>
    <t>آمنه</t>
  </si>
  <si>
    <t>فايزه</t>
  </si>
  <si>
    <t>سمر</t>
  </si>
  <si>
    <t>ناديا</t>
  </si>
  <si>
    <t>ريم</t>
  </si>
  <si>
    <t>نجاح</t>
  </si>
  <si>
    <t>وداد</t>
  </si>
  <si>
    <t>أمل</t>
  </si>
  <si>
    <t>صفاء</t>
  </si>
  <si>
    <t>الهام</t>
  </si>
  <si>
    <t>عبد الناصر</t>
  </si>
  <si>
    <t>هدى</t>
  </si>
  <si>
    <t>حميده</t>
  </si>
  <si>
    <t>غاده</t>
  </si>
  <si>
    <t>ميادة</t>
  </si>
  <si>
    <t>وسام</t>
  </si>
  <si>
    <t>ربيعه</t>
  </si>
  <si>
    <t>حفيظه</t>
  </si>
  <si>
    <t>ملك</t>
  </si>
  <si>
    <t>حنان</t>
  </si>
  <si>
    <t>ندى</t>
  </si>
  <si>
    <t>لميس</t>
  </si>
  <si>
    <t>نايفه</t>
  </si>
  <si>
    <t>صديقه</t>
  </si>
  <si>
    <t>فاديا</t>
  </si>
  <si>
    <t>انعام</t>
  </si>
  <si>
    <t>نادية</t>
  </si>
  <si>
    <t>بديعه</t>
  </si>
  <si>
    <t>غصون</t>
  </si>
  <si>
    <t>ريما</t>
  </si>
  <si>
    <t>ريمه</t>
  </si>
  <si>
    <t>ثناء</t>
  </si>
  <si>
    <t>رحاب</t>
  </si>
  <si>
    <t>هيفاء</t>
  </si>
  <si>
    <t>الياس</t>
  </si>
  <si>
    <t>فاتن</t>
  </si>
  <si>
    <t>مياده</t>
  </si>
  <si>
    <t>هنا</t>
  </si>
  <si>
    <t>ماجده</t>
  </si>
  <si>
    <t>ناهده</t>
  </si>
  <si>
    <t>منذر</t>
  </si>
  <si>
    <t>فلك</t>
  </si>
  <si>
    <t>نوره</t>
  </si>
  <si>
    <t>سلطانه</t>
  </si>
  <si>
    <t>هنادي</t>
  </si>
  <si>
    <t>بشير</t>
  </si>
  <si>
    <t>جمانه</t>
  </si>
  <si>
    <t>ملكه</t>
  </si>
  <si>
    <t>ربا</t>
  </si>
  <si>
    <t>سلوى</t>
  </si>
  <si>
    <t>بسمه</t>
  </si>
  <si>
    <t>امنه</t>
  </si>
  <si>
    <t>عبد الرؤوف</t>
  </si>
  <si>
    <t>رقيه</t>
  </si>
  <si>
    <t>مها</t>
  </si>
  <si>
    <t>نهى</t>
  </si>
  <si>
    <t>عبد اللطيف</t>
  </si>
  <si>
    <t>سميه</t>
  </si>
  <si>
    <t>خلود</t>
  </si>
  <si>
    <t>عائده</t>
  </si>
  <si>
    <t>وصال</t>
  </si>
  <si>
    <t>هديه</t>
  </si>
  <si>
    <t>رويده</t>
  </si>
  <si>
    <t>شاهر</t>
  </si>
  <si>
    <t>انتصار</t>
  </si>
  <si>
    <t>نعيمه</t>
  </si>
  <si>
    <t>فطوم</t>
  </si>
  <si>
    <t>حوريه</t>
  </si>
  <si>
    <t>اميرة</t>
  </si>
  <si>
    <t>هاني</t>
  </si>
  <si>
    <t>نهله</t>
  </si>
  <si>
    <t>مطيعه</t>
  </si>
  <si>
    <t>غازيه</t>
  </si>
  <si>
    <t>مفيده</t>
  </si>
  <si>
    <t>منا</t>
  </si>
  <si>
    <t>عائشه</t>
  </si>
  <si>
    <t>فطيم</t>
  </si>
  <si>
    <t>فاديه</t>
  </si>
  <si>
    <t>علا</t>
  </si>
  <si>
    <t>حاتم</t>
  </si>
  <si>
    <t>شاديه</t>
  </si>
  <si>
    <t>خوله</t>
  </si>
  <si>
    <t>هند</t>
  </si>
  <si>
    <t>وضحه</t>
  </si>
  <si>
    <t>رسميه</t>
  </si>
  <si>
    <t>غادة</t>
  </si>
  <si>
    <t>ميسر</t>
  </si>
  <si>
    <t>حياه</t>
  </si>
  <si>
    <t>فيروز</t>
  </si>
  <si>
    <t>نبيله</t>
  </si>
  <si>
    <t>يسره</t>
  </si>
  <si>
    <t>هنديه</t>
  </si>
  <si>
    <t>محمد سمير</t>
  </si>
  <si>
    <t>صفيه</t>
  </si>
  <si>
    <t>أمينه</t>
  </si>
  <si>
    <t>سماهر</t>
  </si>
  <si>
    <t>مديحه</t>
  </si>
  <si>
    <t>عيده</t>
  </si>
  <si>
    <t>جميله</t>
  </si>
  <si>
    <t>هدية</t>
  </si>
  <si>
    <t>عواطف</t>
  </si>
  <si>
    <t>فاتنه</t>
  </si>
  <si>
    <t>فتحية</t>
  </si>
  <si>
    <t>صبريه</t>
  </si>
  <si>
    <t>ساميه</t>
  </si>
  <si>
    <t>زينه</t>
  </si>
  <si>
    <t>عليا</t>
  </si>
  <si>
    <t>حسنه</t>
  </si>
  <si>
    <t>شفيق</t>
  </si>
  <si>
    <t>بدر</t>
  </si>
  <si>
    <t>رزان</t>
  </si>
  <si>
    <t>حسناء</t>
  </si>
  <si>
    <t>صبحه</t>
  </si>
  <si>
    <t>نور الهدى</t>
  </si>
  <si>
    <t>نزيها</t>
  </si>
  <si>
    <t>منتهى</t>
  </si>
  <si>
    <t>رمضان</t>
  </si>
  <si>
    <t>انثى</t>
  </si>
  <si>
    <t>غير سورية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</si>
  <si>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</si>
  <si>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</si>
  <si>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</si>
  <si>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</si>
  <si>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</si>
  <si>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</si>
  <si>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</si>
  <si>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</si>
  <si>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</si>
  <si>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</si>
  <si>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</si>
  <si>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</si>
  <si>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</si>
  <si>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</si>
  <si>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</si>
  <si>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</si>
  <si>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</si>
  <si>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</si>
  <si>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زريفه</t>
  </si>
  <si>
    <t>غاليه</t>
  </si>
  <si>
    <t>امين</t>
  </si>
  <si>
    <t>جمال الدين</t>
  </si>
  <si>
    <t>فرزت</t>
  </si>
  <si>
    <t>فريحه</t>
  </si>
  <si>
    <t>رئيفه</t>
  </si>
  <si>
    <t>سليمه</t>
  </si>
  <si>
    <t>فخري</t>
  </si>
  <si>
    <t>امينة</t>
  </si>
  <si>
    <t>نظيره</t>
  </si>
  <si>
    <t>شحاده</t>
  </si>
  <si>
    <t>عبد الرحيم</t>
  </si>
  <si>
    <t>عبير احمد</t>
  </si>
  <si>
    <t>هبة</t>
  </si>
  <si>
    <t>هدله</t>
  </si>
  <si>
    <t>احمد محمد</t>
  </si>
  <si>
    <t>تركيه</t>
  </si>
  <si>
    <t>بديع</t>
  </si>
  <si>
    <t>نزيهه</t>
  </si>
  <si>
    <t>وهيبه</t>
  </si>
  <si>
    <t>منيرة</t>
  </si>
  <si>
    <t>حليمه</t>
  </si>
  <si>
    <t>سلام</t>
  </si>
  <si>
    <t>هويده</t>
  </si>
  <si>
    <t>خليف</t>
  </si>
  <si>
    <t>مؤمنه</t>
  </si>
  <si>
    <t>راغده</t>
  </si>
  <si>
    <t>ندوه</t>
  </si>
  <si>
    <t>وزيره</t>
  </si>
  <si>
    <t>عبد الحفيظ</t>
  </si>
  <si>
    <t>نجلاء</t>
  </si>
  <si>
    <t>وجيه</t>
  </si>
  <si>
    <t>زهور</t>
  </si>
  <si>
    <t>عزت</t>
  </si>
  <si>
    <t>فاتن منصور</t>
  </si>
  <si>
    <t>والدتهاعزيزه</t>
  </si>
  <si>
    <t/>
  </si>
  <si>
    <t>والدتهاصباح</t>
  </si>
  <si>
    <t>نجيب</t>
  </si>
  <si>
    <t>صياح</t>
  </si>
  <si>
    <t>جميلة</t>
  </si>
  <si>
    <t>ياسمين قاسم</t>
  </si>
  <si>
    <t>وجيهه</t>
  </si>
  <si>
    <t>نجاه</t>
  </si>
  <si>
    <t>بدره</t>
  </si>
  <si>
    <t>نور</t>
  </si>
  <si>
    <t>زهر</t>
  </si>
  <si>
    <t>محمد فواز</t>
  </si>
  <si>
    <t>جمعه</t>
  </si>
  <si>
    <t>معين</t>
  </si>
  <si>
    <t>فريده</t>
  </si>
  <si>
    <t>ناديه</t>
  </si>
  <si>
    <t>دارين</t>
  </si>
  <si>
    <t>علا ابراهيم</t>
  </si>
  <si>
    <t>بندر</t>
  </si>
  <si>
    <t>خلف</t>
  </si>
  <si>
    <t>هيلا</t>
  </si>
  <si>
    <t>نائل</t>
  </si>
  <si>
    <t>سهيلة</t>
  </si>
  <si>
    <t>بدر الدين</t>
  </si>
  <si>
    <t>هاشم</t>
  </si>
  <si>
    <t>محمد رشيد</t>
  </si>
  <si>
    <t>عربيه</t>
  </si>
  <si>
    <t>ذيبه</t>
  </si>
  <si>
    <t>محمد زهير</t>
  </si>
  <si>
    <t>محرز</t>
  </si>
  <si>
    <t>مطيعة</t>
  </si>
  <si>
    <t>ثريه</t>
  </si>
  <si>
    <t>أنور</t>
  </si>
  <si>
    <t>شيخه</t>
  </si>
  <si>
    <t>عبد الحكيم</t>
  </si>
  <si>
    <t>رانية</t>
  </si>
  <si>
    <t>وفيقة</t>
  </si>
  <si>
    <t>شحادة</t>
  </si>
  <si>
    <t>عيدة</t>
  </si>
  <si>
    <t>غانم</t>
  </si>
  <si>
    <t>حبيب</t>
  </si>
  <si>
    <t>مهدي</t>
  </si>
  <si>
    <t>سوريا</t>
  </si>
  <si>
    <t>فنون نسوية</t>
  </si>
  <si>
    <t>اتصالات</t>
  </si>
  <si>
    <t>بيطرية</t>
  </si>
  <si>
    <t>زراعية</t>
  </si>
  <si>
    <t>فندقية</t>
  </si>
  <si>
    <t>نقل</t>
  </si>
  <si>
    <t>صناعية</t>
  </si>
  <si>
    <t>الفلسطينية السورية</t>
  </si>
  <si>
    <t>الاسم باللغة الإنكليزية</t>
  </si>
  <si>
    <t>النسبة باللغة الانكليزية</t>
  </si>
  <si>
    <t>اسم الاب باللغة الإنكليزية</t>
  </si>
  <si>
    <t>اسم الام باللغة الإنكليزية</t>
  </si>
  <si>
    <t>مكان الميلاد باللغة الإنكليزية</t>
  </si>
  <si>
    <t>أدبي</t>
  </si>
  <si>
    <t>مبلغ السلفة</t>
  </si>
  <si>
    <t>المبلغ المتبقي من السلفة</t>
  </si>
  <si>
    <t>المقررات المسجلة في الفصل الأول للعام الدراسي 2020/ 2021</t>
  </si>
  <si>
    <t xml:space="preserve">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</si>
  <si>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2 - شهادة ثانوية مصدقة عدد /2/</t>
  </si>
  <si>
    <t>3 - صورة عن البطاقة الشخصة (الهوية) أو إخراج قيد عدد /2/</t>
  </si>
  <si>
    <t>1 - إضبارة طالب مستجد من أحد مراكز البيع ضمن حرم الجامعة</t>
  </si>
  <si>
    <t>5 - إيصال المصرف العقاري الذي سدد بموجبه مبلغ السلفة أثناء المفاضلة</t>
  </si>
  <si>
    <t>6 - أربع نسخ من هذه الاستمارة</t>
  </si>
  <si>
    <t>8 - وثيقة انتساب لاتحاد الطلبة من الهيئة الإدارية في الكلية</t>
  </si>
  <si>
    <t>الأوراق المطلوبة للتسجيل :</t>
  </si>
  <si>
    <t>المبلغ الواجب سداده بالمصرف</t>
  </si>
  <si>
    <t>مقررات السنة الأولى الفصل الأول</t>
  </si>
  <si>
    <t>4 - صورة شخصية عدد /10/</t>
  </si>
  <si>
    <r>
      <t xml:space="preserve">7 - وثيقة تثبت استفادتك من الحسم في حال كنت مستفيد من أحد               </t>
    </r>
    <r>
      <rPr>
        <sz val="11"/>
        <color theme="0"/>
        <rFont val="Arial"/>
        <family val="2"/>
        <scheme val="minor"/>
      </rPr>
      <t>.</t>
    </r>
    <r>
      <rPr>
        <sz val="11"/>
        <rFont val="Arial"/>
        <family val="2"/>
        <scheme val="minor"/>
      </rPr>
      <t xml:space="preserve"> الحسميات  المالية الممنوح في التعليم المفتوح</t>
    </r>
  </si>
  <si>
    <t xml:space="preserve">طابع مالي
30 ل.س   </t>
  </si>
  <si>
    <t>طابع بحث علمي
 25ل.س</t>
  </si>
  <si>
    <t>الرسوم</t>
  </si>
  <si>
    <t>البيانات باللغة الإنكليزية</t>
  </si>
  <si>
    <t>رسم فصل الانقطاع</t>
  </si>
  <si>
    <t>ملاحظة: لا يعتبر الطالب مسجل إذا لم ينفذ تعليمات التسجيل كاملةً ويسليم أوراقه  ، وهو مسؤول عن صحة المعلومات الواردة في هذه الإستمارة</t>
  </si>
  <si>
    <t>إستمارة تسجيل الطالب المستجد في  برنامج رياض الأطفال الفصل الأول للعام الدراسي 2021/2020</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</si>
  <si>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</si>
  <si>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</si>
  <si>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</si>
  <si>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</si>
  <si>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</si>
  <si>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</si>
  <si>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تسلم جميع هذه الأوراق في نافذة شؤون طلاب رياض الأطفال التعليم المفتوح في كلية التربية الطابق الأرضي - البرامكة</t>
  </si>
  <si>
    <t>تدريب ميداني  (2)</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</si>
  <si>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</si>
  <si>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</si>
  <si>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</si>
  <si>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</si>
  <si>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</si>
  <si>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مدخل الى رياض الاطفا ل(2)</t>
  </si>
  <si>
    <t>تدريب ميداني (3)</t>
  </si>
  <si>
    <t xml:space="preserve">الروضة والمجتمع </t>
  </si>
  <si>
    <t xml:space="preserve">علم نفس التعلم </t>
  </si>
  <si>
    <t>سيكلوجيا اللعب</t>
  </si>
  <si>
    <t xml:space="preserve">الحاسوب التربوي </t>
  </si>
  <si>
    <t>قراءات باللغة الاجنبية (E+F )</t>
  </si>
  <si>
    <t xml:space="preserve">مسرح الطفل ومسرح العرائس  +عملي </t>
  </si>
  <si>
    <t xml:space="preserve">القياس والتقويم لانشطة الاطفال </t>
  </si>
  <si>
    <t xml:space="preserve">ادارة ومؤسسات ماقبل المدرسة </t>
  </si>
  <si>
    <t xml:space="preserve">علم نفس الفئات الخاصة </t>
  </si>
  <si>
    <t xml:space="preserve">الصحة النفسية لطفل الروضة </t>
  </si>
  <si>
    <t>تدريب ميداني (4)</t>
  </si>
  <si>
    <t>الخبرات الاجتماعية والوجدانية في رياض الاطفال (1)</t>
  </si>
  <si>
    <t xml:space="preserve">التربية الخاصة للطفل </t>
  </si>
  <si>
    <t xml:space="preserve">تنمية المفاهيم العلمية والرياضية في رياض الاطفال </t>
  </si>
  <si>
    <t xml:space="preserve">مناهج البحث في التربية وعلم النفس </t>
  </si>
  <si>
    <t xml:space="preserve">علم النفس التربوي </t>
  </si>
  <si>
    <t xml:space="preserve">متحف الطفل ومكتبته </t>
  </si>
  <si>
    <t xml:space="preserve">التربية المقارنة </t>
  </si>
  <si>
    <t>اللغة العربية وادابها (2) (النحو-الإملاء-الخط)</t>
  </si>
  <si>
    <t>تدريب ميداني (1)</t>
  </si>
  <si>
    <t>التربية العملية (1)</t>
  </si>
  <si>
    <t>اللغة الاجنبية (F+E)  (3)</t>
  </si>
  <si>
    <t xml:space="preserve">التوجيه التربوي في رياض الاطفال </t>
  </si>
  <si>
    <t xml:space="preserve">صعوبات التعلم </t>
  </si>
  <si>
    <t xml:space="preserve">علم النفس اللغوي </t>
  </si>
  <si>
    <t>الخبرات الاجتماعية والوجدانية في رياض الاطفال (2)</t>
  </si>
  <si>
    <t xml:space="preserve">علم نفس الفروق الفردية </t>
  </si>
  <si>
    <t xml:space="preserve">الخبرات اللغوية في رياض الاطفال </t>
  </si>
  <si>
    <t xml:space="preserve">الابتكار وتنمية القدرات الابتكارية </t>
  </si>
  <si>
    <t xml:space="preserve">الانشطة الحركية في رياض الاطفال </t>
  </si>
  <si>
    <t>التربية العملية (2)</t>
  </si>
  <si>
    <t xml:space="preserve">الارشاد النفسي والتربوي في رياض الاطفال </t>
  </si>
  <si>
    <t>الرمز</t>
  </si>
  <si>
    <t>k1000</t>
  </si>
  <si>
    <t>k1001</t>
  </si>
  <si>
    <t>k1002</t>
  </si>
  <si>
    <t>k1003</t>
  </si>
  <si>
    <t>k1005</t>
  </si>
  <si>
    <t>k1006</t>
  </si>
  <si>
    <t>k1007</t>
  </si>
  <si>
    <t>k1008</t>
  </si>
  <si>
    <t>k1009</t>
  </si>
  <si>
    <t>k1010</t>
  </si>
  <si>
    <t>k1011</t>
  </si>
  <si>
    <t>k1012</t>
  </si>
  <si>
    <t>k1013</t>
  </si>
  <si>
    <t>k1014</t>
  </si>
  <si>
    <t>k1015</t>
  </si>
  <si>
    <t>k1017</t>
  </si>
  <si>
    <t>k1018</t>
  </si>
  <si>
    <t>k1019</t>
  </si>
  <si>
    <t>k1020</t>
  </si>
  <si>
    <t>k1021</t>
  </si>
  <si>
    <t>k1022</t>
  </si>
  <si>
    <t>k1023</t>
  </si>
  <si>
    <t>k1024</t>
  </si>
  <si>
    <t>k1025</t>
  </si>
  <si>
    <t>k1026</t>
  </si>
  <si>
    <t>k1027</t>
  </si>
  <si>
    <t>k1028</t>
  </si>
  <si>
    <t>k1029</t>
  </si>
  <si>
    <t>k1031</t>
  </si>
  <si>
    <t>k1032</t>
  </si>
  <si>
    <t>k1033</t>
  </si>
  <si>
    <t>k1035</t>
  </si>
  <si>
    <t>k1036</t>
  </si>
  <si>
    <t>k1037</t>
  </si>
  <si>
    <t>k1038</t>
  </si>
  <si>
    <t>k1039</t>
  </si>
  <si>
    <t>k1040</t>
  </si>
  <si>
    <t>k1041</t>
  </si>
  <si>
    <t>k1042</t>
  </si>
  <si>
    <t>k1043</t>
  </si>
  <si>
    <t>k1044</t>
  </si>
  <si>
    <t>k1046</t>
  </si>
  <si>
    <t>k1047</t>
  </si>
  <si>
    <t>k1048</t>
  </si>
  <si>
    <t>k1049</t>
  </si>
  <si>
    <t>k1050</t>
  </si>
  <si>
    <t>k1051</t>
  </si>
  <si>
    <t>k1052</t>
  </si>
  <si>
    <t>k1053</t>
  </si>
  <si>
    <t>k1054</t>
  </si>
  <si>
    <t>k1055</t>
  </si>
  <si>
    <t>k1056</t>
  </si>
  <si>
    <t>k1057</t>
  </si>
  <si>
    <t>k1058</t>
  </si>
  <si>
    <t>k1060</t>
  </si>
  <si>
    <t>k1061</t>
  </si>
  <si>
    <t>k1062</t>
  </si>
  <si>
    <t>k1063</t>
  </si>
  <si>
    <t>k1064</t>
  </si>
  <si>
    <t>k1066</t>
  </si>
  <si>
    <t>k1069</t>
  </si>
  <si>
    <t>k1070</t>
  </si>
  <si>
    <t>k1071</t>
  </si>
  <si>
    <t>k1072</t>
  </si>
  <si>
    <t>k1074</t>
  </si>
  <si>
    <t>k1075</t>
  </si>
  <si>
    <t>k1076</t>
  </si>
  <si>
    <t>k1080</t>
  </si>
  <si>
    <t>k1081</t>
  </si>
  <si>
    <t>k1082</t>
  </si>
  <si>
    <t>k1083</t>
  </si>
  <si>
    <t>k1084</t>
  </si>
  <si>
    <t>k1085</t>
  </si>
  <si>
    <t>k1088</t>
  </si>
  <si>
    <t>k1089</t>
  </si>
  <si>
    <t>k1090</t>
  </si>
  <si>
    <t>k1091</t>
  </si>
  <si>
    <t>k1093</t>
  </si>
  <si>
    <t>k1094</t>
  </si>
  <si>
    <t>k1095</t>
  </si>
  <si>
    <t>k1096</t>
  </si>
  <si>
    <t>k1097</t>
  </si>
  <si>
    <t>k1098</t>
  </si>
  <si>
    <t>k1101</t>
  </si>
  <si>
    <t>k1102</t>
  </si>
  <si>
    <t>k1103</t>
  </si>
  <si>
    <t>k1104</t>
  </si>
  <si>
    <t>k1105</t>
  </si>
  <si>
    <t>k1106</t>
  </si>
  <si>
    <t>k1107</t>
  </si>
  <si>
    <t>k1108</t>
  </si>
  <si>
    <t>k1109</t>
  </si>
  <si>
    <t>k1110</t>
  </si>
  <si>
    <t>k1111</t>
  </si>
  <si>
    <t>k1112</t>
  </si>
  <si>
    <t>k1114</t>
  </si>
  <si>
    <t>k1115</t>
  </si>
  <si>
    <t>k1116</t>
  </si>
  <si>
    <t>k1117</t>
  </si>
  <si>
    <t>k1118</t>
  </si>
  <si>
    <t>k1119</t>
  </si>
  <si>
    <t>k1120</t>
  </si>
  <si>
    <t>k1121</t>
  </si>
  <si>
    <t>k1122</t>
  </si>
  <si>
    <t>k1124</t>
  </si>
  <si>
    <t>k1125</t>
  </si>
  <si>
    <t>k1126</t>
  </si>
  <si>
    <t>k1127</t>
  </si>
  <si>
    <t>k1128</t>
  </si>
  <si>
    <t>k1129</t>
  </si>
  <si>
    <t>k1130</t>
  </si>
  <si>
    <t>k1131</t>
  </si>
  <si>
    <t>k1132</t>
  </si>
  <si>
    <t>k1133</t>
  </si>
  <si>
    <t>k1134</t>
  </si>
  <si>
    <t>k1135</t>
  </si>
  <si>
    <t>k1136</t>
  </si>
  <si>
    <t>k1137</t>
  </si>
  <si>
    <t>k1140</t>
  </si>
  <si>
    <t>k1141</t>
  </si>
  <si>
    <t>k1142</t>
  </si>
  <si>
    <t>k1143</t>
  </si>
  <si>
    <t>k1144</t>
  </si>
  <si>
    <t>k1145</t>
  </si>
  <si>
    <t>k1146</t>
  </si>
  <si>
    <t>k1147</t>
  </si>
  <si>
    <t>k1148</t>
  </si>
  <si>
    <t>k1150</t>
  </si>
  <si>
    <t>k1152</t>
  </si>
  <si>
    <t>k1153</t>
  </si>
  <si>
    <t>k1154</t>
  </si>
  <si>
    <t>k1155</t>
  </si>
  <si>
    <t>k1156</t>
  </si>
  <si>
    <t>k1160</t>
  </si>
  <si>
    <t>k1161</t>
  </si>
  <si>
    <t>k1162</t>
  </si>
  <si>
    <t>k1163</t>
  </si>
  <si>
    <t>k1164</t>
  </si>
  <si>
    <t>k1166</t>
  </si>
  <si>
    <t>k1167</t>
  </si>
  <si>
    <t>k1168</t>
  </si>
  <si>
    <t>k1169</t>
  </si>
  <si>
    <t>k1171</t>
  </si>
  <si>
    <t>k1173</t>
  </si>
  <si>
    <t>k1174</t>
  </si>
  <si>
    <t>k1175</t>
  </si>
  <si>
    <t>k1176</t>
  </si>
  <si>
    <t>k1177</t>
  </si>
  <si>
    <t>k1178</t>
  </si>
  <si>
    <t>k1183</t>
  </si>
  <si>
    <t>k1184</t>
  </si>
  <si>
    <t>k1186</t>
  </si>
  <si>
    <t>k1187</t>
  </si>
  <si>
    <t>k1190</t>
  </si>
  <si>
    <t>k1191</t>
  </si>
  <si>
    <t>k1193</t>
  </si>
  <si>
    <t>k1194</t>
  </si>
  <si>
    <t>k1195</t>
  </si>
  <si>
    <t>k1196</t>
  </si>
  <si>
    <t>k1197</t>
  </si>
  <si>
    <t>k1198</t>
  </si>
  <si>
    <t>k1199</t>
  </si>
  <si>
    <t>k1200</t>
  </si>
  <si>
    <t>k1201</t>
  </si>
  <si>
    <t>k1203</t>
  </si>
  <si>
    <t>k1204</t>
  </si>
  <si>
    <t>k1205</t>
  </si>
  <si>
    <t>k1206</t>
  </si>
  <si>
    <t>k1208</t>
  </si>
  <si>
    <t>k1209</t>
  </si>
  <si>
    <t>k1210</t>
  </si>
  <si>
    <t>k1211</t>
  </si>
  <si>
    <t>k1213</t>
  </si>
  <si>
    <t>k1217</t>
  </si>
  <si>
    <t>k1219</t>
  </si>
  <si>
    <t>k1220</t>
  </si>
  <si>
    <t>k1221</t>
  </si>
  <si>
    <t>k1222</t>
  </si>
  <si>
    <t>k1223</t>
  </si>
  <si>
    <t>k1224</t>
  </si>
  <si>
    <t>k1225</t>
  </si>
  <si>
    <t>k1226</t>
  </si>
  <si>
    <t>k1228</t>
  </si>
  <si>
    <t>k1229</t>
  </si>
  <si>
    <t>k1230</t>
  </si>
  <si>
    <t>k1231</t>
  </si>
  <si>
    <t>k1232</t>
  </si>
  <si>
    <t>k1235</t>
  </si>
  <si>
    <t>k1237</t>
  </si>
  <si>
    <t>k1238</t>
  </si>
  <si>
    <t>k1240</t>
  </si>
  <si>
    <t>k1245</t>
  </si>
  <si>
    <t>k1246</t>
  </si>
  <si>
    <t>k1247</t>
  </si>
  <si>
    <t>k1248</t>
  </si>
  <si>
    <t>k1249</t>
  </si>
  <si>
    <t>k1250</t>
  </si>
  <si>
    <t>k1251</t>
  </si>
  <si>
    <t>k1252</t>
  </si>
  <si>
    <t>k1253</t>
  </si>
  <si>
    <t>k1254</t>
  </si>
  <si>
    <t>k1255</t>
  </si>
  <si>
    <t>k1256</t>
  </si>
  <si>
    <t>k1258</t>
  </si>
  <si>
    <t>k1259</t>
  </si>
  <si>
    <t>k1260</t>
  </si>
  <si>
    <t>k1262</t>
  </si>
  <si>
    <t>k1263</t>
  </si>
  <si>
    <t>k1265</t>
  </si>
  <si>
    <t>k1267</t>
  </si>
  <si>
    <t>k1268</t>
  </si>
  <si>
    <t>k1270</t>
  </si>
  <si>
    <t>k1271</t>
  </si>
  <si>
    <t>k1272</t>
  </si>
  <si>
    <t>k1276</t>
  </si>
  <si>
    <t>k1277</t>
  </si>
  <si>
    <t>k1278</t>
  </si>
  <si>
    <t>k1279</t>
  </si>
  <si>
    <t>k1280</t>
  </si>
  <si>
    <t>k1283</t>
  </si>
  <si>
    <t>k1286</t>
  </si>
  <si>
    <t>k1288</t>
  </si>
  <si>
    <t>k1289</t>
  </si>
  <si>
    <t>k1292</t>
  </si>
  <si>
    <t>k1293</t>
  </si>
  <si>
    <t>k1296</t>
  </si>
  <si>
    <t>k1298</t>
  </si>
  <si>
    <t>k1300</t>
  </si>
  <si>
    <t>k1301</t>
  </si>
  <si>
    <t>k1302</t>
  </si>
  <si>
    <t>k1304</t>
  </si>
  <si>
    <t>k1305</t>
  </si>
  <si>
    <t>k1306</t>
  </si>
  <si>
    <t>k1307</t>
  </si>
  <si>
    <t>k1308</t>
  </si>
  <si>
    <t>k1309</t>
  </si>
  <si>
    <t>k1310</t>
  </si>
  <si>
    <t>k1311</t>
  </si>
  <si>
    <t>k1312</t>
  </si>
  <si>
    <t>k1313</t>
  </si>
  <si>
    <t>k1314</t>
  </si>
  <si>
    <t>k1317</t>
  </si>
  <si>
    <t>k1318</t>
  </si>
  <si>
    <t>k1319</t>
  </si>
  <si>
    <t>k1320</t>
  </si>
  <si>
    <t>k1321</t>
  </si>
  <si>
    <t>k1322</t>
  </si>
  <si>
    <t>k1323</t>
  </si>
  <si>
    <t>k1324</t>
  </si>
  <si>
    <t>k1325</t>
  </si>
  <si>
    <t>k1326</t>
  </si>
  <si>
    <t>k1327</t>
  </si>
  <si>
    <t>k1328</t>
  </si>
  <si>
    <t>k1329</t>
  </si>
  <si>
    <t>k1330</t>
  </si>
  <si>
    <t>k1331</t>
  </si>
  <si>
    <t>k1332</t>
  </si>
  <si>
    <t>k1333</t>
  </si>
  <si>
    <t>k1334</t>
  </si>
  <si>
    <t>k1335</t>
  </si>
  <si>
    <t>k1336</t>
  </si>
  <si>
    <t>k1337</t>
  </si>
  <si>
    <t>k1339</t>
  </si>
  <si>
    <t>k1341</t>
  </si>
  <si>
    <t>k1342</t>
  </si>
  <si>
    <t>k1343</t>
  </si>
  <si>
    <t>k1344</t>
  </si>
  <si>
    <t>k1346</t>
  </si>
  <si>
    <t>k1347</t>
  </si>
  <si>
    <t>k1349</t>
  </si>
  <si>
    <t>k1350</t>
  </si>
  <si>
    <t>k1352</t>
  </si>
  <si>
    <t>k1353</t>
  </si>
  <si>
    <t>k1354</t>
  </si>
  <si>
    <t>k1355</t>
  </si>
  <si>
    <t>k1357</t>
  </si>
  <si>
    <t>k1359</t>
  </si>
  <si>
    <t>k1360</t>
  </si>
  <si>
    <t>k1361</t>
  </si>
  <si>
    <t>k1363</t>
  </si>
  <si>
    <t>k1364</t>
  </si>
  <si>
    <t>k1366</t>
  </si>
  <si>
    <t>k1369</t>
  </si>
  <si>
    <t>k1372</t>
  </si>
  <si>
    <t>k1373</t>
  </si>
  <si>
    <t>k1374</t>
  </si>
  <si>
    <t>k1376</t>
  </si>
  <si>
    <t>k1379</t>
  </si>
  <si>
    <t>k1381</t>
  </si>
  <si>
    <t>k1383</t>
  </si>
  <si>
    <t>k1384</t>
  </si>
  <si>
    <t>k1386</t>
  </si>
  <si>
    <t>k1387</t>
  </si>
  <si>
    <t>k1388</t>
  </si>
  <si>
    <t>k1389</t>
  </si>
  <si>
    <t>k1390</t>
  </si>
  <si>
    <t>k1391</t>
  </si>
  <si>
    <t>k1393</t>
  </si>
  <si>
    <t>k1394</t>
  </si>
  <si>
    <t>k1395</t>
  </si>
  <si>
    <t>k1396</t>
  </si>
  <si>
    <t>k1398</t>
  </si>
  <si>
    <t>k1399</t>
  </si>
  <si>
    <t>k1400</t>
  </si>
  <si>
    <t>k1401</t>
  </si>
  <si>
    <t>k1402</t>
  </si>
  <si>
    <t>k1403</t>
  </si>
  <si>
    <t>k1404</t>
  </si>
  <si>
    <t>k1406</t>
  </si>
  <si>
    <t>k1409</t>
  </si>
  <si>
    <t>k1410</t>
  </si>
  <si>
    <t>k1411</t>
  </si>
  <si>
    <t>k1412</t>
  </si>
  <si>
    <t>k1413</t>
  </si>
  <si>
    <t>k1414</t>
  </si>
  <si>
    <t>k1415</t>
  </si>
  <si>
    <t>k1416</t>
  </si>
  <si>
    <t>k1417</t>
  </si>
  <si>
    <t>k1420</t>
  </si>
  <si>
    <t>k1421</t>
  </si>
  <si>
    <t>k1422</t>
  </si>
  <si>
    <t>k1423</t>
  </si>
  <si>
    <t>k1424</t>
  </si>
  <si>
    <t>k1425</t>
  </si>
  <si>
    <t>k1426</t>
  </si>
  <si>
    <t>k1428</t>
  </si>
  <si>
    <t>k1430</t>
  </si>
  <si>
    <t>k1431</t>
  </si>
  <si>
    <t>k1432</t>
  </si>
  <si>
    <t>k1434</t>
  </si>
  <si>
    <t>k1436</t>
  </si>
  <si>
    <t>k1437</t>
  </si>
  <si>
    <t>k1439</t>
  </si>
  <si>
    <t>k1441</t>
  </si>
  <si>
    <t>k1442</t>
  </si>
  <si>
    <t>k1443</t>
  </si>
  <si>
    <t>k1444</t>
  </si>
  <si>
    <t>k1445</t>
  </si>
  <si>
    <t>k1446</t>
  </si>
  <si>
    <t>k1448</t>
  </si>
  <si>
    <t>k1449</t>
  </si>
  <si>
    <t>k1450</t>
  </si>
  <si>
    <t>k1451</t>
  </si>
  <si>
    <t>k1452</t>
  </si>
  <si>
    <t>k1454</t>
  </si>
  <si>
    <t>k1456</t>
  </si>
  <si>
    <t>k1457</t>
  </si>
  <si>
    <t>k1458</t>
  </si>
  <si>
    <t>k1459</t>
  </si>
  <si>
    <t>k1460</t>
  </si>
  <si>
    <t>k1461</t>
  </si>
  <si>
    <t>k1463</t>
  </si>
  <si>
    <t>k1464</t>
  </si>
  <si>
    <t>k1465</t>
  </si>
  <si>
    <t>k1467</t>
  </si>
  <si>
    <t>k1468</t>
  </si>
  <si>
    <t>k1469</t>
  </si>
  <si>
    <t>k1470</t>
  </si>
  <si>
    <t>k1471</t>
  </si>
  <si>
    <t>k1472</t>
  </si>
  <si>
    <t>k1474</t>
  </si>
  <si>
    <t>k1475</t>
  </si>
  <si>
    <t>k1476</t>
  </si>
  <si>
    <t>k1478</t>
  </si>
  <si>
    <t>k1479</t>
  </si>
  <si>
    <t>k1480</t>
  </si>
  <si>
    <t>k1484</t>
  </si>
  <si>
    <t>k1485</t>
  </si>
  <si>
    <t>k1487</t>
  </si>
  <si>
    <t>k1488</t>
  </si>
  <si>
    <t>k1489</t>
  </si>
  <si>
    <t>k1490</t>
  </si>
  <si>
    <t>k1491</t>
  </si>
  <si>
    <t>k1492</t>
  </si>
  <si>
    <t>k1493</t>
  </si>
  <si>
    <t>k1494</t>
  </si>
  <si>
    <t>k1495</t>
  </si>
  <si>
    <t>k1496</t>
  </si>
  <si>
    <t>k1497</t>
  </si>
  <si>
    <t>k1498</t>
  </si>
  <si>
    <t>k1500</t>
  </si>
  <si>
    <t>k1501</t>
  </si>
  <si>
    <t>k1502</t>
  </si>
  <si>
    <t>k1504</t>
  </si>
  <si>
    <t>k1505</t>
  </si>
  <si>
    <t>k1506</t>
  </si>
  <si>
    <t>k1507</t>
  </si>
  <si>
    <t>k1508</t>
  </si>
  <si>
    <t>k1509</t>
  </si>
  <si>
    <t>k1510</t>
  </si>
  <si>
    <t>k1511</t>
  </si>
  <si>
    <t>k1512</t>
  </si>
  <si>
    <t>k1513</t>
  </si>
  <si>
    <t>k1514</t>
  </si>
  <si>
    <t>k1515</t>
  </si>
  <si>
    <t>k1516</t>
  </si>
  <si>
    <t>k1518</t>
  </si>
  <si>
    <t>k1519</t>
  </si>
  <si>
    <t>k1521</t>
  </si>
  <si>
    <t>k1522</t>
  </si>
  <si>
    <t>k1524</t>
  </si>
  <si>
    <t>k1525</t>
  </si>
  <si>
    <t>k1526</t>
  </si>
  <si>
    <t>k1527</t>
  </si>
  <si>
    <t>k1528</t>
  </si>
  <si>
    <t>k1529</t>
  </si>
  <si>
    <t>k1530</t>
  </si>
  <si>
    <t>k1531</t>
  </si>
  <si>
    <t>k1532</t>
  </si>
  <si>
    <t>k1533</t>
  </si>
  <si>
    <t>k1534</t>
  </si>
  <si>
    <t>k1535</t>
  </si>
  <si>
    <t>k1536</t>
  </si>
  <si>
    <t>k1537</t>
  </si>
  <si>
    <t>k1538</t>
  </si>
  <si>
    <t>k1540</t>
  </si>
  <si>
    <t>k1542</t>
  </si>
  <si>
    <t>k1544</t>
  </si>
  <si>
    <t>k1545</t>
  </si>
  <si>
    <t>k1546</t>
  </si>
  <si>
    <t>k1547</t>
  </si>
  <si>
    <t>k1550</t>
  </si>
  <si>
    <t>k1551</t>
  </si>
  <si>
    <t>k1552</t>
  </si>
  <si>
    <t>k1553</t>
  </si>
  <si>
    <t>k1554</t>
  </si>
  <si>
    <t>k1555</t>
  </si>
  <si>
    <t>k1556</t>
  </si>
  <si>
    <t>k1557</t>
  </si>
  <si>
    <t>k1558</t>
  </si>
  <si>
    <t>k1559</t>
  </si>
  <si>
    <t>k1560</t>
  </si>
  <si>
    <t>k1561</t>
  </si>
  <si>
    <t>k1562</t>
  </si>
  <si>
    <t>k1563</t>
  </si>
  <si>
    <t>k1565</t>
  </si>
  <si>
    <t>k1568</t>
  </si>
  <si>
    <t>k1569</t>
  </si>
  <si>
    <t>k1571</t>
  </si>
  <si>
    <t>k1573</t>
  </si>
  <si>
    <t>k1574</t>
  </si>
  <si>
    <t>k1576</t>
  </si>
  <si>
    <t>k1577</t>
  </si>
  <si>
    <t>k1579</t>
  </si>
  <si>
    <t>k1581</t>
  </si>
  <si>
    <t>k1582</t>
  </si>
  <si>
    <t>k1583</t>
  </si>
  <si>
    <t>k1584</t>
  </si>
  <si>
    <t>k1585</t>
  </si>
  <si>
    <t>k1586</t>
  </si>
  <si>
    <t>k1587</t>
  </si>
  <si>
    <t>k1588</t>
  </si>
  <si>
    <t>k1589</t>
  </si>
  <si>
    <t>k1590</t>
  </si>
  <si>
    <t>k1591</t>
  </si>
  <si>
    <t>k1592</t>
  </si>
  <si>
    <t>k1593</t>
  </si>
  <si>
    <t>k1594</t>
  </si>
  <si>
    <t>k1595</t>
  </si>
  <si>
    <t>k1596</t>
  </si>
  <si>
    <t>k1597</t>
  </si>
  <si>
    <t>k1598</t>
  </si>
  <si>
    <t>k1600</t>
  </si>
  <si>
    <t>k1602</t>
  </si>
  <si>
    <t>k1603</t>
  </si>
  <si>
    <t>k1604</t>
  </si>
  <si>
    <t>k1605</t>
  </si>
  <si>
    <t>k1608</t>
  </si>
  <si>
    <t>k1609</t>
  </si>
  <si>
    <t>k1610</t>
  </si>
  <si>
    <t>k1611</t>
  </si>
  <si>
    <t>k1613</t>
  </si>
  <si>
    <t>k1615</t>
  </si>
  <si>
    <t>k1616</t>
  </si>
  <si>
    <t>k1617</t>
  </si>
  <si>
    <t>k1620</t>
  </si>
  <si>
    <t>k1621</t>
  </si>
  <si>
    <t>k1622</t>
  </si>
  <si>
    <t>k1623</t>
  </si>
  <si>
    <t>k1624</t>
  </si>
  <si>
    <t>k1626</t>
  </si>
  <si>
    <t>k1628</t>
  </si>
  <si>
    <t>k1629</t>
  </si>
  <si>
    <t>k1631</t>
  </si>
  <si>
    <t>k1632</t>
  </si>
  <si>
    <t>k1633</t>
  </si>
  <si>
    <t>k1634</t>
  </si>
  <si>
    <t>k1635</t>
  </si>
  <si>
    <t>k1636</t>
  </si>
  <si>
    <t>k1004</t>
  </si>
  <si>
    <t>k1016</t>
  </si>
  <si>
    <t>k1030</t>
  </si>
  <si>
    <t>k1034</t>
  </si>
  <si>
    <t>k1045</t>
  </si>
  <si>
    <t>k1059</t>
  </si>
  <si>
    <t>k1065</t>
  </si>
  <si>
    <t>k1067</t>
  </si>
  <si>
    <t>k1068</t>
  </si>
  <si>
    <t>k1073</t>
  </si>
  <si>
    <t>k1077</t>
  </si>
  <si>
    <t>k1078</t>
  </si>
  <si>
    <t>k1079</t>
  </si>
  <si>
    <t>k1086</t>
  </si>
  <si>
    <t>k1087</t>
  </si>
  <si>
    <t>k1092</t>
  </si>
  <si>
    <t>k1099</t>
  </si>
  <si>
    <t>k1100</t>
  </si>
  <si>
    <t>k1123</t>
  </si>
  <si>
    <t>k1139</t>
  </si>
  <si>
    <t>k1149</t>
  </si>
  <si>
    <t>k1151</t>
  </si>
  <si>
    <t>k1157</t>
  </si>
  <si>
    <t>k1158</t>
  </si>
  <si>
    <t>k1159</t>
  </si>
  <si>
    <t>k1165</t>
  </si>
  <si>
    <t>k1170</t>
  </si>
  <si>
    <t>k1172</t>
  </si>
  <si>
    <t>k1179</t>
  </si>
  <si>
    <t>k1180</t>
  </si>
  <si>
    <t>k1181</t>
  </si>
  <si>
    <t>k1185</t>
  </si>
  <si>
    <t>k1188</t>
  </si>
  <si>
    <t>k1189</t>
  </si>
  <si>
    <t>k1192</t>
  </si>
  <si>
    <t>k1202</t>
  </si>
  <si>
    <t>k1207</t>
  </si>
  <si>
    <t>k1212</t>
  </si>
  <si>
    <t>k1214</t>
  </si>
  <si>
    <t>k1215</t>
  </si>
  <si>
    <t>k1216</t>
  </si>
  <si>
    <t>k1218</t>
  </si>
  <si>
    <t>k1227</t>
  </si>
  <si>
    <t>k1233</t>
  </si>
  <si>
    <t>k1234</t>
  </si>
  <si>
    <t>k1236</t>
  </si>
  <si>
    <t>k1239</t>
  </si>
  <si>
    <t>k1241</t>
  </si>
  <si>
    <t>k1242</t>
  </si>
  <si>
    <t>k1243</t>
  </si>
  <si>
    <t>k1244</t>
  </si>
  <si>
    <t>k1257</t>
  </si>
  <si>
    <t>k1261</t>
  </si>
  <si>
    <t>k1269</t>
  </si>
  <si>
    <t>k1273</t>
  </si>
  <si>
    <t>k1275</t>
  </si>
  <si>
    <t>k1281</t>
  </si>
  <si>
    <t>k1282</t>
  </si>
  <si>
    <t>k1284</t>
  </si>
  <si>
    <t>k1285</t>
  </si>
  <si>
    <t>k1287</t>
  </si>
  <si>
    <t>k1291</t>
  </si>
  <si>
    <t>k1294</t>
  </si>
  <si>
    <t>k1295</t>
  </si>
  <si>
    <t>k1297</t>
  </si>
  <si>
    <t>k1299</t>
  </si>
  <si>
    <t>k1303</t>
  </si>
  <si>
    <t>k1315</t>
  </si>
  <si>
    <t>k1338</t>
  </si>
  <si>
    <t>k1340</t>
  </si>
  <si>
    <t>k1345</t>
  </si>
  <si>
    <t>k1348</t>
  </si>
  <si>
    <t>k1351</t>
  </si>
  <si>
    <t>k1356</t>
  </si>
  <si>
    <t>k1358</t>
  </si>
  <si>
    <t>k1362</t>
  </si>
  <si>
    <t>k1365</t>
  </si>
  <si>
    <t>k1367</t>
  </si>
  <si>
    <t>k1368</t>
  </si>
  <si>
    <t>k1370</t>
  </si>
  <si>
    <t>k1371</t>
  </si>
  <si>
    <t>k1375</t>
  </si>
  <si>
    <t>k1377</t>
  </si>
  <si>
    <t>k1378</t>
  </si>
  <si>
    <t>k1382</t>
  </si>
  <si>
    <t>k1385</t>
  </si>
  <si>
    <t>k1392</t>
  </si>
  <si>
    <t>k1397</t>
  </si>
  <si>
    <t>k1405</t>
  </si>
  <si>
    <t>k1408</t>
  </si>
  <si>
    <t>k1418</t>
  </si>
  <si>
    <t>k1419</t>
  </si>
  <si>
    <t>k1427</t>
  </si>
  <si>
    <t>k1433</t>
  </si>
  <si>
    <t>k1438</t>
  </si>
  <si>
    <t>k1440</t>
  </si>
  <si>
    <t>k1447</t>
  </si>
  <si>
    <t>k1453</t>
  </si>
  <si>
    <t>k1455</t>
  </si>
  <si>
    <t>k1462</t>
  </si>
  <si>
    <t>k1466</t>
  </si>
  <si>
    <t>k1473</t>
  </si>
  <si>
    <t>k1477</t>
  </si>
  <si>
    <t>k1481</t>
  </si>
  <si>
    <t>k1482</t>
  </si>
  <si>
    <t>k1483</t>
  </si>
  <si>
    <t>k1486</t>
  </si>
  <si>
    <t>k1520</t>
  </si>
  <si>
    <t>k1523</t>
  </si>
  <si>
    <t>k1539</t>
  </si>
  <si>
    <t>k1541</t>
  </si>
  <si>
    <t>k1543</t>
  </si>
  <si>
    <t>k1549</t>
  </si>
  <si>
    <t>k1564</t>
  </si>
  <si>
    <t>k1566</t>
  </si>
  <si>
    <t>k1570</t>
  </si>
  <si>
    <t>k1572</t>
  </si>
  <si>
    <t>k1578</t>
  </si>
  <si>
    <t>k1580</t>
  </si>
  <si>
    <t>k1599</t>
  </si>
  <si>
    <t>k1601</t>
  </si>
  <si>
    <t>k1612</t>
  </si>
  <si>
    <t>k1614</t>
  </si>
  <si>
    <t>k1618</t>
  </si>
  <si>
    <t>k1619</t>
  </si>
  <si>
    <t>k1625</t>
  </si>
  <si>
    <t>k1627</t>
  </si>
  <si>
    <t>k1630</t>
  </si>
  <si>
    <t>k1113</t>
  </si>
  <si>
    <t>k1138</t>
  </si>
  <si>
    <t>k1182</t>
  </si>
  <si>
    <t>k1264</t>
  </si>
  <si>
    <t>k1266</t>
  </si>
  <si>
    <t>k1274</t>
  </si>
  <si>
    <t>k1290</t>
  </si>
  <si>
    <t>k1316</t>
  </si>
  <si>
    <t>k1380</t>
  </si>
  <si>
    <t>k1407</t>
  </si>
  <si>
    <t>k1429</t>
  </si>
  <si>
    <t>k1435</t>
  </si>
  <si>
    <t>k1499</t>
  </si>
  <si>
    <t>k1503</t>
  </si>
  <si>
    <t>k1517</t>
  </si>
  <si>
    <t>k1548</t>
  </si>
  <si>
    <t>k1567</t>
  </si>
  <si>
    <t>k1575</t>
  </si>
  <si>
    <t>k1606</t>
  </si>
  <si>
    <t>k1607</t>
  </si>
  <si>
    <t>اباء الفيل</t>
  </si>
  <si>
    <t>ابتسام العبيد</t>
  </si>
  <si>
    <t>ابتهال الفراج</t>
  </si>
  <si>
    <t>احلام ابو جندي</t>
  </si>
  <si>
    <t>اروى المقداد</t>
  </si>
  <si>
    <t>اريج دربل</t>
  </si>
  <si>
    <t>ازدهار الجباعي</t>
  </si>
  <si>
    <t>اسراء الحلاق</t>
  </si>
  <si>
    <t>اسراء القراعزه</t>
  </si>
  <si>
    <t>اسراء حسابا</t>
  </si>
  <si>
    <t>اسراء دبور</t>
  </si>
  <si>
    <t>اسراء عيسات</t>
  </si>
  <si>
    <t>اسماء ابراهيم</t>
  </si>
  <si>
    <t>اسماء الحاج علي</t>
  </si>
  <si>
    <t>اسماء الموسى</t>
  </si>
  <si>
    <t>اسماء حسين</t>
  </si>
  <si>
    <t>اسماء حموريه</t>
  </si>
  <si>
    <t>اسمهان اسماعيل</t>
  </si>
  <si>
    <t>اشراق عرابي</t>
  </si>
  <si>
    <t>اقبال الجماز</t>
  </si>
  <si>
    <t>الاء الحلقي</t>
  </si>
  <si>
    <t>الاء الدخل الله</t>
  </si>
  <si>
    <t>الاء القصار</t>
  </si>
  <si>
    <t>الاء الموسوي</t>
  </si>
  <si>
    <t>الاء تركيه</t>
  </si>
  <si>
    <t>الاء غزال</t>
  </si>
  <si>
    <t>الاء قباقيبو</t>
  </si>
  <si>
    <t>الاء مهدي</t>
  </si>
  <si>
    <t>الحان المطاوع</t>
  </si>
  <si>
    <t>الزهراء اللباد</t>
  </si>
  <si>
    <t>الهام السوادى</t>
  </si>
  <si>
    <t>الهام النعيمي</t>
  </si>
  <si>
    <t>اليسار محمود</t>
  </si>
  <si>
    <t>امال ابو زور</t>
  </si>
  <si>
    <t>امال الشرع</t>
  </si>
  <si>
    <t>امال جبريل</t>
  </si>
  <si>
    <t>امامه المرعي الحريري</t>
  </si>
  <si>
    <t>اماني عرنوس</t>
  </si>
  <si>
    <t>اماني نبهاني</t>
  </si>
  <si>
    <t>اماني هيكل</t>
  </si>
  <si>
    <t>امل العابد</t>
  </si>
  <si>
    <t>امل الغزاوي</t>
  </si>
  <si>
    <t>امل سليمان</t>
  </si>
  <si>
    <t>امل سمان</t>
  </si>
  <si>
    <t>اميرة قطران</t>
  </si>
  <si>
    <t>اميره مسلم</t>
  </si>
  <si>
    <t>اميره نقرش</t>
  </si>
  <si>
    <t>اناس خضير</t>
  </si>
  <si>
    <t>اناس شله</t>
  </si>
  <si>
    <t>انتصار خصي</t>
  </si>
  <si>
    <t>انجيلا حاج محمود</t>
  </si>
  <si>
    <t>انس البشوات</t>
  </si>
  <si>
    <t>انعام المسعود</t>
  </si>
  <si>
    <t>انوار اسعد</t>
  </si>
  <si>
    <t>انوار الرفاعي</t>
  </si>
  <si>
    <t>انوار حسن</t>
  </si>
  <si>
    <t>انوار شحادات</t>
  </si>
  <si>
    <t>ايات اسعد</t>
  </si>
  <si>
    <t>اية داؤد</t>
  </si>
  <si>
    <t>ايمان القادرى</t>
  </si>
  <si>
    <t>ايمان رخيص</t>
  </si>
  <si>
    <t>ايمان غانم</t>
  </si>
  <si>
    <t>ايمان كتوب</t>
  </si>
  <si>
    <t>ايمان ناصر</t>
  </si>
  <si>
    <t>ايناس المغوش</t>
  </si>
  <si>
    <t>ايه الموصللي</t>
  </si>
  <si>
    <t>بتول الرجب</t>
  </si>
  <si>
    <t>بتول المصري</t>
  </si>
  <si>
    <t>بتول عبيد</t>
  </si>
  <si>
    <t>بتول محمد</t>
  </si>
  <si>
    <t>بتول مرعي</t>
  </si>
  <si>
    <t>بثينه الحمصي</t>
  </si>
  <si>
    <t>بثينه علي</t>
  </si>
  <si>
    <t>بثينه عمر</t>
  </si>
  <si>
    <t>بخيت العبد الله</t>
  </si>
  <si>
    <t>بدور ادريس</t>
  </si>
  <si>
    <t>بدور الشريف</t>
  </si>
  <si>
    <t>براءه مخيبر</t>
  </si>
  <si>
    <t>بسمه صليبه</t>
  </si>
  <si>
    <t>بسمه طه</t>
  </si>
  <si>
    <t>بسمه قوتلي</t>
  </si>
  <si>
    <t>بشرى اللحام</t>
  </si>
  <si>
    <t>بنانه حاتم</t>
  </si>
  <si>
    <t>بيان شباط</t>
  </si>
  <si>
    <t>بيان عاجي</t>
  </si>
  <si>
    <t>تقوى المنيف</t>
  </si>
  <si>
    <t>تقى الزعبي</t>
  </si>
  <si>
    <t>تهاني التيناوي</t>
  </si>
  <si>
    <t>تولين اللبابيدي</t>
  </si>
  <si>
    <t>ثراء الخميس</t>
  </si>
  <si>
    <t>ثروه غانم</t>
  </si>
  <si>
    <t>جميلة زعبوط</t>
  </si>
  <si>
    <t>جميله القادري</t>
  </si>
  <si>
    <t>جنان الحميد</t>
  </si>
  <si>
    <t>جودي خادم الجامع</t>
  </si>
  <si>
    <t>جودي عقله</t>
  </si>
  <si>
    <t>جوسلين خليل</t>
  </si>
  <si>
    <t>حاجه حمد</t>
  </si>
  <si>
    <t>حلا اسماعيل</t>
  </si>
  <si>
    <t>حليمة بكر</t>
  </si>
  <si>
    <t>حليمه ابو نبوت</t>
  </si>
  <si>
    <t>حنان الحطاب</t>
  </si>
  <si>
    <t>حنان الخطيب</t>
  </si>
  <si>
    <t>حنان حسين</t>
  </si>
  <si>
    <t>حنان شرف الدين</t>
  </si>
  <si>
    <t>حنان مزعل</t>
  </si>
  <si>
    <t>حنين ابو حمره</t>
  </si>
  <si>
    <t>حوريه عمر</t>
  </si>
  <si>
    <t>خالد المصري</t>
  </si>
  <si>
    <t>خالد عليوي</t>
  </si>
  <si>
    <t>ختام سليمان</t>
  </si>
  <si>
    <t>خديجة احمد</t>
  </si>
  <si>
    <t>خلود وهب</t>
  </si>
  <si>
    <t>دارين محسنه</t>
  </si>
  <si>
    <t>دارين معروف</t>
  </si>
  <si>
    <t>داليا الزهنان</t>
  </si>
  <si>
    <t>داليا جمول</t>
  </si>
  <si>
    <t>دعاء الرحال</t>
  </si>
  <si>
    <t>دعاء القطب</t>
  </si>
  <si>
    <t>دعاء الملاحي</t>
  </si>
  <si>
    <t>دعاء حموده</t>
  </si>
  <si>
    <t>دعاء خراط</t>
  </si>
  <si>
    <t>دعاء خضير</t>
  </si>
  <si>
    <t>دعاء مريطة</t>
  </si>
  <si>
    <t>دنيا القزاز</t>
  </si>
  <si>
    <t>ديالا شرف</t>
  </si>
  <si>
    <t>ديانا الاسماعيل</t>
  </si>
  <si>
    <t>ديما ادلبي</t>
  </si>
  <si>
    <t>ديما عموره</t>
  </si>
  <si>
    <t>ديمه رنجوس</t>
  </si>
  <si>
    <t>دينا الحكيم</t>
  </si>
  <si>
    <t>رابعه الدروبي</t>
  </si>
  <si>
    <t>راما رزق</t>
  </si>
  <si>
    <t>راما طنطه</t>
  </si>
  <si>
    <t>راما عبد الغني</t>
  </si>
  <si>
    <t>راما كركه</t>
  </si>
  <si>
    <t>راما وينس</t>
  </si>
  <si>
    <t>راميا الحلبي</t>
  </si>
  <si>
    <t>رانيه شعبان</t>
  </si>
  <si>
    <t>راوية الموعد</t>
  </si>
  <si>
    <t>رائده الندى</t>
  </si>
  <si>
    <t>ربا شلهوم</t>
  </si>
  <si>
    <t>ربى الخطيب</t>
  </si>
  <si>
    <t>ربى القزحلي</t>
  </si>
  <si>
    <t>ربى خطاب</t>
  </si>
  <si>
    <t>ربى عبود</t>
  </si>
  <si>
    <t>رتيبه ادريس</t>
  </si>
  <si>
    <t>رتيبه الوادي</t>
  </si>
  <si>
    <t>رزان عثمان</t>
  </si>
  <si>
    <t>رزان عيسى</t>
  </si>
  <si>
    <t>رزان معتوق</t>
  </si>
  <si>
    <t>رسميه مصيبيح</t>
  </si>
  <si>
    <t>رشا سكر</t>
  </si>
  <si>
    <t>رشا سليمان</t>
  </si>
  <si>
    <t>رشا وهبي</t>
  </si>
  <si>
    <t>رغد الخزام</t>
  </si>
  <si>
    <t>رغد الضويهر</t>
  </si>
  <si>
    <t>رغد سبيناتي</t>
  </si>
  <si>
    <t>رغده عموري</t>
  </si>
  <si>
    <t>رفاه محمد</t>
  </si>
  <si>
    <t>رقيه محمد</t>
  </si>
  <si>
    <t>رنا ابو دقة</t>
  </si>
  <si>
    <t>رنا احمد</t>
  </si>
  <si>
    <t>رنا الصواف</t>
  </si>
  <si>
    <t>رنا حميد</t>
  </si>
  <si>
    <t>رنا سيروان</t>
  </si>
  <si>
    <t>رنا شاشيط</t>
  </si>
  <si>
    <t>رند ابراهيم</t>
  </si>
  <si>
    <t>رند الشعار</t>
  </si>
  <si>
    <t>رنيم الطرح</t>
  </si>
  <si>
    <t>رنيم خلوف</t>
  </si>
  <si>
    <t>رهام القطيفان</t>
  </si>
  <si>
    <t>رهف القاسم</t>
  </si>
  <si>
    <t>رهف غالية</t>
  </si>
  <si>
    <t>رهف قبلان</t>
  </si>
  <si>
    <t>رهف ملحم</t>
  </si>
  <si>
    <t>روابي البكر</t>
  </si>
  <si>
    <t>روان المحمد</t>
  </si>
  <si>
    <t>روان جاموس</t>
  </si>
  <si>
    <t>روان جعفر</t>
  </si>
  <si>
    <t>روان كريم</t>
  </si>
  <si>
    <t>روان نحلاوي</t>
  </si>
  <si>
    <t>روان نوح</t>
  </si>
  <si>
    <t>روجينا صقر</t>
  </si>
  <si>
    <t>روز حماد</t>
  </si>
  <si>
    <t>روعة حبشيه</t>
  </si>
  <si>
    <t>رولا الحصري</t>
  </si>
  <si>
    <t>رولا قباني</t>
  </si>
  <si>
    <t>رونذا صارم</t>
  </si>
  <si>
    <t>رؤى المسالمه</t>
  </si>
  <si>
    <t>ريم الكيلاني</t>
  </si>
  <si>
    <t>ريم النجم</t>
  </si>
  <si>
    <t>ريم حمادة</t>
  </si>
  <si>
    <t>ريم ديب</t>
  </si>
  <si>
    <t>ريم عشماوي</t>
  </si>
  <si>
    <t>ريم غصن</t>
  </si>
  <si>
    <t>ريم ياسين</t>
  </si>
  <si>
    <t>ريما صوفان</t>
  </si>
  <si>
    <t>زاهره ابراهيم</t>
  </si>
  <si>
    <t>زين الراس</t>
  </si>
  <si>
    <t>زينب عللوجي</t>
  </si>
  <si>
    <t>سارة ابو النصر</t>
  </si>
  <si>
    <t>ساره احسون</t>
  </si>
  <si>
    <t>ساره حسون</t>
  </si>
  <si>
    <t>ساره طنطه</t>
  </si>
  <si>
    <t>ساميه العبد</t>
  </si>
  <si>
    <t>سحر الحسن</t>
  </si>
  <si>
    <t>سحر سليمان</t>
  </si>
  <si>
    <t>سفانه الابراهيم</t>
  </si>
  <si>
    <t>سلام الجاسم</t>
  </si>
  <si>
    <t>سلام قاسم</t>
  </si>
  <si>
    <t>سلمى البصار</t>
  </si>
  <si>
    <t>سماح السيد</t>
  </si>
  <si>
    <t>سمر الرفاعي</t>
  </si>
  <si>
    <t>سمر العلوش</t>
  </si>
  <si>
    <t>سميره بلال</t>
  </si>
  <si>
    <t>سميره دباح الجمل</t>
  </si>
  <si>
    <t>سميه المسلمي</t>
  </si>
  <si>
    <t>سناء خير</t>
  </si>
  <si>
    <t>سها الغصين</t>
  </si>
  <si>
    <t>سهام سنوبر</t>
  </si>
  <si>
    <t>سهام سويد</t>
  </si>
  <si>
    <t>سوسن الراوي</t>
  </si>
  <si>
    <t>سوسن صوان</t>
  </si>
  <si>
    <t>سيطة الريشاني</t>
  </si>
  <si>
    <t>شذا الخوالده</t>
  </si>
  <si>
    <t>شذى الحسين</t>
  </si>
  <si>
    <t>شذى المحاسنه</t>
  </si>
  <si>
    <t>شذى بسيكي</t>
  </si>
  <si>
    <t>شروق الحامد</t>
  </si>
  <si>
    <t>شروق درويش</t>
  </si>
  <si>
    <t>شروق صليبه</t>
  </si>
  <si>
    <t>شريهان الاحمد</t>
  </si>
  <si>
    <t>شفاء الاحمد</t>
  </si>
  <si>
    <t>شمعه الحوران</t>
  </si>
  <si>
    <t>شهيره سوسق</t>
  </si>
  <si>
    <t>شيرين طنطه</t>
  </si>
  <si>
    <t>شيرين عبيد</t>
  </si>
  <si>
    <t>شيرين هنديه</t>
  </si>
  <si>
    <t>صبا الحاج حسين</t>
  </si>
  <si>
    <t>صفا الخطيب</t>
  </si>
  <si>
    <t>صفا بلال</t>
  </si>
  <si>
    <t>صفا عمام</t>
  </si>
  <si>
    <t>صفاء الاغواني</t>
  </si>
  <si>
    <t>صفاء الجاموس</t>
  </si>
  <si>
    <t>صفية هلال</t>
  </si>
  <si>
    <t>ضامن اشتي</t>
  </si>
  <si>
    <t>ضحى سباهية</t>
  </si>
  <si>
    <t>ضيا زمام</t>
  </si>
  <si>
    <t>عاليه الطرابيشي</t>
  </si>
  <si>
    <t>عامر ادم</t>
  </si>
  <si>
    <t>عائدة عيسى</t>
  </si>
  <si>
    <t>عائده جمول</t>
  </si>
  <si>
    <t>عائده محلا</t>
  </si>
  <si>
    <t>عائشة الاغواني</t>
  </si>
  <si>
    <t>عائشة الشافعي</t>
  </si>
  <si>
    <t>عائشه كامل</t>
  </si>
  <si>
    <t>عباده الدعاس</t>
  </si>
  <si>
    <t>عبد الرحمن العاشق الملقب يعرب</t>
  </si>
  <si>
    <t>عبد السلام الحميدي</t>
  </si>
  <si>
    <t>عبد السلام العمور</t>
  </si>
  <si>
    <t>عبير ابو عاصي</t>
  </si>
  <si>
    <t>عبير البزم</t>
  </si>
  <si>
    <t>عبير البكري</t>
  </si>
  <si>
    <t>عبير الطباع</t>
  </si>
  <si>
    <t>عبير العمري</t>
  </si>
  <si>
    <t>عبير القصار</t>
  </si>
  <si>
    <t>عبير حمامي</t>
  </si>
  <si>
    <t>عبير شحود</t>
  </si>
  <si>
    <t>عبير عبد الله</t>
  </si>
  <si>
    <t>عبير مندو</t>
  </si>
  <si>
    <t>عتاب كبول</t>
  </si>
  <si>
    <t>عرين الحريري</t>
  </si>
  <si>
    <t>عزه احمد</t>
  </si>
  <si>
    <t>عفراء دعبول</t>
  </si>
  <si>
    <t>علا الحلبي</t>
  </si>
  <si>
    <t>علا بريفش</t>
  </si>
  <si>
    <t>علا عبد الرحمن</t>
  </si>
  <si>
    <t>عليا شحود</t>
  </si>
  <si>
    <t>عيسى الحمدان</t>
  </si>
  <si>
    <t>غاده عبدو</t>
  </si>
  <si>
    <t>غازي الندى</t>
  </si>
  <si>
    <t>غصون كبسون</t>
  </si>
  <si>
    <t>غصون مجاهد</t>
  </si>
  <si>
    <t>غفران الحمصي</t>
  </si>
  <si>
    <t>غنوه غبره</t>
  </si>
  <si>
    <t>فاتن اتمت</t>
  </si>
  <si>
    <t>فاتن برغشه</t>
  </si>
  <si>
    <t>فاتن زاهد</t>
  </si>
  <si>
    <t>فاتن عبد الهادي</t>
  </si>
  <si>
    <t>فاتن فلحوط</t>
  </si>
  <si>
    <t>فاتنه الذهب</t>
  </si>
  <si>
    <t>فاديه الرزجه</t>
  </si>
  <si>
    <t>فاطمة اسحق</t>
  </si>
  <si>
    <t>فاطمة الجلالي</t>
  </si>
  <si>
    <t>فاطمة الزعبي</t>
  </si>
  <si>
    <t>فاطمة الغزالي</t>
  </si>
  <si>
    <t>فاطمة برغل</t>
  </si>
  <si>
    <t>فاطمة عبد العزيز</t>
  </si>
  <si>
    <t>فاطمة هاشم</t>
  </si>
  <si>
    <t>فاطمه الجوده</t>
  </si>
  <si>
    <t>فاطمه الحو</t>
  </si>
  <si>
    <t>فاطمه السيد</t>
  </si>
  <si>
    <t>فاطمه الشعباني</t>
  </si>
  <si>
    <t>فاطمه حماده</t>
  </si>
  <si>
    <t>فاطمه شبيب</t>
  </si>
  <si>
    <t>فاطمه نصر الله</t>
  </si>
  <si>
    <t>فداء احمدالغويش</t>
  </si>
  <si>
    <t>فداء جراح</t>
  </si>
  <si>
    <t>فداء ستيتي</t>
  </si>
  <si>
    <t>فدائيه شرف الدين</t>
  </si>
  <si>
    <t>فرح الجاري</t>
  </si>
  <si>
    <t>فرح بلبل</t>
  </si>
  <si>
    <t>فردوس الصران</t>
  </si>
  <si>
    <t>فريال الحمد</t>
  </si>
  <si>
    <t>فصل الحسين</t>
  </si>
  <si>
    <t>قصيه الهبه</t>
  </si>
  <si>
    <t>كامله الصالح</t>
  </si>
  <si>
    <t>كروان عثمان</t>
  </si>
  <si>
    <t>كنده رحمه</t>
  </si>
  <si>
    <t>كيندا المحمد</t>
  </si>
  <si>
    <t>لبابه سليمان</t>
  </si>
  <si>
    <t>لبنه عبدو</t>
  </si>
  <si>
    <t>لجين منقاش</t>
  </si>
  <si>
    <t>لمى الشويتي</t>
  </si>
  <si>
    <t>لمى المفعلاني</t>
  </si>
  <si>
    <t>لمى ياسين</t>
  </si>
  <si>
    <t>لميس علي</t>
  </si>
  <si>
    <t>ليلى ابو رقطي</t>
  </si>
  <si>
    <t>ليلى الاسدي</t>
  </si>
  <si>
    <t>لينا الحموي</t>
  </si>
  <si>
    <t>لينا عبد العزيز</t>
  </si>
  <si>
    <t>لينا نعمان</t>
  </si>
  <si>
    <t>مارجينا مصطفى</t>
  </si>
  <si>
    <t>مارينيه سركيس</t>
  </si>
  <si>
    <t>ماهر ادريس</t>
  </si>
  <si>
    <t>مايا الحلاق</t>
  </si>
  <si>
    <t>مجد فارس</t>
  </si>
  <si>
    <t>محمد ادريس</t>
  </si>
  <si>
    <t>محمد اسامه الحمادي</t>
  </si>
  <si>
    <t>محمود الجاموس</t>
  </si>
  <si>
    <t>مرام الحلبي</t>
  </si>
  <si>
    <t>مرام عطايا</t>
  </si>
  <si>
    <t>مرح جاديبه</t>
  </si>
  <si>
    <t>مرح جبل</t>
  </si>
  <si>
    <t>مرح صقر</t>
  </si>
  <si>
    <t>مرح عبد الكريم</t>
  </si>
  <si>
    <t>مرح كيوان</t>
  </si>
  <si>
    <t>مروا العيد</t>
  </si>
  <si>
    <t>مروة حامد</t>
  </si>
  <si>
    <t>مروة عبد الحي</t>
  </si>
  <si>
    <t>مروه القصير</t>
  </si>
  <si>
    <t>مروه خليفة</t>
  </si>
  <si>
    <t>مروه شيخ الارض</t>
  </si>
  <si>
    <t>مروه صباغ</t>
  </si>
  <si>
    <t>مروه صبحه</t>
  </si>
  <si>
    <t>مروه عقله</t>
  </si>
  <si>
    <t>مروه غنيم</t>
  </si>
  <si>
    <t>مروى بلان</t>
  </si>
  <si>
    <t>مريم اسماعيل</t>
  </si>
  <si>
    <t>مريم الخطيب</t>
  </si>
  <si>
    <t>مريم الصياد</t>
  </si>
  <si>
    <t>مريم بللوق</t>
  </si>
  <si>
    <t>مريم حسين</t>
  </si>
  <si>
    <t>مشاعل الخلف</t>
  </si>
  <si>
    <t>مصطفى الرجب</t>
  </si>
  <si>
    <t>ملاك سيف</t>
  </si>
  <si>
    <t>ملك حموده</t>
  </si>
  <si>
    <t>ملك قديمي</t>
  </si>
  <si>
    <t>منار سلامه</t>
  </si>
  <si>
    <t>منال ابو عيشه</t>
  </si>
  <si>
    <t>منال الخلوف</t>
  </si>
  <si>
    <t>منال السرور</t>
  </si>
  <si>
    <t>منال المقداد</t>
  </si>
  <si>
    <t>منال الوناس</t>
  </si>
  <si>
    <t>منال بوعساف</t>
  </si>
  <si>
    <t>منال توتنجي</t>
  </si>
  <si>
    <t>منال رجب</t>
  </si>
  <si>
    <t>منال قدادو</t>
  </si>
  <si>
    <t>منى البلخي</t>
  </si>
  <si>
    <t>منى الجاسم</t>
  </si>
  <si>
    <t>منى مشتا</t>
  </si>
  <si>
    <t>مها الرجاالمحمد الدندل</t>
  </si>
  <si>
    <t>مها نصر</t>
  </si>
  <si>
    <t>مها نصر الدين</t>
  </si>
  <si>
    <t>مها يوسف</t>
  </si>
  <si>
    <t>مؤيد الجناطي</t>
  </si>
  <si>
    <t>مياده عتمه</t>
  </si>
  <si>
    <t>مياده فاضل</t>
  </si>
  <si>
    <t>مياس عيسى</t>
  </si>
  <si>
    <t>ميرفت البوشي</t>
  </si>
  <si>
    <t>ميرفت عيشه</t>
  </si>
  <si>
    <t>ميساء الشلبي</t>
  </si>
  <si>
    <t>ميساء سرور</t>
  </si>
  <si>
    <t>ميسون عبد الرزاق</t>
  </si>
  <si>
    <t>ميناس العفيف</t>
  </si>
  <si>
    <t>نادين ونوس</t>
  </si>
  <si>
    <t>ناهد ملحم</t>
  </si>
  <si>
    <t>نائله جمعه</t>
  </si>
  <si>
    <t>نباته العلي</t>
  </si>
  <si>
    <t>نبال نده</t>
  </si>
  <si>
    <t>نبيله بكرو</t>
  </si>
  <si>
    <t>نجاة شقير</t>
  </si>
  <si>
    <t>نجاح السالم</t>
  </si>
  <si>
    <t>نجاه الشريف</t>
  </si>
  <si>
    <t>نجاه الشيخ عمر</t>
  </si>
  <si>
    <t>نجد خساره</t>
  </si>
  <si>
    <t>ندا عماد</t>
  </si>
  <si>
    <t>نداء خضر</t>
  </si>
  <si>
    <t>نداء وانلي</t>
  </si>
  <si>
    <t>ندى المسلم</t>
  </si>
  <si>
    <t>ندى تباب</t>
  </si>
  <si>
    <t>ندى سليم</t>
  </si>
  <si>
    <t>ندى صقر</t>
  </si>
  <si>
    <t>نرمين العتمي</t>
  </si>
  <si>
    <t>نسرين القاسم</t>
  </si>
  <si>
    <t>نسرين سليمان</t>
  </si>
  <si>
    <t>نسرين عيسى</t>
  </si>
  <si>
    <t>نعمات سليم</t>
  </si>
  <si>
    <t>نهله الحسين</t>
  </si>
  <si>
    <t>نهله الحصوه</t>
  </si>
  <si>
    <t>نهى دويري</t>
  </si>
  <si>
    <t>نوال محسن</t>
  </si>
  <si>
    <t>نور البري</t>
  </si>
  <si>
    <t>نور الطويل</t>
  </si>
  <si>
    <t>نور الفيصل</t>
  </si>
  <si>
    <t>نور الهدى البشلاوي</t>
  </si>
  <si>
    <t>نور الهدى الحريري</t>
  </si>
  <si>
    <t>نور الهدى طقم</t>
  </si>
  <si>
    <t>نور باراوي</t>
  </si>
  <si>
    <t>نور سليمان</t>
  </si>
  <si>
    <t>نور طالب</t>
  </si>
  <si>
    <t>نور مشخص</t>
  </si>
  <si>
    <t>نورا بيان</t>
  </si>
  <si>
    <t>نورشان البقاعي</t>
  </si>
  <si>
    <t>نورما ناصيف</t>
  </si>
  <si>
    <t>نوره شريفه</t>
  </si>
  <si>
    <t>نيرمين حمشو</t>
  </si>
  <si>
    <t>نيروز عوض</t>
  </si>
  <si>
    <t>هاجر عبد الله</t>
  </si>
  <si>
    <t>هاديا الخطيب</t>
  </si>
  <si>
    <t>هاديه غنوم فضو</t>
  </si>
  <si>
    <t>هبا شالوحه</t>
  </si>
  <si>
    <t>هبا شحرور</t>
  </si>
  <si>
    <t>هبة خليفة</t>
  </si>
  <si>
    <t>هبة مهنا</t>
  </si>
  <si>
    <t>هبه السكران</t>
  </si>
  <si>
    <t>هبه العكاوي</t>
  </si>
  <si>
    <t>هبه اليونس</t>
  </si>
  <si>
    <t>هبه عبله</t>
  </si>
  <si>
    <t>هبه عبود</t>
  </si>
  <si>
    <t>هبه عزي</t>
  </si>
  <si>
    <t>هبه عقلو</t>
  </si>
  <si>
    <t>هبه كامل</t>
  </si>
  <si>
    <t>هبه كسحوت</t>
  </si>
  <si>
    <t>هبه نوفل</t>
  </si>
  <si>
    <t>هبه يونس</t>
  </si>
  <si>
    <t>هدايا العبد الله</t>
  </si>
  <si>
    <t>هدى الجاسم</t>
  </si>
  <si>
    <t>هدى الحاج</t>
  </si>
  <si>
    <t>هدى العابر</t>
  </si>
  <si>
    <t>هديل النعسان</t>
  </si>
  <si>
    <t>هديل حاج احمد</t>
  </si>
  <si>
    <t>هديل فضل</t>
  </si>
  <si>
    <t>همسه العبد</t>
  </si>
  <si>
    <t>هناء السمين</t>
  </si>
  <si>
    <t>هناء حينون</t>
  </si>
  <si>
    <t>هناء خليل</t>
  </si>
  <si>
    <t>هناء ريحاوي</t>
  </si>
  <si>
    <t>هيا الشداد المحاميد</t>
  </si>
  <si>
    <t>هيلانه مقلد</t>
  </si>
  <si>
    <t>وجدان الحلاق</t>
  </si>
  <si>
    <t>وجدان فريجه</t>
  </si>
  <si>
    <t>وعد الهادي</t>
  </si>
  <si>
    <t>وعد عساف</t>
  </si>
  <si>
    <t>وفاء خليل</t>
  </si>
  <si>
    <t>وفاء شعبان</t>
  </si>
  <si>
    <t>وفاء كوكه</t>
  </si>
  <si>
    <t>ولاء رشيد</t>
  </si>
  <si>
    <t>ولاء سليمان</t>
  </si>
  <si>
    <t>وئام الحجي</t>
  </si>
  <si>
    <t>يارا حسن</t>
  </si>
  <si>
    <t>يارا منصور</t>
  </si>
  <si>
    <t>ياسمين غرز الدين</t>
  </si>
  <si>
    <t>يالي شوبط</t>
  </si>
  <si>
    <t>يولى حريز</t>
  </si>
  <si>
    <t>احلام الاسكندر</t>
  </si>
  <si>
    <t>اسماء الحلبي</t>
  </si>
  <si>
    <t>الاء لافي</t>
  </si>
  <si>
    <t>الهام الرفاعي</t>
  </si>
  <si>
    <t>امل احمد</t>
  </si>
  <si>
    <t>انعام بدره</t>
  </si>
  <si>
    <t>ايات كايد</t>
  </si>
  <si>
    <t>اية سرحان</t>
  </si>
  <si>
    <t>ايمان الشيخ ايوب</t>
  </si>
  <si>
    <t>ايمان محمد</t>
  </si>
  <si>
    <t>ايه ملاك</t>
  </si>
  <si>
    <t>باسمه سلامه</t>
  </si>
  <si>
    <t>بتول اسبر</t>
  </si>
  <si>
    <t>بثينه درغام</t>
  </si>
  <si>
    <t>بثينه عجيب</t>
  </si>
  <si>
    <t>بدور الجوراني</t>
  </si>
  <si>
    <t>بشرى محفوض</t>
  </si>
  <si>
    <t>بشرى ناصيف</t>
  </si>
  <si>
    <t>حنان الدكاك</t>
  </si>
  <si>
    <t>داليه مكيدوش</t>
  </si>
  <si>
    <t>ديانا الاسعد</t>
  </si>
  <si>
    <t>ديانا الطويل</t>
  </si>
  <si>
    <t>راما الدرويش</t>
  </si>
  <si>
    <t>راما بطحيش</t>
  </si>
  <si>
    <t>راما خضره</t>
  </si>
  <si>
    <t>راما يحيى</t>
  </si>
  <si>
    <t>ربا المصطفى</t>
  </si>
  <si>
    <t>ربا كنعان</t>
  </si>
  <si>
    <t>رزان ابو هايله</t>
  </si>
  <si>
    <t>رزان الكردي</t>
  </si>
  <si>
    <t>رزان ريا</t>
  </si>
  <si>
    <t>رزان مال</t>
  </si>
  <si>
    <t>رشا المقداد</t>
  </si>
  <si>
    <t>رشا زيد</t>
  </si>
  <si>
    <t>رشا قنبر</t>
  </si>
  <si>
    <t>رنا الخطيب</t>
  </si>
  <si>
    <t>رنا محلي</t>
  </si>
  <si>
    <t>رهام البكور</t>
  </si>
  <si>
    <t>رهام المفلح</t>
  </si>
  <si>
    <t>رهف البيشيني</t>
  </si>
  <si>
    <t>رهف الشامي</t>
  </si>
  <si>
    <t>رهف داوود</t>
  </si>
  <si>
    <t>روان مرعي</t>
  </si>
  <si>
    <t>روعه الرحمون</t>
  </si>
  <si>
    <t>روعه حديفه</t>
  </si>
  <si>
    <t>رولا الديوب</t>
  </si>
  <si>
    <t>رويده شقره</t>
  </si>
  <si>
    <t>رؤى اليونس</t>
  </si>
  <si>
    <t>ريتا كشك</t>
  </si>
  <si>
    <t>ريم الحبيب</t>
  </si>
  <si>
    <t>ريم الشقيري</t>
  </si>
  <si>
    <t>سارة حوراني</t>
  </si>
  <si>
    <t>سالي الغلاب</t>
  </si>
  <si>
    <t>سلام العبود</t>
  </si>
  <si>
    <t>سماح بدر</t>
  </si>
  <si>
    <t>سماهر محمد</t>
  </si>
  <si>
    <t>سميه الملحم</t>
  </si>
  <si>
    <t>سميه عماد</t>
  </si>
  <si>
    <t>سناء ديوب</t>
  </si>
  <si>
    <t>سناء طعمه</t>
  </si>
  <si>
    <t>سها نصار</t>
  </si>
  <si>
    <t>سوزان محمد</t>
  </si>
  <si>
    <t>سونام الاسعد</t>
  </si>
  <si>
    <t>سونيا حمود</t>
  </si>
  <si>
    <t>شاميه الخطيب</t>
  </si>
  <si>
    <t>شذا العاطي</t>
  </si>
  <si>
    <t>شذى خداج</t>
  </si>
  <si>
    <t>صبا شيا</t>
  </si>
  <si>
    <t>عبد الله المحمد</t>
  </si>
  <si>
    <t>عبير القجة</t>
  </si>
  <si>
    <t>عبير سقر</t>
  </si>
  <si>
    <t>عبير مراد</t>
  </si>
  <si>
    <t>عفراء الصياد</t>
  </si>
  <si>
    <t>علا كعك</t>
  </si>
  <si>
    <t>غاده المقطرن</t>
  </si>
  <si>
    <t>غاده علي</t>
  </si>
  <si>
    <t>غاده نصر</t>
  </si>
  <si>
    <t>غروب زاهر</t>
  </si>
  <si>
    <t>غروب يوسف</t>
  </si>
  <si>
    <t>غفران داغستاني</t>
  </si>
  <si>
    <t>غنى هاشم</t>
  </si>
  <si>
    <t>غيثاء صالح</t>
  </si>
  <si>
    <t>فاتن جمول</t>
  </si>
  <si>
    <t>فاتن غانم</t>
  </si>
  <si>
    <t>فاطمة الدبس</t>
  </si>
  <si>
    <t>فاطمة غنوم</t>
  </si>
  <si>
    <t>فاطمه مطاوع</t>
  </si>
  <si>
    <t>فائزه اسماعيل</t>
  </si>
  <si>
    <t>فواز صقر</t>
  </si>
  <si>
    <t>فيروز عاقل</t>
  </si>
  <si>
    <t>لبنى حمدان</t>
  </si>
  <si>
    <t>لميس صافي</t>
  </si>
  <si>
    <t>لين الملحم النمر</t>
  </si>
  <si>
    <t>لينا حمدان</t>
  </si>
  <si>
    <t>مجد العكام</t>
  </si>
  <si>
    <t>مرام عبيد</t>
  </si>
  <si>
    <t>مرام عماشه</t>
  </si>
  <si>
    <t>مروة الكردي</t>
  </si>
  <si>
    <t>مروه حاتم</t>
  </si>
  <si>
    <t>مروى المزنه</t>
  </si>
  <si>
    <t>مريم الشيخ</t>
  </si>
  <si>
    <t>مريم سليمان</t>
  </si>
  <si>
    <t>مريم يونس</t>
  </si>
  <si>
    <t>ملاذ طاهر</t>
  </si>
  <si>
    <t>نادين القنطار</t>
  </si>
  <si>
    <t>نائلة طنبري</t>
  </si>
  <si>
    <t>ندى شنان</t>
  </si>
  <si>
    <t>نذيرة علي</t>
  </si>
  <si>
    <t>نسرين الحمد</t>
  </si>
  <si>
    <t>نغم مرهج</t>
  </si>
  <si>
    <t>نورا الجردي</t>
  </si>
  <si>
    <t>نورا سيد</t>
  </si>
  <si>
    <t>نوره البرهوم</t>
  </si>
  <si>
    <t>نيرمين المزنه</t>
  </si>
  <si>
    <t>هادية بحري</t>
  </si>
  <si>
    <t>هازار ابراهيم</t>
  </si>
  <si>
    <t>هدى الدالاتي</t>
  </si>
  <si>
    <t>هدى المنجد اللحام</t>
  </si>
  <si>
    <t>هنادي الشعراني</t>
  </si>
  <si>
    <t>هيفاء عجم</t>
  </si>
  <si>
    <t>وعد الاعور</t>
  </si>
  <si>
    <t>وعد الرفاعي</t>
  </si>
  <si>
    <t>وفاء كوكى</t>
  </si>
  <si>
    <t>ولاء رعد</t>
  </si>
  <si>
    <t>يارا الباسط</t>
  </si>
  <si>
    <t>جهينه قرقماز</t>
  </si>
  <si>
    <t>داليه عدوان</t>
  </si>
  <si>
    <t>رزان عبد السلام</t>
  </si>
  <si>
    <t>سحر ديب</t>
  </si>
  <si>
    <t>سراب محفوض</t>
  </si>
  <si>
    <t>سماهر حماده</t>
  </si>
  <si>
    <t>سهى جمعة</t>
  </si>
  <si>
    <t>صباح عبد الحي</t>
  </si>
  <si>
    <t>فاتن الخضراوي</t>
  </si>
  <si>
    <t>فايزه الموسى</t>
  </si>
  <si>
    <t>لطيفه محمد الموسى</t>
  </si>
  <si>
    <t>لميس مزهر</t>
  </si>
  <si>
    <t>منال فرحات</t>
  </si>
  <si>
    <t>منى فرحات</t>
  </si>
  <si>
    <t>ميسم محمود</t>
  </si>
  <si>
    <t>نغم البربور</t>
  </si>
  <si>
    <t>نورا مراد</t>
  </si>
  <si>
    <t>هاجر درويش</t>
  </si>
  <si>
    <t>هنا العثمانلي</t>
  </si>
  <si>
    <t>هنا خزمه</t>
  </si>
  <si>
    <t>ركان</t>
  </si>
  <si>
    <t>اجود</t>
  </si>
  <si>
    <t>انس</t>
  </si>
  <si>
    <t>محمد منذر</t>
  </si>
  <si>
    <t>أسد</t>
  </si>
  <si>
    <t>درويش</t>
  </si>
  <si>
    <t>عبد الغفور</t>
  </si>
  <si>
    <t>منهال</t>
  </si>
  <si>
    <t>محمد سيف الدين</t>
  </si>
  <si>
    <t>محمد عز الدين</t>
  </si>
  <si>
    <t>مطانس</t>
  </si>
  <si>
    <t>محمد غازي</t>
  </si>
  <si>
    <t>أسامة</t>
  </si>
  <si>
    <t>رشاد</t>
  </si>
  <si>
    <t>كيلاني</t>
  </si>
  <si>
    <t>اعبيد</t>
  </si>
  <si>
    <t>رامي</t>
  </si>
  <si>
    <t>خليفة</t>
  </si>
  <si>
    <t>شكيب</t>
  </si>
  <si>
    <t>محمد عادل</t>
  </si>
  <si>
    <t>محمد باسل</t>
  </si>
  <si>
    <t>رزق</t>
  </si>
  <si>
    <t>عبد الودود</t>
  </si>
  <si>
    <t>عطيه</t>
  </si>
  <si>
    <t>محمد وليد</t>
  </si>
  <si>
    <t>فلاح</t>
  </si>
  <si>
    <t>محمد هشام</t>
  </si>
  <si>
    <t>سيف الدين</t>
  </si>
  <si>
    <t>زياد الدين</t>
  </si>
  <si>
    <t>محمد اسامة</t>
  </si>
  <si>
    <t>محمد رفيق</t>
  </si>
  <si>
    <t>سامح</t>
  </si>
  <si>
    <t>مأيد</t>
  </si>
  <si>
    <t>محمد شفيق</t>
  </si>
  <si>
    <t>محمد ديب</t>
  </si>
  <si>
    <t>محمد جعفر</t>
  </si>
  <si>
    <t>محمد معروف</t>
  </si>
  <si>
    <t>هزاع</t>
  </si>
  <si>
    <t>محمد ضاهد</t>
  </si>
  <si>
    <t>تميم</t>
  </si>
  <si>
    <t>عبد السلام</t>
  </si>
  <si>
    <t>مطاع</t>
  </si>
  <si>
    <t>عبد العظيم</t>
  </si>
  <si>
    <t>احمدراتب</t>
  </si>
  <si>
    <t>سويد</t>
  </si>
  <si>
    <t>الشايش</t>
  </si>
  <si>
    <t>عبد المجيد</t>
  </si>
  <si>
    <t>مطيع</t>
  </si>
  <si>
    <t>ديب</t>
  </si>
  <si>
    <t>عكرمه</t>
  </si>
  <si>
    <t>احمدزياد</t>
  </si>
  <si>
    <t>نجم الدين</t>
  </si>
  <si>
    <t>عبد المالك</t>
  </si>
  <si>
    <t>غاندي</t>
  </si>
  <si>
    <t>محمد صفوح</t>
  </si>
  <si>
    <t>عقل</t>
  </si>
  <si>
    <t>فاروجان</t>
  </si>
  <si>
    <t>عايد</t>
  </si>
  <si>
    <t>زغير</t>
  </si>
  <si>
    <t>محمد معين</t>
  </si>
  <si>
    <t>محمد اديب</t>
  </si>
  <si>
    <t>شمدين</t>
  </si>
  <si>
    <t>كنعان</t>
  </si>
  <si>
    <t>محمد صلاح</t>
  </si>
  <si>
    <t>حمزه</t>
  </si>
  <si>
    <t>راجح</t>
  </si>
  <si>
    <t>سقر</t>
  </si>
  <si>
    <t>فهمي</t>
  </si>
  <si>
    <t>عايش</t>
  </si>
  <si>
    <t>محمد فيصل</t>
  </si>
  <si>
    <t>راضي</t>
  </si>
  <si>
    <t>كويدر</t>
  </si>
  <si>
    <t>ماهر بكر</t>
  </si>
  <si>
    <t>نوري</t>
  </si>
  <si>
    <t>محمد بشير</t>
  </si>
  <si>
    <t>رشيد</t>
  </si>
  <si>
    <t>مخائيل</t>
  </si>
  <si>
    <t>مجاهد</t>
  </si>
  <si>
    <t>ناجح</t>
  </si>
  <si>
    <t>محمد نذير</t>
  </si>
  <si>
    <t>حميدي</t>
  </si>
  <si>
    <t>فار س</t>
  </si>
  <si>
    <t>عبود</t>
  </si>
  <si>
    <t>حرب</t>
  </si>
  <si>
    <t>زاهر</t>
  </si>
  <si>
    <t>شعبان</t>
  </si>
  <si>
    <t>ابي</t>
  </si>
  <si>
    <t>إياد</t>
  </si>
  <si>
    <t>طالب</t>
  </si>
  <si>
    <t>احمد رضا</t>
  </si>
  <si>
    <t>عفاش</t>
  </si>
  <si>
    <t>سميع</t>
  </si>
  <si>
    <t>محمد ياسين</t>
  </si>
  <si>
    <t>بدوى</t>
  </si>
  <si>
    <t>عبد المولا</t>
  </si>
  <si>
    <t>سمره</t>
  </si>
  <si>
    <t>شما</t>
  </si>
  <si>
    <t>ناظك</t>
  </si>
  <si>
    <t>ترفه</t>
  </si>
  <si>
    <t>أسيا</t>
  </si>
  <si>
    <t>براءه</t>
  </si>
  <si>
    <t>ابتهال</t>
  </si>
  <si>
    <t>كميلة</t>
  </si>
  <si>
    <t>ريا</t>
  </si>
  <si>
    <t>عمريه</t>
  </si>
  <si>
    <t>رمزيه</t>
  </si>
  <si>
    <t>نورهان</t>
  </si>
  <si>
    <t>سهاد</t>
  </si>
  <si>
    <t>فخريه</t>
  </si>
  <si>
    <t>فليحه</t>
  </si>
  <si>
    <t>جواهر</t>
  </si>
  <si>
    <t>نورا</t>
  </si>
  <si>
    <t>نمره</t>
  </si>
  <si>
    <t>أمر</t>
  </si>
  <si>
    <t>حاجه</t>
  </si>
  <si>
    <t>والدتهامريم</t>
  </si>
  <si>
    <t>كرديه</t>
  </si>
  <si>
    <t>سعديه</t>
  </si>
  <si>
    <t>مزينه</t>
  </si>
  <si>
    <t>منصوره</t>
  </si>
  <si>
    <t>نزهت</t>
  </si>
  <si>
    <t>زهراء</t>
  </si>
  <si>
    <t>بنيا</t>
  </si>
  <si>
    <t>جيدا</t>
  </si>
  <si>
    <t>حنيفه</t>
  </si>
  <si>
    <t>رنى</t>
  </si>
  <si>
    <t>فاهره</t>
  </si>
  <si>
    <t>اميرا</t>
  </si>
  <si>
    <t>اروه</t>
  </si>
  <si>
    <t>مفيضه</t>
  </si>
  <si>
    <t>والدتهاردينة</t>
  </si>
  <si>
    <t>جماليه</t>
  </si>
  <si>
    <t>غازية</t>
  </si>
  <si>
    <t>تفاحه</t>
  </si>
  <si>
    <t>حرقه</t>
  </si>
  <si>
    <t>مرح</t>
  </si>
  <si>
    <t>رظيه</t>
  </si>
  <si>
    <t>اصلاح</t>
  </si>
  <si>
    <t>سلما</t>
  </si>
  <si>
    <t>فيضه</t>
  </si>
  <si>
    <t>اديبة</t>
  </si>
  <si>
    <t>فرنجيه</t>
  </si>
  <si>
    <t>فرات</t>
  </si>
  <si>
    <t>والدتهارويدة</t>
  </si>
  <si>
    <t>صافيه</t>
  </si>
  <si>
    <t>حكيمه</t>
  </si>
  <si>
    <t>كفايه</t>
  </si>
  <si>
    <t>شهيره</t>
  </si>
  <si>
    <t>بدوية</t>
  </si>
  <si>
    <t>مجيده</t>
  </si>
  <si>
    <t>قطنه</t>
  </si>
  <si>
    <t>روعة</t>
  </si>
  <si>
    <t>محاسن</t>
  </si>
  <si>
    <t>وطنيه</t>
  </si>
  <si>
    <t>فريزه</t>
  </si>
  <si>
    <t>بديعة</t>
  </si>
  <si>
    <t>والدتهاصباحه</t>
  </si>
  <si>
    <t>حبوبة</t>
  </si>
  <si>
    <t>صبحية</t>
  </si>
  <si>
    <t>جدعه</t>
  </si>
  <si>
    <t>صبرية</t>
  </si>
  <si>
    <t>ابتهاج</t>
  </si>
  <si>
    <t>ديبه</t>
  </si>
  <si>
    <t>سجيره</t>
  </si>
  <si>
    <t>جليله</t>
  </si>
  <si>
    <t>ارينب</t>
  </si>
  <si>
    <t>حربه</t>
  </si>
  <si>
    <t>كميلا</t>
  </si>
  <si>
    <t>والدتهاليميه</t>
  </si>
  <si>
    <t>ريحانة</t>
  </si>
  <si>
    <t>هنيه</t>
  </si>
  <si>
    <t>شيمة</t>
  </si>
  <si>
    <t>مؤمنة</t>
  </si>
  <si>
    <t>نجم السحور</t>
  </si>
  <si>
    <t>عنده</t>
  </si>
  <si>
    <t>دولت</t>
  </si>
  <si>
    <t>فيري</t>
  </si>
  <si>
    <t>جومانه</t>
  </si>
  <si>
    <t>رابحه</t>
  </si>
  <si>
    <t>عطاف</t>
  </si>
  <si>
    <t>نهوند</t>
  </si>
  <si>
    <t>جورية</t>
  </si>
  <si>
    <t>فهمية</t>
  </si>
  <si>
    <t>بهيرة</t>
  </si>
  <si>
    <t>زهرالورد</t>
  </si>
  <si>
    <t>والدتهاماجده</t>
  </si>
  <si>
    <t>فرنساوية</t>
  </si>
  <si>
    <t>سلطاني</t>
  </si>
  <si>
    <t>براء</t>
  </si>
  <si>
    <t>بدور</t>
  </si>
  <si>
    <t>نخله</t>
  </si>
  <si>
    <t>سهيلا</t>
  </si>
  <si>
    <t>أسيمه</t>
  </si>
  <si>
    <t>سعدا</t>
  </si>
  <si>
    <t>ربيه</t>
  </si>
  <si>
    <t>حيات</t>
  </si>
  <si>
    <t>الطاف</t>
  </si>
  <si>
    <t>وصفيه</t>
  </si>
  <si>
    <t>والدتهانعيمه</t>
  </si>
  <si>
    <t>والدتهاعربيه</t>
  </si>
  <si>
    <t>حبوس</t>
  </si>
  <si>
    <t>خلفه</t>
  </si>
  <si>
    <t>عسليه</t>
  </si>
  <si>
    <t>ندي</t>
  </si>
  <si>
    <t>تمارا</t>
  </si>
  <si>
    <t>اروى</t>
  </si>
  <si>
    <t>ازهار</t>
  </si>
  <si>
    <t>إمتثال</t>
  </si>
  <si>
    <t>والدتهامطيعه</t>
  </si>
  <si>
    <t>مشايخ</t>
  </si>
  <si>
    <t>اسيه</t>
  </si>
  <si>
    <t>خالصه</t>
  </si>
  <si>
    <t>اديبه</t>
  </si>
  <si>
    <t>حواء</t>
  </si>
  <si>
    <t>خيرات</t>
  </si>
  <si>
    <t>والدتهاميليا</t>
  </si>
  <si>
    <t>رسميه سليمان</t>
  </si>
  <si>
    <t>والدتهافريال</t>
  </si>
  <si>
    <t>رابيه</t>
  </si>
  <si>
    <t>دولات</t>
  </si>
  <si>
    <t>نجلا</t>
  </si>
  <si>
    <t>أنيسة</t>
  </si>
  <si>
    <t>شهده</t>
  </si>
  <si>
    <t>سعدة</t>
  </si>
  <si>
    <t>نهلة</t>
  </si>
  <si>
    <t>سوسم</t>
  </si>
  <si>
    <t>روزي</t>
  </si>
  <si>
    <t>تمره</t>
  </si>
  <si>
    <t>نديله</t>
  </si>
  <si>
    <t>ام علي</t>
  </si>
  <si>
    <t>لطيفة</t>
  </si>
  <si>
    <t>شمة</t>
  </si>
  <si>
    <t>نيللي</t>
  </si>
  <si>
    <t>حسنا</t>
  </si>
  <si>
    <t>جهنو</t>
  </si>
  <si>
    <t>دولا</t>
  </si>
  <si>
    <t>مثيله</t>
  </si>
  <si>
    <t>محروسه</t>
  </si>
  <si>
    <t>جميلي</t>
  </si>
  <si>
    <t>والدتهاسعده</t>
  </si>
  <si>
    <t>كلونيا</t>
  </si>
  <si>
    <t>حسيبه</t>
  </si>
  <si>
    <t>وكيله</t>
  </si>
  <si>
    <t>سائده</t>
  </si>
  <si>
    <t>اكرام</t>
  </si>
  <si>
    <t>بنية</t>
  </si>
  <si>
    <t>يمامه</t>
  </si>
  <si>
    <t>نايله</t>
  </si>
  <si>
    <t>لميه</t>
  </si>
  <si>
    <t>لمعه</t>
  </si>
  <si>
    <t>حلوه</t>
  </si>
  <si>
    <t>شرعي</t>
  </si>
  <si>
    <t>الأدبي</t>
  </si>
  <si>
    <t>محافظة الشهادة</t>
  </si>
  <si>
    <t>السعودية</t>
  </si>
  <si>
    <r>
      <t xml:space="preserve">ثم تسليم استمارة التسجيل مع إيصال المصرف إلى شؤون طلاب رياض الأطفال - كلية التربية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</si>
</sst>
</file>

<file path=xl/styles.xml><?xml version="1.0" encoding="utf-8"?>
<styleSheet xmlns="http://schemas.openxmlformats.org/spreadsheetml/2006/main" xmlns:mc="http://schemas.openxmlformats.org/markup-compatibility/2006" xmlns:x14ac="http://schemas.microsoft.com/office/spreadsheetml/2009/9/ac" mc:Ignorable="x14ac">
  <fonts count="99" x14ac:knownFonts="1">
    <font>
      <sz val="11"/>
      <color theme="1"/>
      <name val="Arial"/>
      <family val="2"/>
      <scheme val="minor"/>
    </font>
    <font>
      <b/>
      <sz val="16"/>
      <name val="Arial"/>
      <family val="2"/>
    </font>
    <font>
      <b/>
      <sz val="12"/>
      <name val="Arial"/>
      <family val="2"/>
    </font>
    <font>
      <sz val="10"/>
      <color indexed="8"/>
      <name val="Arial"/>
      <family val="2"/>
    </font>
    <font>
      <b/>
      <sz val="12"/>
      <name val="Sakkal Majalla"/>
    </font>
    <font>
      <b/>
      <sz val="11"/>
      <name val="Arial"/>
      <family val="2"/>
    </font>
    <font>
      <sz val="10"/>
      <name val="Arial"/>
      <family val="2"/>
    </font>
    <font>
      <sz val="10"/>
      <name val="Traditional Arabic"/>
      <family val="1"/>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20"/>
      <color rgb="FFFF0000"/>
      <name val="Arial"/>
      <family val="2"/>
      <scheme val="minor"/>
    </font>
    <font>
      <b/>
      <u/>
      <sz val="12"/>
      <color theme="10"/>
      <name val="Arial"/>
      <family val="2"/>
    </font>
    <font>
      <b/>
      <sz val="14"/>
      <name val="Arial"/>
      <family val="2"/>
      <scheme val="minor"/>
    </font>
    <font>
      <b/>
      <sz val="12"/>
      <color theme="0"/>
      <name val="Arial"/>
      <family val="2"/>
    </font>
    <font>
      <b/>
      <sz val="16"/>
      <name val="Arial"/>
      <family val="2"/>
      <scheme val="minor"/>
    </font>
    <font>
      <sz val="11"/>
      <color theme="5" tint="0.59999389629810485"/>
      <name val="Arial"/>
      <family val="2"/>
      <scheme val="minor"/>
    </font>
    <font>
      <sz val="12"/>
      <name val="Sakkal Majalla"/>
    </font>
    <font>
      <b/>
      <sz val="22"/>
      <name val="Arial"/>
      <family val="2"/>
    </font>
    <font>
      <b/>
      <sz val="18"/>
      <name val="Arial"/>
      <family val="2"/>
    </font>
    <font>
      <b/>
      <sz val="24"/>
      <name val="Arial"/>
      <family val="2"/>
    </font>
    <font>
      <b/>
      <sz val="26"/>
      <name val="Arial"/>
      <family val="2"/>
    </font>
    <font>
      <b/>
      <sz val="20"/>
      <name val="Times New Roman"/>
      <family val="1"/>
      <scheme val="major"/>
    </font>
    <font>
      <b/>
      <sz val="26"/>
      <name val="Times New Roman"/>
      <family val="1"/>
      <scheme val="major"/>
    </font>
    <font>
      <b/>
      <sz val="24"/>
      <name val="Times New Roman"/>
      <family val="1"/>
      <scheme val="major"/>
    </font>
    <font>
      <b/>
      <sz val="22"/>
      <name val="Times New Roman"/>
      <family val="1"/>
      <scheme val="major"/>
    </font>
    <font>
      <b/>
      <sz val="24"/>
      <name val="Arial"/>
      <family val="2"/>
      <scheme val="minor"/>
    </font>
    <font>
      <b/>
      <sz val="18"/>
      <name val="Arial"/>
      <family val="2"/>
      <scheme val="minor"/>
    </font>
    <font>
      <b/>
      <sz val="12"/>
      <color rgb="FFFF0000"/>
      <name val="Sakkal Majalla"/>
    </font>
    <font>
      <b/>
      <sz val="14"/>
      <color theme="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2"/>
      <color theme="0"/>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6"/>
      <color theme="0" tint="-4.9989318521683403E-2"/>
      <name val="Arial"/>
      <family val="2"/>
      <scheme val="minor"/>
    </font>
    <font>
      <b/>
      <sz val="12"/>
      <color theme="0"/>
      <name val="Arial"/>
      <family val="2"/>
      <scheme val="minor"/>
    </font>
    <font>
      <b/>
      <sz val="11"/>
      <color theme="0"/>
      <name val="Arial"/>
      <family val="2"/>
    </font>
    <font>
      <sz val="12"/>
      <color theme="0"/>
      <name val="Arial"/>
      <family val="2"/>
    </font>
    <font>
      <b/>
      <sz val="11"/>
      <color rgb="FFFF0000"/>
      <name val="Arial"/>
      <family val="2"/>
      <scheme val="minor"/>
    </font>
    <font>
      <sz val="11"/>
      <color theme="1"/>
      <name val="Times New Roman"/>
      <family val="1"/>
      <scheme val="major"/>
    </font>
    <font>
      <b/>
      <sz val="10"/>
      <name val="Arial"/>
      <family val="2"/>
      <scheme val="minor"/>
    </font>
    <font>
      <sz val="11"/>
      <name val="Times New Roman"/>
      <family val="1"/>
      <scheme val="major"/>
    </font>
    <font>
      <b/>
      <sz val="14"/>
      <color theme="7" tint="0.79998168889431442"/>
      <name val="Arial"/>
      <family val="2"/>
      <scheme val="minor"/>
    </font>
    <font>
      <b/>
      <sz val="16"/>
      <color theme="0"/>
      <name val="Sakkal Majalla"/>
    </font>
    <font>
      <sz val="14"/>
      <name val="Sakkal Majalla"/>
    </font>
    <font>
      <sz val="14"/>
      <color rgb="FFFF0000"/>
      <name val="Sakkal Majalla"/>
    </font>
    <font>
      <sz val="12"/>
      <color theme="0"/>
      <name val="Sakkal Majalla"/>
    </font>
    <font>
      <sz val="11"/>
      <color theme="0"/>
      <name val="Calibri"/>
      <family val="2"/>
    </font>
    <font>
      <b/>
      <sz val="24"/>
      <color theme="0"/>
      <name val="Arial"/>
      <family val="2"/>
    </font>
    <font>
      <b/>
      <sz val="24"/>
      <color theme="0"/>
      <name val="Times New Roman"/>
      <family val="1"/>
      <scheme val="major"/>
    </font>
    <font>
      <b/>
      <sz val="26"/>
      <color theme="0"/>
      <name val="Times New Roman"/>
      <family val="1"/>
      <scheme val="major"/>
    </font>
    <font>
      <b/>
      <sz val="22"/>
      <color theme="0"/>
      <name val="Arial"/>
      <family val="2"/>
    </font>
    <font>
      <b/>
      <sz val="26"/>
      <color theme="0"/>
      <name val="Arial"/>
      <family val="2"/>
    </font>
    <font>
      <b/>
      <sz val="22"/>
      <color theme="0"/>
      <name val="Times New Roman"/>
      <family val="1"/>
      <scheme val="major"/>
    </font>
    <font>
      <b/>
      <sz val="24"/>
      <color theme="0"/>
      <name val="Arial"/>
      <family val="2"/>
      <scheme val="minor"/>
    </font>
    <font>
      <b/>
      <sz val="18"/>
      <color theme="0"/>
      <name val="Arial"/>
      <family val="2"/>
    </font>
    <font>
      <b/>
      <sz val="18"/>
      <color theme="0"/>
      <name val="Arial"/>
      <family val="2"/>
      <scheme val="minor"/>
    </font>
  </fonts>
  <fills count="2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2" tint="-9.9978637043366805E-2"/>
        <bgColor indexed="64"/>
      </patternFill>
    </fill>
  </fills>
  <borders count="131">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diagonal/>
    </border>
    <border>
      <left/>
      <right/>
      <top style="thin">
        <color theme="0"/>
      </top>
      <bottom style="thin">
        <color theme="0"/>
      </bottom>
      <diagonal/>
    </border>
    <border>
      <left style="double">
        <color auto="1"/>
      </left>
      <right/>
      <top/>
      <bottom style="dashed">
        <color auto="1"/>
      </bottom>
      <diagonal/>
    </border>
    <border>
      <left/>
      <right style="double">
        <color auto="1"/>
      </right>
      <top/>
      <bottom style="dashed">
        <color auto="1"/>
      </bottom>
      <diagonal/>
    </border>
    <border>
      <left/>
      <right style="double">
        <color indexed="64"/>
      </right>
      <top style="thin">
        <color indexed="64"/>
      </top>
      <bottom/>
      <diagonal/>
    </border>
    <border>
      <left/>
      <right style="double">
        <color indexed="64"/>
      </right>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auto="1"/>
      </top>
      <bottom style="double">
        <color auto="1"/>
      </bottom>
      <diagonal/>
    </border>
    <border>
      <left style="thin">
        <color indexed="64"/>
      </left>
      <right style="thin">
        <color indexed="64"/>
      </right>
      <top style="thin">
        <color auto="1"/>
      </top>
      <bottom style="double">
        <color auto="1"/>
      </bottom>
      <diagonal/>
    </border>
    <border>
      <left style="thin">
        <color indexed="64"/>
      </left>
      <right style="double">
        <color auto="1"/>
      </right>
      <top style="thin">
        <color auto="1"/>
      </top>
      <bottom style="double">
        <color auto="1"/>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style="thick">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thin">
        <color auto="1"/>
      </left>
      <right style="thick">
        <color auto="1"/>
      </right>
      <top/>
      <bottom style="thin">
        <color auto="1"/>
      </bottom>
      <diagonal/>
    </border>
    <border>
      <left style="double">
        <color indexed="64"/>
      </left>
      <right style="thin">
        <color indexed="64"/>
      </right>
      <top style="thin">
        <color indexed="64"/>
      </top>
      <bottom/>
      <diagonal/>
    </border>
    <border>
      <left style="thin">
        <color auto="1"/>
      </left>
      <right style="thick">
        <color auto="1"/>
      </right>
      <top style="thin">
        <color auto="1"/>
      </top>
      <bottom style="thin">
        <color auto="1"/>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auto="1"/>
      </left>
      <right style="thin">
        <color auto="1"/>
      </right>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7">
    <xf numFmtId="0" fontId="0" fillId="0" borderId="0"/>
    <xf numFmtId="0" fontId="9" fillId="0" borderId="0" applyNumberFormat="0" applyFill="0" applyBorder="0" applyAlignment="0" applyProtection="0"/>
    <xf numFmtId="0" fontId="6" fillId="0" borderId="0"/>
    <xf numFmtId="0" fontId="7" fillId="0" borderId="0"/>
    <xf numFmtId="0" fontId="3" fillId="0" borderId="0"/>
    <xf numFmtId="0" fontId="3" fillId="0" borderId="0"/>
    <xf numFmtId="0" fontId="3" fillId="0" borderId="0"/>
  </cellStyleXfs>
  <cellXfs count="522">
    <xf numFmtId="0" fontId="0" fillId="0" borderId="0" xfId="0"/>
    <xf numFmtId="0" fontId="0" fillId="0" borderId="0" xfId="0" applyProtection="1">
      <protection hidden="1"/>
    </xf>
    <xf numFmtId="0" fontId="1" fillId="0" borderId="0" xfId="0" applyFont="1" applyProtection="1">
      <protection hidden="1"/>
    </xf>
    <xf numFmtId="0" fontId="11" fillId="0" borderId="0" xfId="0" applyFont="1" applyFill="1" applyBorder="1" applyProtection="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protection hidden="1"/>
    </xf>
    <xf numFmtId="0" fontId="13" fillId="0" borderId="0" xfId="0" applyFont="1" applyFill="1" applyBorder="1" applyAlignment="1" applyProtection="1">
      <protection hidden="1"/>
    </xf>
    <xf numFmtId="0" fontId="11" fillId="0" borderId="0" xfId="0" applyFont="1" applyFill="1" applyBorder="1" applyAlignment="1" applyProtection="1">
      <protection hidden="1"/>
    </xf>
    <xf numFmtId="0" fontId="12" fillId="0" borderId="0" xfId="0" applyFont="1" applyFill="1" applyBorder="1" applyAlignment="1" applyProtection="1">
      <alignment horizont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5" fillId="0" borderId="0" xfId="0" applyFont="1" applyFill="1" applyBorder="1" applyAlignment="1" applyProtection="1">
      <alignment vertical="center"/>
      <protection hidden="1"/>
    </xf>
    <xf numFmtId="0" fontId="16" fillId="0" borderId="0" xfId="1" applyFont="1" applyFill="1" applyBorder="1" applyProtection="1">
      <protection hidden="1"/>
    </xf>
    <xf numFmtId="0" fontId="12"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shrinkToFit="1"/>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right"/>
      <protection hidden="1"/>
    </xf>
    <xf numFmtId="0" fontId="19" fillId="0" borderId="0"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12" fillId="0" borderId="0" xfId="0" applyFont="1" applyFill="1" applyBorder="1" applyAlignment="1" applyProtection="1">
      <alignment horizontal="right"/>
      <protection hidden="1"/>
    </xf>
    <xf numFmtId="0" fontId="21" fillId="0" borderId="0" xfId="0" applyFont="1" applyFill="1" applyBorder="1" applyAlignment="1" applyProtection="1">
      <protection hidden="1"/>
    </xf>
    <xf numFmtId="0" fontId="21" fillId="0" borderId="0" xfId="0" applyFont="1" applyFill="1" applyBorder="1" applyAlignment="1" applyProtection="1">
      <alignment vertical="center" textRotation="90"/>
      <protection hidden="1"/>
    </xf>
    <xf numFmtId="0" fontId="12" fillId="0" borderId="0" xfId="0" applyFont="1" applyFill="1" applyBorder="1" applyAlignment="1" applyProtection="1">
      <protection hidden="1"/>
    </xf>
    <xf numFmtId="0" fontId="2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22" fillId="0" borderId="0" xfId="0" applyFont="1" applyFill="1" applyBorder="1" applyAlignment="1" applyProtection="1">
      <alignment shrinkToFit="1"/>
      <protection hidden="1"/>
    </xf>
    <xf numFmtId="0" fontId="23" fillId="0" borderId="0" xfId="0" applyFont="1" applyFill="1" applyBorder="1" applyAlignment="1" applyProtection="1">
      <protection hidden="1"/>
    </xf>
    <xf numFmtId="0" fontId="19" fillId="0" borderId="0" xfId="0" applyFont="1" applyFill="1" applyBorder="1" applyAlignment="1" applyProtection="1">
      <protection hidden="1"/>
    </xf>
    <xf numFmtId="0" fontId="0" fillId="0" borderId="0" xfId="0" applyProtection="1"/>
    <xf numFmtId="0" fontId="21" fillId="0" borderId="2" xfId="0" applyFont="1" applyFill="1" applyBorder="1" applyAlignment="1" applyProtection="1">
      <protection hidden="1"/>
    </xf>
    <xf numFmtId="0" fontId="28" fillId="8" borderId="9" xfId="0" applyFont="1" applyFill="1" applyBorder="1" applyAlignment="1" applyProtection="1">
      <alignment horizontal="center" vertical="center"/>
    </xf>
    <xf numFmtId="0" fontId="4" fillId="8" borderId="9"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0" fontId="0" fillId="5" borderId="11" xfId="0" applyFill="1" applyBorder="1" applyAlignment="1" applyProtection="1">
      <alignment wrapText="1"/>
    </xf>
    <xf numFmtId="0" fontId="0" fillId="5" borderId="11" xfId="0" applyFill="1" applyBorder="1" applyAlignment="1" applyProtection="1">
      <alignment wrapText="1"/>
      <protection locked="0"/>
    </xf>
    <xf numFmtId="0" fontId="8" fillId="0" borderId="0" xfId="0" applyFont="1" applyProtection="1">
      <protection hidden="1"/>
    </xf>
    <xf numFmtId="14" fontId="0" fillId="5" borderId="11" xfId="0" applyNumberFormat="1" applyFill="1" applyBorder="1" applyAlignment="1" applyProtection="1">
      <alignment wrapText="1"/>
      <protection locked="0"/>
    </xf>
    <xf numFmtId="49" fontId="0" fillId="5" borderId="11" xfId="0" applyNumberFormat="1" applyFill="1" applyBorder="1" applyAlignment="1" applyProtection="1">
      <alignment wrapText="1"/>
      <protection locked="0"/>
    </xf>
    <xf numFmtId="0" fontId="8" fillId="0" borderId="0" xfId="0" applyFont="1" applyProtection="1"/>
    <xf numFmtId="49" fontId="28" fillId="8" borderId="10" xfId="0" applyNumberFormat="1" applyFont="1" applyFill="1" applyBorder="1" applyAlignment="1" applyProtection="1">
      <alignment horizontal="center" vertical="center"/>
    </xf>
    <xf numFmtId="49" fontId="0" fillId="0" borderId="0" xfId="0" applyNumberFormat="1" applyProtection="1"/>
    <xf numFmtId="0" fontId="2" fillId="0" borderId="0" xfId="0" applyFont="1" applyFill="1" applyBorder="1" applyAlignment="1" applyProtection="1">
      <alignment vertical="center"/>
      <protection hidden="1"/>
    </xf>
    <xf numFmtId="0" fontId="30" fillId="7" borderId="0" xfId="0" applyFont="1" applyFill="1" applyBorder="1" applyAlignment="1" applyProtection="1">
      <protection hidden="1"/>
    </xf>
    <xf numFmtId="0" fontId="0" fillId="0" borderId="0" xfId="0" applyBorder="1" applyProtection="1">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0" fillId="0" borderId="0" xfId="0" applyFill="1" applyProtection="1">
      <protection hidden="1"/>
    </xf>
    <xf numFmtId="0" fontId="33" fillId="10" borderId="19" xfId="0" applyFont="1" applyFill="1" applyBorder="1" applyAlignment="1" applyProtection="1">
      <alignment horizontal="center" vertical="center"/>
      <protection hidden="1"/>
    </xf>
    <xf numFmtId="0" fontId="33" fillId="10" borderId="20" xfId="0" applyFont="1" applyFill="1" applyBorder="1" applyAlignment="1" applyProtection="1">
      <alignment horizontal="center" vertical="center"/>
      <protection hidden="1"/>
    </xf>
    <xf numFmtId="14" fontId="33" fillId="10" borderId="2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25" fillId="0" borderId="18" xfId="0" applyFont="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31"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0" borderId="0" xfId="0" applyAlignment="1" applyProtection="1">
      <protection hidden="1"/>
    </xf>
    <xf numFmtId="0" fontId="8"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5" fillId="0" borderId="0" xfId="0" applyFont="1" applyFill="1" applyBorder="1" applyAlignment="1" applyProtection="1">
      <alignment horizontal="center" vertical="center"/>
      <protection hidden="1"/>
    </xf>
    <xf numFmtId="0" fontId="25" fillId="7"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8" fillId="0" borderId="52"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28" fillId="8" borderId="52" xfId="0" applyFont="1" applyFill="1" applyBorder="1" applyAlignment="1" applyProtection="1">
      <alignment horizontal="center" vertical="center"/>
    </xf>
    <xf numFmtId="0" fontId="0" fillId="0" borderId="0" xfId="0" applyFill="1" applyBorder="1" applyProtection="1"/>
    <xf numFmtId="0" fontId="28" fillId="8" borderId="0" xfId="0" applyFont="1" applyFill="1" applyBorder="1" applyAlignment="1" applyProtection="1">
      <alignment horizontal="center" vertical="center"/>
    </xf>
    <xf numFmtId="0" fontId="25" fillId="0" borderId="18" xfId="0" applyFont="1" applyFill="1" applyBorder="1" applyAlignment="1" applyProtection="1">
      <alignment horizontal="center" vertical="center" shrinkToFit="1"/>
      <protection hidden="1"/>
    </xf>
    <xf numFmtId="0" fontId="21" fillId="0" borderId="48" xfId="0" applyNumberFormat="1" applyFont="1" applyFill="1" applyBorder="1" applyAlignment="1" applyProtection="1">
      <alignment vertical="center" shrinkToFit="1"/>
      <protection hidden="1"/>
    </xf>
    <xf numFmtId="0" fontId="0" fillId="0" borderId="0" xfId="0" applyFill="1" applyAlignment="1" applyProtection="1">
      <protection hidden="1"/>
    </xf>
    <xf numFmtId="0" fontId="0" fillId="3" borderId="5" xfId="0" applyFill="1" applyBorder="1" applyAlignment="1" applyProtection="1">
      <alignment horizontal="center" vertical="center"/>
      <protection hidden="1"/>
    </xf>
    <xf numFmtId="0" fontId="0" fillId="3" borderId="53" xfId="0"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0" fillId="3" borderId="55" xfId="0" applyFill="1" applyBorder="1" applyAlignment="1" applyProtection="1">
      <alignment horizontal="center" vertical="center"/>
      <protection hidden="1"/>
    </xf>
    <xf numFmtId="0" fontId="5" fillId="3" borderId="56" xfId="0" applyFont="1" applyFill="1" applyBorder="1" applyAlignment="1" applyProtection="1">
      <alignment horizontal="center" vertical="center"/>
      <protection hidden="1"/>
    </xf>
    <xf numFmtId="0" fontId="41" fillId="0" borderId="0" xfId="1" applyFont="1" applyFill="1" applyBorder="1" applyAlignment="1" applyProtection="1">
      <alignment vertical="center"/>
      <protection hidden="1"/>
    </xf>
    <xf numFmtId="0" fontId="41" fillId="0" borderId="0"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63" fillId="0" borderId="0" xfId="0" applyFont="1"/>
    <xf numFmtId="0" fontId="58" fillId="0" borderId="0" xfId="0" applyFont="1" applyAlignment="1">
      <alignment horizontal="center"/>
    </xf>
    <xf numFmtId="0" fontId="58" fillId="0" borderId="0" xfId="0" applyFont="1"/>
    <xf numFmtId="0" fontId="68" fillId="10" borderId="77" xfId="1" applyFont="1" applyFill="1" applyBorder="1"/>
    <xf numFmtId="0" fontId="72" fillId="0" borderId="0" xfId="0" applyFont="1" applyAlignment="1"/>
    <xf numFmtId="0" fontId="72" fillId="0" borderId="0" xfId="0" applyFont="1" applyAlignment="1">
      <alignment horizontal="center"/>
    </xf>
    <xf numFmtId="0" fontId="74" fillId="0" borderId="0" xfId="1" applyFont="1" applyFill="1" applyBorder="1" applyAlignment="1">
      <alignment vertical="center" wrapText="1"/>
    </xf>
    <xf numFmtId="0" fontId="63" fillId="0" borderId="0" xfId="0" applyFont="1" applyFill="1"/>
    <xf numFmtId="0" fontId="74" fillId="0" borderId="0" xfId="1" applyFont="1" applyFill="1" applyAlignment="1"/>
    <xf numFmtId="0" fontId="63" fillId="0" borderId="0" xfId="0" applyFont="1" applyAlignment="1"/>
    <xf numFmtId="0" fontId="0" fillId="5" borderId="0" xfId="0" applyFill="1" applyBorder="1" applyAlignment="1" applyProtection="1">
      <alignment wrapText="1"/>
    </xf>
    <xf numFmtId="0" fontId="63" fillId="0" borderId="0" xfId="0" applyFont="1" applyBorder="1"/>
    <xf numFmtId="0" fontId="43" fillId="9" borderId="0" xfId="0" applyFont="1" applyFill="1" applyBorder="1" applyAlignment="1" applyProtection="1">
      <alignment horizontal="center" vertical="center" shrinkToFit="1"/>
      <protection hidden="1"/>
    </xf>
    <xf numFmtId="0" fontId="24" fillId="11" borderId="4" xfId="0" applyFont="1" applyFill="1" applyBorder="1" applyAlignment="1" applyProtection="1">
      <alignment horizontal="center" vertical="center"/>
      <protection locked="0" hidden="1"/>
    </xf>
    <xf numFmtId="0" fontId="24" fillId="11" borderId="54" xfId="0" applyFont="1" applyFill="1" applyBorder="1" applyAlignment="1" applyProtection="1">
      <alignment horizontal="center" vertical="center"/>
      <protection hidden="1"/>
    </xf>
    <xf numFmtId="0" fontId="24" fillId="11" borderId="15" xfId="0" applyFont="1" applyFill="1" applyBorder="1" applyAlignment="1" applyProtection="1">
      <alignment horizontal="center" vertical="center"/>
      <protection locked="0" hidden="1"/>
    </xf>
    <xf numFmtId="0" fontId="24" fillId="11" borderId="44" xfId="0" applyFont="1" applyFill="1" applyBorder="1" applyAlignment="1" applyProtection="1">
      <alignment horizontal="center" vertical="center"/>
      <protection hidden="1"/>
    </xf>
    <xf numFmtId="0" fontId="24" fillId="11" borderId="56" xfId="0" applyFont="1" applyFill="1" applyBorder="1" applyAlignment="1" applyProtection="1">
      <alignment horizontal="center" vertical="center"/>
      <protection locked="0" hidden="1"/>
    </xf>
    <xf numFmtId="0" fontId="24" fillId="11" borderId="57" xfId="0" applyFont="1" applyFill="1" applyBorder="1" applyAlignment="1" applyProtection="1">
      <alignment horizontal="center" vertical="center"/>
      <protection hidden="1"/>
    </xf>
    <xf numFmtId="0" fontId="77" fillId="9" borderId="18" xfId="0" applyFont="1" applyFill="1" applyBorder="1" applyAlignment="1" applyProtection="1">
      <alignment vertical="center" shrinkToFit="1"/>
      <protection hidden="1"/>
    </xf>
    <xf numFmtId="0" fontId="43" fillId="9" borderId="0" xfId="0" applyFont="1" applyFill="1" applyBorder="1" applyAlignment="1" applyProtection="1">
      <alignment vertical="center" shrinkToFit="1"/>
      <protection hidden="1"/>
    </xf>
    <xf numFmtId="0" fontId="43" fillId="9" borderId="91" xfId="0" applyFont="1" applyFill="1" applyBorder="1" applyAlignment="1" applyProtection="1">
      <alignment horizontal="center" vertical="center" shrinkToFit="1"/>
      <protection hidden="1"/>
    </xf>
    <xf numFmtId="0" fontId="25" fillId="6" borderId="91" xfId="0" applyFont="1" applyFill="1" applyBorder="1" applyAlignment="1" applyProtection="1">
      <alignment horizontal="center" vertical="center" shrinkToFit="1"/>
      <protection hidden="1"/>
    </xf>
    <xf numFmtId="0" fontId="77" fillId="9" borderId="91" xfId="0" applyFont="1" applyFill="1" applyBorder="1" applyAlignment="1" applyProtection="1">
      <alignment horizontal="center" vertical="center" shrinkToFit="1"/>
      <protection hidden="1"/>
    </xf>
    <xf numFmtId="0" fontId="25" fillId="0" borderId="91" xfId="0" applyFont="1" applyBorder="1" applyAlignment="1" applyProtection="1">
      <alignment vertical="center" shrinkToFit="1"/>
      <protection hidden="1"/>
    </xf>
    <xf numFmtId="0" fontId="25" fillId="0" borderId="91" xfId="0" applyFont="1" applyFill="1" applyBorder="1" applyAlignment="1" applyProtection="1">
      <alignment horizontal="center" vertical="center" shrinkToFit="1"/>
      <protection hidden="1"/>
    </xf>
    <xf numFmtId="0" fontId="39" fillId="6" borderId="91" xfId="1" applyFont="1" applyFill="1" applyBorder="1" applyAlignment="1" applyProtection="1">
      <alignment horizontal="center" vertical="center" shrinkToFit="1"/>
      <protection hidden="1"/>
    </xf>
    <xf numFmtId="0" fontId="21" fillId="6" borderId="91" xfId="0" applyFont="1" applyFill="1" applyBorder="1" applyAlignment="1" applyProtection="1">
      <alignment horizontal="center" vertical="center" shrinkToFit="1"/>
      <protection hidden="1"/>
    </xf>
    <xf numFmtId="49" fontId="21" fillId="3" borderId="91" xfId="0" applyNumberFormat="1" applyFont="1" applyFill="1" applyBorder="1" applyAlignment="1" applyProtection="1">
      <alignment horizontal="center" vertical="center" shrinkToFit="1"/>
      <protection hidden="1"/>
    </xf>
    <xf numFmtId="0" fontId="21" fillId="3" borderId="91" xfId="0" applyNumberFormat="1" applyFont="1" applyFill="1" applyBorder="1" applyAlignment="1" applyProtection="1">
      <alignment horizontal="center" vertical="center" shrinkToFit="1"/>
      <protection hidden="1"/>
    </xf>
    <xf numFmtId="0" fontId="79" fillId="9" borderId="91" xfId="0" applyNumberFormat="1" applyFont="1" applyFill="1" applyBorder="1" applyAlignment="1" applyProtection="1">
      <alignment horizontal="center" vertical="center" shrinkToFit="1"/>
      <protection hidden="1"/>
    </xf>
    <xf numFmtId="0" fontId="8" fillId="9" borderId="91" xfId="0" applyFont="1" applyFill="1" applyBorder="1" applyProtection="1">
      <protection hidden="1"/>
    </xf>
    <xf numFmtId="14" fontId="46"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xf>
    <xf numFmtId="0" fontId="29" fillId="9" borderId="0" xfId="0" applyFont="1" applyFill="1" applyBorder="1" applyAlignment="1" applyProtection="1">
      <alignment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wrapText="1"/>
      <protection hidden="1"/>
    </xf>
    <xf numFmtId="0" fontId="0" fillId="0" borderId="6" xfId="0" applyNumberFormat="1" applyFont="1" applyBorder="1" applyAlignment="1" applyProtection="1">
      <alignment shrinkToFit="1"/>
      <protection hidden="1"/>
    </xf>
    <xf numFmtId="0" fontId="31" fillId="0" borderId="87" xfId="0" applyNumberFormat="1" applyFont="1" applyFill="1" applyBorder="1" applyAlignment="1" applyProtection="1">
      <alignment vertical="center" shrinkToFit="1"/>
      <protection hidden="1"/>
    </xf>
    <xf numFmtId="0" fontId="31" fillId="0" borderId="40" xfId="0" applyNumberFormat="1" applyFont="1" applyFill="1" applyBorder="1" applyAlignment="1" applyProtection="1">
      <alignment horizontal="center" vertical="center" shrinkToFit="1"/>
      <protection hidden="1"/>
    </xf>
    <xf numFmtId="0" fontId="31" fillId="0" borderId="88" xfId="0" applyNumberFormat="1" applyFont="1" applyFill="1" applyBorder="1" applyAlignment="1" applyProtection="1">
      <alignment vertical="center" shrinkToFit="1"/>
      <protection hidden="1"/>
    </xf>
    <xf numFmtId="0" fontId="0" fillId="0" borderId="6" xfId="0" applyNumberFormat="1" applyFont="1" applyFill="1" applyBorder="1" applyAlignment="1" applyProtection="1">
      <alignment horizontal="center" vertical="center" shrinkToFit="1"/>
      <protection hidden="1"/>
    </xf>
    <xf numFmtId="0" fontId="0" fillId="0" borderId="88" xfId="0" applyNumberFormat="1" applyFont="1" applyBorder="1" applyAlignment="1" applyProtection="1">
      <alignment vertical="center" shrinkToFit="1"/>
      <protection hidden="1"/>
    </xf>
    <xf numFmtId="0" fontId="31" fillId="0" borderId="6" xfId="0" applyNumberFormat="1" applyFont="1" applyFill="1" applyBorder="1" applyAlignment="1" applyProtection="1">
      <alignment horizontal="center" vertical="center" shrinkToFit="1"/>
      <protection hidden="1"/>
    </xf>
    <xf numFmtId="0" fontId="0" fillId="0" borderId="89" xfId="0" applyNumberFormat="1" applyFont="1" applyFill="1" applyBorder="1" applyAlignment="1" applyProtection="1">
      <alignment vertical="center" shrinkToFit="1"/>
      <protection hidden="1"/>
    </xf>
    <xf numFmtId="0" fontId="0" fillId="0" borderId="14" xfId="0" applyNumberFormat="1" applyFont="1" applyBorder="1" applyAlignment="1" applyProtection="1">
      <alignment vertical="center" shrinkToFi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0" fillId="0" borderId="0" xfId="0" applyFont="1" applyAlignment="1" applyProtection="1">
      <alignment shrinkToFit="1"/>
      <protection hidden="1"/>
    </xf>
    <xf numFmtId="0" fontId="0" fillId="0" borderId="0" xfId="0" applyNumberFormat="1" applyFont="1" applyBorder="1" applyAlignment="1" applyProtection="1">
      <alignment shrinkToFit="1"/>
      <protection hidden="1"/>
    </xf>
    <xf numFmtId="0" fontId="0" fillId="0" borderId="0" xfId="0" applyNumberFormat="1" applyFont="1" applyAlignment="1" applyProtection="1">
      <alignment shrinkToFit="1"/>
      <protection hidden="1"/>
    </xf>
    <xf numFmtId="0" fontId="0" fillId="0" borderId="0" xfId="0" applyFont="1" applyFill="1" applyAlignment="1" applyProtection="1">
      <alignment shrinkToFit="1"/>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center" vertical="center" shrinkToFit="1"/>
      <protection hidden="1"/>
    </xf>
    <xf numFmtId="0" fontId="0" fillId="0" borderId="0" xfId="0" applyFont="1" applyAlignment="1" applyProtection="1">
      <alignment horizontal="center" vertical="center" shrinkToFit="1"/>
      <protection hidden="1"/>
    </xf>
    <xf numFmtId="0" fontId="31" fillId="2" borderId="0" xfId="0" applyFont="1" applyFill="1" applyBorder="1" applyAlignment="1" applyProtection="1">
      <alignment vertical="center" shrinkToFit="1"/>
      <protection hidden="1"/>
    </xf>
    <xf numFmtId="0" fontId="31" fillId="2" borderId="0" xfId="0" applyFont="1" applyFill="1" applyBorder="1" applyAlignment="1" applyProtection="1">
      <alignment horizontal="center" vertical="center" shrinkToFit="1"/>
      <protection hidden="1"/>
    </xf>
    <xf numFmtId="0" fontId="8" fillId="0" borderId="0" xfId="0" applyFont="1" applyFill="1" applyAlignment="1" applyProtection="1">
      <alignment horizontal="center" vertical="center" shrinkToFit="1"/>
      <protection hidden="1"/>
    </xf>
    <xf numFmtId="0" fontId="8" fillId="0" borderId="17" xfId="0" applyFont="1" applyFill="1" applyBorder="1" applyAlignment="1" applyProtection="1">
      <alignment horizontal="center" vertical="center" shrinkToFit="1"/>
      <protection hidden="1"/>
    </xf>
    <xf numFmtId="0" fontId="31" fillId="0" borderId="8" xfId="0" applyFont="1" applyBorder="1" applyAlignment="1" applyProtection="1">
      <alignment horizontal="center" vertical="center" shrinkToFit="1"/>
      <protection hidden="1"/>
    </xf>
    <xf numFmtId="0" fontId="0" fillId="0" borderId="15" xfId="0" applyFont="1" applyBorder="1" applyAlignment="1" applyProtection="1">
      <alignment horizontal="center" vertical="center" shrinkToFit="1"/>
      <protection hidden="1"/>
    </xf>
    <xf numFmtId="0" fontId="0" fillId="0" borderId="44" xfId="0" applyFont="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0" fontId="8" fillId="0" borderId="0" xfId="0" applyFont="1" applyAlignment="1" applyProtection="1">
      <alignment shrinkToFit="1"/>
      <protection hidden="1"/>
    </xf>
    <xf numFmtId="0" fontId="0" fillId="0" borderId="0" xfId="0" applyFont="1" applyBorder="1" applyAlignment="1" applyProtection="1">
      <alignment shrinkToFit="1"/>
      <protection hidden="1"/>
    </xf>
    <xf numFmtId="0" fontId="8" fillId="0" borderId="0" xfId="0" applyFont="1" applyAlignment="1" applyProtection="1">
      <alignment horizontal="center" vertical="center" shrinkToFit="1"/>
      <protection hidden="1"/>
    </xf>
    <xf numFmtId="0" fontId="31" fillId="0" borderId="0" xfId="0" applyFont="1" applyFill="1" applyAlignment="1" applyProtection="1">
      <alignment horizontal="center" vertical="center" shrinkToFit="1"/>
      <protection hidden="1"/>
    </xf>
    <xf numFmtId="0" fontId="0" fillId="0" borderId="0" xfId="0" applyFont="1" applyFill="1" applyBorder="1" applyAlignment="1" applyProtection="1">
      <alignment vertical="center" shrinkToFit="1"/>
      <protection hidden="1"/>
    </xf>
    <xf numFmtId="0" fontId="0" fillId="0" borderId="7" xfId="0" applyFont="1"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90" xfId="0" applyFont="1" applyBorder="1" applyAlignment="1" applyProtection="1">
      <alignment vertical="center" shrinkToFit="1"/>
      <protection hidden="1"/>
    </xf>
    <xf numFmtId="0" fontId="0" fillId="0" borderId="27" xfId="0" applyFont="1" applyBorder="1" applyAlignment="1" applyProtection="1">
      <alignment vertical="center" shrinkToFit="1"/>
      <protection hidden="1"/>
    </xf>
    <xf numFmtId="0" fontId="0" fillId="0" borderId="95" xfId="0" applyFont="1" applyBorder="1" applyAlignment="1" applyProtection="1">
      <alignment vertical="center" shrinkToFit="1"/>
      <protection hidden="1"/>
    </xf>
    <xf numFmtId="0" fontId="0" fillId="0" borderId="45" xfId="0" applyFont="1" applyBorder="1" applyAlignment="1" applyProtection="1">
      <alignment vertical="center" shrinkToFit="1"/>
      <protection hidden="1"/>
    </xf>
    <xf numFmtId="0" fontId="31" fillId="0" borderId="0" xfId="0" applyFont="1" applyBorder="1" applyAlignment="1" applyProtection="1">
      <alignment horizontal="right" vertical="center" shrinkToFit="1" readingOrder="2"/>
      <protection hidden="1"/>
    </xf>
    <xf numFmtId="0" fontId="0" fillId="0" borderId="47" xfId="0" applyFont="1" applyBorder="1" applyAlignment="1" applyProtection="1">
      <alignment shrinkToFit="1"/>
      <protection hidden="1"/>
    </xf>
    <xf numFmtId="0" fontId="0" fillId="0" borderId="27" xfId="0" applyFont="1" applyFill="1" applyBorder="1" applyAlignment="1" applyProtection="1">
      <alignment vertical="center" shrinkToFit="1"/>
      <protection hidden="1"/>
    </xf>
    <xf numFmtId="0" fontId="0" fillId="0" borderId="27" xfId="0" applyFont="1" applyFill="1" applyBorder="1" applyAlignment="1" applyProtection="1">
      <alignment shrinkToFit="1"/>
      <protection hidden="1"/>
    </xf>
    <xf numFmtId="0" fontId="0" fillId="0" borderId="0" xfId="0" applyFont="1" applyFill="1" applyBorder="1" applyAlignment="1" applyProtection="1">
      <alignment shrinkToFit="1"/>
      <protection hidden="1"/>
    </xf>
    <xf numFmtId="0" fontId="0" fillId="0" borderId="0" xfId="0" applyFont="1" applyFill="1" applyBorder="1" applyAlignment="1" applyProtection="1">
      <alignment vertical="top" shrinkToFit="1"/>
      <protection hidden="1"/>
    </xf>
    <xf numFmtId="0" fontId="82" fillId="2" borderId="51" xfId="0" applyFont="1" applyFill="1" applyBorder="1" applyAlignment="1" applyProtection="1">
      <alignment horizontal="center" vertical="center" shrinkToFit="1"/>
      <protection hidden="1"/>
    </xf>
    <xf numFmtId="0" fontId="32" fillId="10" borderId="19" xfId="0" applyFont="1" applyFill="1" applyBorder="1" applyAlignment="1">
      <alignment horizontal="center" vertical="center"/>
    </xf>
    <xf numFmtId="0" fontId="32" fillId="10" borderId="20" xfId="0" applyFont="1" applyFill="1" applyBorder="1" applyAlignment="1">
      <alignment horizontal="center" vertical="center"/>
    </xf>
    <xf numFmtId="14" fontId="32" fillId="10" borderId="20" xfId="0" applyNumberFormat="1" applyFont="1" applyFill="1" applyBorder="1" applyAlignment="1">
      <alignment horizontal="center" vertical="center"/>
    </xf>
    <xf numFmtId="49" fontId="32" fillId="10" borderId="20" xfId="0" applyNumberFormat="1" applyFont="1" applyFill="1" applyBorder="1" applyAlignment="1">
      <alignment horizontal="center" vertical="center"/>
    </xf>
    <xf numFmtId="0" fontId="27" fillId="0" borderId="0" xfId="0" applyFont="1" applyFill="1" applyAlignment="1">
      <alignment vertical="center"/>
    </xf>
    <xf numFmtId="0" fontId="86" fillId="17" borderId="21" xfId="0" applyFont="1" applyFill="1" applyBorder="1" applyAlignment="1">
      <alignment horizontal="center"/>
    </xf>
    <xf numFmtId="14" fontId="86" fillId="17" borderId="21" xfId="0" applyNumberFormat="1" applyFont="1" applyFill="1" applyBorder="1" applyAlignment="1">
      <alignment horizontal="center"/>
    </xf>
    <xf numFmtId="49" fontId="86" fillId="17" borderId="21" xfId="0" applyNumberFormat="1" applyFont="1" applyFill="1" applyBorder="1" applyAlignment="1">
      <alignment horizontal="center"/>
    </xf>
    <xf numFmtId="0" fontId="86" fillId="17" borderId="22" xfId="0" applyFont="1" applyFill="1" applyBorder="1" applyAlignment="1">
      <alignment horizontal="center"/>
    </xf>
    <xf numFmtId="0" fontId="86" fillId="17" borderId="29" xfId="0" applyFont="1" applyFill="1" applyBorder="1" applyAlignment="1">
      <alignment horizontal="center"/>
    </xf>
    <xf numFmtId="0" fontId="86" fillId="17" borderId="23" xfId="0" applyFont="1" applyFill="1" applyBorder="1" applyAlignment="1">
      <alignment horizontal="center"/>
    </xf>
    <xf numFmtId="0" fontId="86" fillId="17" borderId="124" xfId="0" applyFont="1" applyFill="1" applyBorder="1" applyAlignment="1">
      <alignment horizontal="center"/>
    </xf>
    <xf numFmtId="0" fontId="65" fillId="18" borderId="125" xfId="0" applyFont="1" applyFill="1" applyBorder="1" applyAlignment="1">
      <alignment horizontal="center" vertical="center"/>
    </xf>
    <xf numFmtId="0" fontId="86" fillId="8" borderId="11" xfId="0" applyFont="1" applyFill="1" applyBorder="1" applyAlignment="1">
      <alignment horizontal="center" vertical="center"/>
    </xf>
    <xf numFmtId="0" fontId="65" fillId="18" borderId="11" xfId="0" applyFont="1" applyFill="1" applyBorder="1" applyAlignment="1">
      <alignment horizontal="center" vertical="center"/>
    </xf>
    <xf numFmtId="0" fontId="86" fillId="8" borderId="122" xfId="0" applyFont="1" applyFill="1" applyBorder="1" applyAlignment="1">
      <alignment horizontal="center" vertical="center"/>
    </xf>
    <xf numFmtId="0" fontId="86" fillId="3" borderId="100" xfId="0" applyFont="1" applyFill="1" applyBorder="1" applyAlignment="1">
      <alignment horizontal="center" vertical="center"/>
    </xf>
    <xf numFmtId="0" fontId="86" fillId="3" borderId="11" xfId="0" applyFont="1" applyFill="1" applyBorder="1" applyAlignment="1">
      <alignment horizontal="center" vertical="center"/>
    </xf>
    <xf numFmtId="1" fontId="86" fillId="3" borderId="101" xfId="0" applyNumberFormat="1" applyFont="1" applyFill="1" applyBorder="1" applyAlignment="1">
      <alignment horizontal="center"/>
    </xf>
    <xf numFmtId="0" fontId="86" fillId="3" borderId="100" xfId="0" applyFont="1" applyFill="1" applyBorder="1" applyAlignment="1">
      <alignment horizontal="center"/>
    </xf>
    <xf numFmtId="0" fontId="86" fillId="3" borderId="101" xfId="0" applyFont="1" applyFill="1" applyBorder="1" applyAlignment="1">
      <alignment horizontal="center"/>
    </xf>
    <xf numFmtId="0" fontId="86" fillId="3" borderId="11" xfId="0" applyFont="1" applyFill="1" applyBorder="1" applyAlignment="1">
      <alignment horizontal="center"/>
    </xf>
    <xf numFmtId="0" fontId="87" fillId="3" borderId="11" xfId="0" applyFont="1" applyFill="1" applyBorder="1" applyAlignment="1">
      <alignment horizontal="center"/>
    </xf>
    <xf numFmtId="0" fontId="86" fillId="3" borderId="11" xfId="0" applyFont="1" applyFill="1" applyBorder="1"/>
    <xf numFmtId="0" fontId="86" fillId="3" borderId="101" xfId="0" applyFont="1" applyFill="1" applyBorder="1" applyAlignment="1">
      <alignment horizontal="center" vertical="center"/>
    </xf>
    <xf numFmtId="0" fontId="31" fillId="0" borderId="0" xfId="0" applyFont="1"/>
    <xf numFmtId="0" fontId="62" fillId="0" borderId="9" xfId="0" applyFont="1" applyFill="1" applyBorder="1" applyAlignment="1" applyProtection="1">
      <alignment horizontal="center" vertical="center"/>
    </xf>
    <xf numFmtId="0" fontId="8" fillId="0" borderId="64" xfId="0" applyFont="1" applyFill="1" applyBorder="1" applyAlignment="1" applyProtection="1">
      <alignment wrapText="1"/>
    </xf>
    <xf numFmtId="0" fontId="86" fillId="3" borderId="127" xfId="0" applyFont="1" applyFill="1" applyBorder="1" applyAlignment="1">
      <alignment horizontal="center" vertical="center"/>
    </xf>
    <xf numFmtId="0" fontId="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46" fillId="0" borderId="0" xfId="4"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46" fillId="0" borderId="0" xfId="6"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46" fillId="0" borderId="0" xfId="5"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readingOrder="2"/>
    </xf>
    <xf numFmtId="0" fontId="0" fillId="0" borderId="11" xfId="0" applyBorder="1" applyAlignment="1">
      <alignment horizontal="right" vertical="center"/>
    </xf>
    <xf numFmtId="0" fontId="0" fillId="0" borderId="11" xfId="0" applyBorder="1"/>
    <xf numFmtId="0" fontId="0" fillId="19" borderId="11" xfId="0" applyFill="1" applyBorder="1" applyAlignment="1">
      <alignment horizontal="right" vertical="center"/>
    </xf>
    <xf numFmtId="0" fontId="68" fillId="10" borderId="76" xfId="1" applyFont="1" applyFill="1" applyBorder="1" applyAlignment="1">
      <alignment horizontal="right"/>
    </xf>
    <xf numFmtId="0" fontId="68" fillId="10" borderId="28" xfId="1" applyFont="1" applyFill="1" applyBorder="1" applyAlignment="1">
      <alignment horizontal="right"/>
    </xf>
    <xf numFmtId="0" fontId="68" fillId="10" borderId="77" xfId="1" applyFont="1" applyFill="1" applyBorder="1" applyAlignment="1">
      <alignment horizontal="right"/>
    </xf>
    <xf numFmtId="0" fontId="69" fillId="10" borderId="78" xfId="0" applyFont="1" applyFill="1" applyBorder="1" applyAlignment="1">
      <alignment horizontal="center" vertical="center"/>
    </xf>
    <xf numFmtId="0" fontId="69" fillId="10" borderId="79" xfId="0" applyFont="1" applyFill="1" applyBorder="1" applyAlignment="1">
      <alignment horizontal="center" vertical="center"/>
    </xf>
    <xf numFmtId="0" fontId="69" fillId="10" borderId="80" xfId="0" applyFont="1" applyFill="1" applyBorder="1" applyAlignment="1">
      <alignment horizontal="center" vertical="center"/>
    </xf>
    <xf numFmtId="9" fontId="69" fillId="10" borderId="73" xfId="1" applyNumberFormat="1" applyFont="1" applyFill="1" applyBorder="1" applyAlignment="1">
      <alignment horizontal="center" vertical="center"/>
    </xf>
    <xf numFmtId="0" fontId="69" fillId="10" borderId="81" xfId="1" applyFont="1" applyFill="1" applyBorder="1" applyAlignment="1">
      <alignment horizontal="center" vertical="center"/>
    </xf>
    <xf numFmtId="0" fontId="64" fillId="0" borderId="0" xfId="0" applyFont="1" applyAlignment="1">
      <alignment horizontal="center"/>
    </xf>
    <xf numFmtId="0" fontId="65" fillId="0" borderId="3" xfId="0" applyFont="1" applyBorder="1" applyAlignment="1">
      <alignment horizontal="right"/>
    </xf>
    <xf numFmtId="0" fontId="66" fillId="10" borderId="65" xfId="0" applyFont="1" applyFill="1" applyBorder="1" applyAlignment="1">
      <alignment horizontal="center" vertical="center"/>
    </xf>
    <xf numFmtId="0" fontId="67" fillId="10" borderId="66" xfId="0" applyFont="1" applyFill="1" applyBorder="1" applyAlignment="1">
      <alignment horizontal="center" vertical="center"/>
    </xf>
    <xf numFmtId="0" fontId="67" fillId="10" borderId="72" xfId="0" applyFont="1" applyFill="1" applyBorder="1" applyAlignment="1">
      <alignment horizontal="center" vertical="center"/>
    </xf>
    <xf numFmtId="0" fontId="67" fillId="10" borderId="73" xfId="0" applyFont="1" applyFill="1" applyBorder="1" applyAlignment="1">
      <alignment horizontal="center" vertical="center"/>
    </xf>
    <xf numFmtId="0" fontId="67" fillId="10" borderId="67" xfId="0" applyFont="1" applyFill="1" applyBorder="1" applyAlignment="1">
      <alignment horizontal="center" vertical="center"/>
    </xf>
    <xf numFmtId="0" fontId="67" fillId="10" borderId="68" xfId="0" applyFont="1" applyFill="1" applyBorder="1" applyAlignment="1">
      <alignment horizontal="center" vertical="center"/>
    </xf>
    <xf numFmtId="0" fontId="67" fillId="10" borderId="74" xfId="0" applyFont="1" applyFill="1" applyBorder="1" applyAlignment="1">
      <alignment horizontal="center" vertical="center"/>
    </xf>
    <xf numFmtId="0" fontId="67" fillId="10" borderId="75" xfId="0" applyFont="1" applyFill="1" applyBorder="1" applyAlignment="1">
      <alignment horizontal="center" vertical="center"/>
    </xf>
    <xf numFmtId="0" fontId="68" fillId="10" borderId="69" xfId="1" applyFont="1" applyFill="1" applyBorder="1" applyAlignment="1">
      <alignment horizontal="right"/>
    </xf>
    <xf numFmtId="0" fontId="68" fillId="10" borderId="70" xfId="1" applyFont="1" applyFill="1" applyBorder="1" applyAlignment="1">
      <alignment horizontal="right"/>
    </xf>
    <xf numFmtId="0" fontId="68" fillId="10" borderId="71" xfId="1" applyFont="1" applyFill="1" applyBorder="1" applyAlignment="1">
      <alignment horizontal="right"/>
    </xf>
    <xf numFmtId="0" fontId="69" fillId="10" borderId="76" xfId="0" applyFont="1" applyFill="1" applyBorder="1" applyAlignment="1">
      <alignment horizontal="center"/>
    </xf>
    <xf numFmtId="0" fontId="69" fillId="10" borderId="28" xfId="0" applyFont="1" applyFill="1" applyBorder="1" applyAlignment="1">
      <alignment horizontal="center"/>
    </xf>
    <xf numFmtId="0" fontId="69" fillId="10" borderId="72" xfId="0" applyFont="1" applyFill="1" applyBorder="1" applyAlignment="1">
      <alignment horizontal="center" vertical="center"/>
    </xf>
    <xf numFmtId="0" fontId="69" fillId="10" borderId="73" xfId="0" applyFont="1" applyFill="1" applyBorder="1" applyAlignment="1">
      <alignment horizontal="center" vertical="center"/>
    </xf>
    <xf numFmtId="0" fontId="69" fillId="10" borderId="76" xfId="0" applyFont="1" applyFill="1" applyBorder="1" applyAlignment="1">
      <alignment horizontal="right"/>
    </xf>
    <xf numFmtId="0" fontId="69" fillId="10" borderId="28" xfId="0" applyFont="1" applyFill="1" applyBorder="1" applyAlignment="1">
      <alignment horizontal="right"/>
    </xf>
    <xf numFmtId="0" fontId="69" fillId="10" borderId="77" xfId="0" applyFont="1" applyFill="1" applyBorder="1" applyAlignment="1">
      <alignment horizontal="right"/>
    </xf>
    <xf numFmtId="0" fontId="70" fillId="10" borderId="73" xfId="0" applyFont="1" applyFill="1" applyBorder="1" applyAlignment="1">
      <alignment horizontal="center" vertical="center"/>
    </xf>
    <xf numFmtId="0" fontId="70" fillId="10" borderId="81" xfId="0" applyFont="1" applyFill="1" applyBorder="1" applyAlignment="1">
      <alignment horizontal="center" vertical="center"/>
    </xf>
    <xf numFmtId="0" fontId="71" fillId="10" borderId="28" xfId="1" applyFont="1" applyFill="1" applyBorder="1" applyAlignment="1">
      <alignment horizontal="center"/>
    </xf>
    <xf numFmtId="0" fontId="71" fillId="10" borderId="77" xfId="1" applyFont="1" applyFill="1" applyBorder="1" applyAlignment="1">
      <alignment horizontal="center"/>
    </xf>
    <xf numFmtId="9" fontId="69" fillId="10" borderId="73" xfId="0" applyNumberFormat="1" applyFont="1" applyFill="1" applyBorder="1" applyAlignment="1">
      <alignment horizontal="center" vertical="center"/>
    </xf>
    <xf numFmtId="0" fontId="69" fillId="10" borderId="81" xfId="0" applyFont="1" applyFill="1" applyBorder="1" applyAlignment="1">
      <alignment horizontal="center" vertical="center"/>
    </xf>
    <xf numFmtId="0" fontId="69" fillId="10" borderId="49" xfId="0" applyFont="1" applyFill="1" applyBorder="1" applyAlignment="1">
      <alignment horizontal="center" vertical="center" wrapText="1"/>
    </xf>
    <xf numFmtId="0" fontId="69" fillId="10" borderId="0" xfId="0" applyFont="1" applyFill="1" applyBorder="1" applyAlignment="1">
      <alignment horizontal="center" vertical="center" wrapText="1"/>
    </xf>
    <xf numFmtId="0" fontId="69" fillId="10" borderId="48" xfId="0" applyFont="1" applyFill="1" applyBorder="1" applyAlignment="1">
      <alignment horizontal="center" vertical="center" wrapText="1"/>
    </xf>
    <xf numFmtId="0" fontId="69" fillId="10" borderId="72" xfId="0" applyFont="1" applyFill="1" applyBorder="1" applyAlignment="1">
      <alignment horizontal="center" vertical="center" wrapText="1"/>
    </xf>
    <xf numFmtId="0" fontId="69" fillId="10" borderId="73" xfId="0" applyFont="1" applyFill="1" applyBorder="1" applyAlignment="1">
      <alignment horizontal="center" vertical="center" wrapText="1"/>
    </xf>
    <xf numFmtId="9" fontId="69" fillId="10" borderId="73" xfId="0" applyNumberFormat="1" applyFont="1" applyFill="1" applyBorder="1" applyAlignment="1">
      <alignment horizontal="center" vertical="center" wrapText="1"/>
    </xf>
    <xf numFmtId="0" fontId="69" fillId="10" borderId="81" xfId="0" applyFont="1" applyFill="1" applyBorder="1" applyAlignment="1">
      <alignment horizontal="center" vertical="center" wrapText="1"/>
    </xf>
    <xf numFmtId="0" fontId="69" fillId="10" borderId="78" xfId="0" applyFont="1" applyFill="1" applyBorder="1" applyAlignment="1">
      <alignment horizontal="center" vertical="center" wrapText="1"/>
    </xf>
    <xf numFmtId="0" fontId="69" fillId="10" borderId="79" xfId="0" applyFont="1" applyFill="1" applyBorder="1" applyAlignment="1">
      <alignment horizontal="center" vertical="center" wrapText="1"/>
    </xf>
    <xf numFmtId="0" fontId="69" fillId="10" borderId="80" xfId="0" applyFont="1" applyFill="1" applyBorder="1" applyAlignment="1">
      <alignment horizontal="center" vertical="center" wrapText="1"/>
    </xf>
    <xf numFmtId="0" fontId="75" fillId="0" borderId="0" xfId="0" applyFont="1" applyBorder="1" applyAlignment="1">
      <alignment horizontal="center" wrapText="1"/>
    </xf>
    <xf numFmtId="0" fontId="69" fillId="10" borderId="73" xfId="0" applyFont="1" applyFill="1" applyBorder="1" applyAlignment="1">
      <alignment horizontal="center" vertical="center" readingOrder="1"/>
    </xf>
    <xf numFmtId="0" fontId="69" fillId="10" borderId="81" xfId="0" applyFont="1" applyFill="1" applyBorder="1" applyAlignment="1">
      <alignment horizontal="center" vertical="center" readingOrder="1"/>
    </xf>
    <xf numFmtId="0" fontId="69" fillId="10" borderId="82" xfId="0" applyFont="1" applyFill="1" applyBorder="1" applyAlignment="1">
      <alignment horizontal="center" vertical="center"/>
    </xf>
    <xf numFmtId="0" fontId="69" fillId="10" borderId="83" xfId="0" applyFont="1" applyFill="1" applyBorder="1" applyAlignment="1">
      <alignment horizontal="center" vertical="center"/>
    </xf>
    <xf numFmtId="0" fontId="69" fillId="10" borderId="84" xfId="0" applyFont="1" applyFill="1" applyBorder="1" applyAlignment="1">
      <alignment horizontal="center" vertical="center"/>
    </xf>
    <xf numFmtId="9" fontId="69" fillId="10" borderId="85" xfId="0" applyNumberFormat="1" applyFont="1" applyFill="1" applyBorder="1" applyAlignment="1">
      <alignment horizontal="center" vertical="center"/>
    </xf>
    <xf numFmtId="0" fontId="69" fillId="10" borderId="86" xfId="0" applyFont="1" applyFill="1" applyBorder="1" applyAlignment="1">
      <alignment horizontal="center" vertical="center"/>
    </xf>
    <xf numFmtId="0" fontId="69" fillId="10" borderId="76" xfId="0" applyFont="1" applyFill="1" applyBorder="1" applyAlignment="1">
      <alignment horizontal="right" wrapText="1"/>
    </xf>
    <xf numFmtId="0" fontId="69" fillId="10" borderId="28" xfId="0" applyFont="1" applyFill="1" applyBorder="1" applyAlignment="1">
      <alignment horizontal="right" wrapText="1"/>
    </xf>
    <xf numFmtId="0" fontId="69" fillId="10" borderId="77" xfId="0" applyFont="1" applyFill="1" applyBorder="1" applyAlignment="1">
      <alignment horizontal="right" wrapText="1"/>
    </xf>
    <xf numFmtId="0" fontId="73" fillId="0" borderId="0" xfId="0" applyFont="1" applyAlignment="1">
      <alignment horizontal="center" vertical="center" wrapText="1"/>
    </xf>
    <xf numFmtId="0" fontId="73" fillId="0" borderId="0" xfId="0" applyFont="1" applyAlignment="1">
      <alignment horizontal="center" vertical="center"/>
    </xf>
    <xf numFmtId="0" fontId="69" fillId="10" borderId="49" xfId="0" applyFont="1" applyFill="1" applyBorder="1" applyAlignment="1">
      <alignment horizontal="right" wrapText="1"/>
    </xf>
    <xf numFmtId="0" fontId="69" fillId="10" borderId="0" xfId="0" applyFont="1" applyFill="1" applyBorder="1" applyAlignment="1">
      <alignment horizontal="right" wrapText="1"/>
    </xf>
    <xf numFmtId="0" fontId="69" fillId="10" borderId="3" xfId="0" applyFont="1" applyFill="1" applyBorder="1" applyAlignment="1">
      <alignment horizontal="right" wrapText="1"/>
    </xf>
    <xf numFmtId="0" fontId="65" fillId="0" borderId="0" xfId="0" applyFont="1" applyBorder="1" applyAlignment="1">
      <alignment horizontal="right" vertical="center" wrapText="1"/>
    </xf>
    <xf numFmtId="0" fontId="65" fillId="0" borderId="0" xfId="0" applyFont="1" applyFill="1" applyBorder="1" applyAlignment="1">
      <alignment horizontal="right" vertical="center" wrapText="1"/>
    </xf>
    <xf numFmtId="0" fontId="65" fillId="0" borderId="0" xfId="0" applyFont="1" applyFill="1" applyAlignment="1">
      <alignment horizontal="center"/>
    </xf>
    <xf numFmtId="0" fontId="25" fillId="0" borderId="0" xfId="0" applyFont="1" applyFill="1" applyBorder="1" applyAlignment="1" applyProtection="1">
      <alignment horizontal="center" vertical="center"/>
      <protection hidden="1"/>
    </xf>
    <xf numFmtId="0" fontId="35" fillId="3" borderId="91" xfId="0" applyFont="1" applyFill="1" applyBorder="1" applyAlignment="1" applyProtection="1">
      <alignment horizontal="center" vertical="center"/>
      <protection hidden="1"/>
    </xf>
    <xf numFmtId="0" fontId="44" fillId="3" borderId="91"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shrinkToFit="1"/>
      <protection hidden="1"/>
    </xf>
    <xf numFmtId="0" fontId="26" fillId="0" borderId="0" xfId="0" applyFont="1" applyFill="1" applyBorder="1" applyAlignment="1" applyProtection="1">
      <alignment horizontal="center" vertical="center" shrinkToFit="1"/>
      <protection hidden="1"/>
    </xf>
    <xf numFmtId="0" fontId="59" fillId="9" borderId="92" xfId="0" applyFont="1" applyFill="1" applyBorder="1" applyAlignment="1" applyProtection="1">
      <alignment horizontal="center" vertical="center" shrinkToFit="1"/>
      <protection hidden="1"/>
    </xf>
    <xf numFmtId="0" fontId="59" fillId="9" borderId="45" xfId="0" applyFont="1" applyFill="1" applyBorder="1" applyAlignment="1" applyProtection="1">
      <alignment horizontal="center" vertical="center" shrinkToFit="1"/>
      <protection hidden="1"/>
    </xf>
    <xf numFmtId="0" fontId="59" fillId="9" borderId="93" xfId="0" applyFont="1" applyFill="1" applyBorder="1" applyAlignment="1" applyProtection="1">
      <alignment horizontal="center" vertical="center" shrinkToFit="1"/>
      <protection hidden="1"/>
    </xf>
    <xf numFmtId="0" fontId="36" fillId="3" borderId="91" xfId="0" applyFont="1" applyFill="1" applyBorder="1" applyAlignment="1" applyProtection="1">
      <alignment horizontal="center" vertical="center"/>
      <protection hidden="1"/>
    </xf>
    <xf numFmtId="0" fontId="27" fillId="3" borderId="91" xfId="0" applyFont="1" applyFill="1" applyBorder="1" applyAlignment="1" applyProtection="1">
      <alignment horizontal="center" vertical="center"/>
      <protection hidden="1"/>
    </xf>
    <xf numFmtId="0" fontId="21" fillId="0" borderId="0" xfId="0" applyNumberFormat="1" applyFont="1" applyFill="1" applyBorder="1" applyAlignment="1" applyProtection="1">
      <alignment horizontal="center" vertical="center" shrinkToFit="1"/>
      <protection hidden="1"/>
    </xf>
    <xf numFmtId="0" fontId="35" fillId="3" borderId="91" xfId="0" applyFont="1" applyFill="1" applyBorder="1" applyAlignment="1" applyProtection="1">
      <alignment horizontal="center" vertical="center"/>
      <protection locked="0" hidden="1"/>
    </xf>
    <xf numFmtId="0" fontId="77" fillId="9" borderId="91" xfId="0" applyFont="1" applyFill="1" applyBorder="1" applyAlignment="1" applyProtection="1">
      <alignment horizontal="center" vertical="center"/>
      <protection hidden="1"/>
    </xf>
    <xf numFmtId="0" fontId="43" fillId="9" borderId="91" xfId="0" applyFont="1" applyFill="1" applyBorder="1" applyAlignment="1" applyProtection="1">
      <alignment horizontal="center" vertical="center"/>
      <protection hidden="1"/>
    </xf>
    <xf numFmtId="0" fontId="25" fillId="0" borderId="91" xfId="0" applyFont="1" applyBorder="1" applyAlignment="1" applyProtection="1">
      <alignment horizontal="center" vertical="center" shrinkToFit="1"/>
      <protection hidden="1"/>
    </xf>
    <xf numFmtId="0" fontId="60" fillId="9" borderId="61" xfId="0" applyFont="1" applyFill="1" applyBorder="1" applyAlignment="1" applyProtection="1">
      <alignment horizontal="center" vertical="center"/>
      <protection hidden="1"/>
    </xf>
    <xf numFmtId="0" fontId="60" fillId="9" borderId="62" xfId="0" applyFont="1" applyFill="1" applyBorder="1" applyAlignment="1" applyProtection="1">
      <alignment horizontal="center" vertical="center"/>
      <protection hidden="1"/>
    </xf>
    <xf numFmtId="0" fontId="60" fillId="9" borderId="63" xfId="0" applyFont="1" applyFill="1" applyBorder="1" applyAlignment="1" applyProtection="1">
      <alignment horizontal="center" vertical="center"/>
      <protection hidden="1"/>
    </xf>
    <xf numFmtId="0" fontId="60" fillId="9" borderId="58" xfId="0" applyFont="1" applyFill="1" applyBorder="1" applyAlignment="1" applyProtection="1">
      <alignment horizontal="center" vertical="center"/>
      <protection hidden="1"/>
    </xf>
    <xf numFmtId="0" fontId="60" fillId="9" borderId="59" xfId="0" applyFont="1" applyFill="1" applyBorder="1" applyAlignment="1" applyProtection="1">
      <alignment horizontal="center" vertical="center"/>
      <protection hidden="1"/>
    </xf>
    <xf numFmtId="0" fontId="60" fillId="9" borderId="60" xfId="0" applyFont="1" applyFill="1" applyBorder="1" applyAlignment="1" applyProtection="1">
      <alignment horizontal="center" vertical="center"/>
      <protection hidden="1"/>
    </xf>
    <xf numFmtId="0" fontId="61" fillId="9" borderId="58" xfId="0" applyFont="1" applyFill="1" applyBorder="1" applyAlignment="1" applyProtection="1">
      <alignment horizontal="center" vertical="center"/>
      <protection hidden="1"/>
    </xf>
    <xf numFmtId="0" fontId="61" fillId="9" borderId="59" xfId="0" applyFont="1" applyFill="1" applyBorder="1" applyAlignment="1" applyProtection="1">
      <alignment horizontal="center" vertical="center"/>
      <protection hidden="1"/>
    </xf>
    <xf numFmtId="0" fontId="61" fillId="9" borderId="60" xfId="0" applyFont="1" applyFill="1" applyBorder="1" applyAlignment="1" applyProtection="1">
      <alignment horizontal="center" vertical="center"/>
      <protection hidden="1"/>
    </xf>
    <xf numFmtId="0" fontId="76" fillId="9" borderId="58" xfId="0" applyFont="1" applyFill="1" applyBorder="1" applyAlignment="1" applyProtection="1">
      <alignment horizontal="center" vertical="center" wrapText="1"/>
      <protection hidden="1"/>
    </xf>
    <xf numFmtId="0" fontId="76" fillId="9" borderId="59" xfId="0" applyFont="1" applyFill="1" applyBorder="1" applyAlignment="1" applyProtection="1">
      <alignment horizontal="center" vertical="center" wrapText="1"/>
      <protection hidden="1"/>
    </xf>
    <xf numFmtId="0" fontId="76" fillId="9" borderId="60" xfId="0" applyFont="1" applyFill="1" applyBorder="1" applyAlignment="1" applyProtection="1">
      <alignment horizontal="center" vertical="center" wrapText="1"/>
      <protection hidden="1"/>
    </xf>
    <xf numFmtId="0" fontId="43" fillId="9" borderId="91" xfId="0" applyNumberFormat="1" applyFont="1" applyFill="1" applyBorder="1" applyAlignment="1" applyProtection="1">
      <alignment horizontal="center" vertical="center" shrinkToFit="1"/>
      <protection hidden="1"/>
    </xf>
    <xf numFmtId="49" fontId="21" fillId="3" borderId="91" xfId="0" applyNumberFormat="1" applyFont="1" applyFill="1" applyBorder="1" applyAlignment="1" applyProtection="1">
      <alignment horizontal="center" vertical="center" shrinkToFit="1"/>
      <protection hidden="1"/>
    </xf>
    <xf numFmtId="0" fontId="21" fillId="3" borderId="91" xfId="0" applyNumberFormat="1" applyFont="1" applyFill="1" applyBorder="1" applyAlignment="1" applyProtection="1">
      <alignment horizontal="center" vertical="center" shrinkToFit="1"/>
      <protection hidden="1"/>
    </xf>
    <xf numFmtId="0" fontId="43" fillId="9" borderId="91" xfId="0" applyFont="1" applyFill="1" applyBorder="1" applyAlignment="1" applyProtection="1">
      <alignment horizontal="center" vertical="center" shrinkToFit="1"/>
      <protection hidden="1"/>
    </xf>
    <xf numFmtId="0" fontId="21" fillId="3" borderId="91" xfId="0" applyFont="1" applyFill="1" applyBorder="1" applyAlignment="1" applyProtection="1">
      <alignment horizontal="center" vertical="center" shrinkToFit="1"/>
      <protection hidden="1"/>
    </xf>
    <xf numFmtId="0" fontId="57" fillId="3" borderId="91" xfId="0" applyFont="1" applyFill="1" applyBorder="1" applyAlignment="1" applyProtection="1">
      <alignment horizontal="center" vertical="center" shrinkToFit="1"/>
      <protection hidden="1"/>
    </xf>
    <xf numFmtId="0" fontId="67" fillId="9" borderId="91" xfId="0" applyFont="1" applyFill="1" applyBorder="1" applyAlignment="1" applyProtection="1">
      <alignment horizontal="center" vertical="center" shrinkToFit="1"/>
      <protection hidden="1"/>
    </xf>
    <xf numFmtId="14" fontId="67" fillId="9" borderId="91" xfId="0" applyNumberFormat="1" applyFont="1" applyFill="1" applyBorder="1" applyAlignment="1" applyProtection="1">
      <alignment horizontal="center" vertical="center" shrinkToFit="1"/>
      <protection hidden="1"/>
    </xf>
    <xf numFmtId="0" fontId="26" fillId="3" borderId="91" xfId="0" applyFont="1" applyFill="1" applyBorder="1" applyAlignment="1" applyProtection="1">
      <alignment horizontal="center" vertical="center" shrinkToFit="1"/>
      <protection hidden="1"/>
    </xf>
    <xf numFmtId="0" fontId="78" fillId="9" borderId="91" xfId="0" applyFont="1" applyFill="1" applyBorder="1" applyAlignment="1" applyProtection="1">
      <alignment horizontal="center" vertical="center" shrinkToFit="1"/>
      <protection hidden="1"/>
    </xf>
    <xf numFmtId="0" fontId="26" fillId="3" borderId="91" xfId="0" applyNumberFormat="1" applyFont="1" applyFill="1" applyBorder="1" applyAlignment="1" applyProtection="1">
      <alignment horizontal="center" vertical="center" shrinkToFit="1"/>
      <protection hidden="1"/>
    </xf>
    <xf numFmtId="0" fontId="62" fillId="9" borderId="91" xfId="0" applyFont="1" applyFill="1" applyBorder="1" applyAlignment="1" applyProtection="1">
      <alignment horizontal="center" vertical="center" shrinkToFit="1"/>
      <protection hidden="1"/>
    </xf>
    <xf numFmtId="0" fontId="37" fillId="3" borderId="91" xfId="1" applyFont="1" applyFill="1" applyBorder="1" applyAlignment="1" applyProtection="1">
      <alignment horizontal="center" vertical="center" shrinkToFit="1"/>
      <protection hidden="1"/>
    </xf>
    <xf numFmtId="0" fontId="25" fillId="0" borderId="91" xfId="0" applyFont="1" applyFill="1" applyBorder="1" applyAlignment="1" applyProtection="1">
      <alignment horizontal="center" vertical="center" shrinkToFit="1"/>
      <protection hidden="1"/>
    </xf>
    <xf numFmtId="0" fontId="77" fillId="9" borderId="91" xfId="0" applyFont="1" applyFill="1" applyBorder="1" applyAlignment="1" applyProtection="1">
      <alignment horizontal="center" vertical="center" shrinkToFit="1"/>
      <protection hidden="1"/>
    </xf>
    <xf numFmtId="14" fontId="26" fillId="3" borderId="91" xfId="0" applyNumberFormat="1" applyFont="1" applyFill="1" applyBorder="1" applyAlignment="1" applyProtection="1">
      <alignment horizontal="center" vertical="center" shrinkToFit="1"/>
      <protection hidden="1"/>
    </xf>
    <xf numFmtId="0" fontId="5" fillId="3" borderId="56"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shrinkToFit="1"/>
      <protection hidden="1"/>
    </xf>
    <xf numFmtId="1" fontId="26" fillId="0" borderId="0" xfId="0" applyNumberFormat="1" applyFont="1" applyFill="1" applyBorder="1" applyAlignment="1" applyProtection="1">
      <alignment horizontal="center" vertical="center" shrinkToFit="1"/>
      <protection hidden="1"/>
    </xf>
    <xf numFmtId="0" fontId="40" fillId="14" borderId="0" xfId="0" applyFont="1" applyFill="1" applyBorder="1" applyAlignment="1" applyProtection="1">
      <alignment horizontal="center" vertical="center" shrinkToFit="1"/>
      <protection locked="0" hidden="1"/>
    </xf>
    <xf numFmtId="0" fontId="5" fillId="3" borderId="4" xfId="0" applyFont="1" applyFill="1" applyBorder="1" applyAlignment="1" applyProtection="1">
      <alignment horizontal="center" vertical="center"/>
      <protection hidden="1"/>
    </xf>
    <xf numFmtId="49" fontId="21" fillId="3" borderId="91" xfId="1" applyNumberFormat="1" applyFont="1" applyFill="1" applyBorder="1" applyAlignment="1" applyProtection="1">
      <alignment horizontal="center" vertical="center" shrinkToFit="1"/>
      <protection hidden="1"/>
    </xf>
    <xf numFmtId="0" fontId="2" fillId="5" borderId="114"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115" xfId="0" applyFont="1" applyFill="1" applyBorder="1" applyAlignment="1" applyProtection="1">
      <alignment horizontal="center" vertical="center"/>
      <protection hidden="1"/>
    </xf>
    <xf numFmtId="0" fontId="29" fillId="9" borderId="113" xfId="0" applyFont="1" applyFill="1" applyBorder="1" applyAlignment="1" applyProtection="1">
      <alignment horizontal="center" vertical="center" wrapText="1"/>
      <protection hidden="1"/>
    </xf>
    <xf numFmtId="0" fontId="2" fillId="3" borderId="91" xfId="0" applyFont="1" applyFill="1" applyBorder="1" applyAlignment="1" applyProtection="1">
      <alignment horizontal="center" vertical="center" shrinkToFit="1"/>
      <protection hidden="1"/>
    </xf>
    <xf numFmtId="0" fontId="39" fillId="3" borderId="91" xfId="1" applyFont="1" applyFill="1" applyBorder="1" applyAlignment="1" applyProtection="1">
      <alignment horizontal="center" vertical="center" shrinkToFit="1"/>
      <protection locked="0" hidden="1"/>
    </xf>
    <xf numFmtId="0" fontId="80" fillId="0" borderId="110" xfId="0" applyFont="1" applyFill="1" applyBorder="1" applyAlignment="1" applyProtection="1">
      <alignment horizontal="center" vertical="center" shrinkToFit="1"/>
      <protection hidden="1"/>
    </xf>
    <xf numFmtId="0" fontId="80" fillId="0" borderId="111" xfId="0" applyFont="1" applyFill="1" applyBorder="1" applyAlignment="1" applyProtection="1">
      <alignment horizontal="center" vertical="center" shrinkToFit="1"/>
      <protection hidden="1"/>
    </xf>
    <xf numFmtId="0" fontId="80" fillId="0" borderId="112" xfId="0" applyFont="1" applyFill="1" applyBorder="1" applyAlignment="1" applyProtection="1">
      <alignment horizontal="center" vertical="center" shrinkToFit="1"/>
      <protection hidden="1"/>
    </xf>
    <xf numFmtId="0" fontId="10" fillId="0" borderId="39" xfId="0" applyFont="1" applyBorder="1" applyAlignment="1" applyProtection="1">
      <alignment horizontal="center" vertical="center" shrinkToFit="1" readingOrder="2"/>
      <protection hidden="1"/>
    </xf>
    <xf numFmtId="0" fontId="83" fillId="0" borderId="6" xfId="0" applyNumberFormat="1" applyFont="1" applyFill="1" applyBorder="1" applyAlignment="1" applyProtection="1">
      <alignment horizontal="center" vertical="center" shrinkToFit="1"/>
      <protection hidden="1"/>
    </xf>
    <xf numFmtId="0" fontId="81" fillId="3" borderId="6" xfId="0" applyNumberFormat="1" applyFont="1" applyFill="1" applyBorder="1" applyAlignment="1" applyProtection="1">
      <alignment horizontal="center" vertical="center" shrinkToFit="1"/>
      <protection hidden="1"/>
    </xf>
    <xf numFmtId="0" fontId="31" fillId="0" borderId="0" xfId="0" applyFont="1" applyBorder="1" applyAlignment="1" applyProtection="1">
      <alignment horizontal="right" vertical="center" shrinkToFit="1" readingOrder="2"/>
      <protection hidden="1"/>
    </xf>
    <xf numFmtId="0" fontId="31" fillId="0" borderId="16"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50" xfId="0" applyFont="1" applyBorder="1" applyAlignment="1" applyProtection="1">
      <alignment horizontal="center" vertical="center" shrinkToFit="1"/>
      <protection hidden="1"/>
    </xf>
    <xf numFmtId="0" fontId="0" fillId="3" borderId="6" xfId="0"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shrinkToFit="1"/>
      <protection hidden="1"/>
    </xf>
    <xf numFmtId="0" fontId="30" fillId="4" borderId="2" xfId="0" applyFont="1" applyFill="1" applyBorder="1" applyAlignment="1" applyProtection="1">
      <alignment horizontal="center" vertical="center" shrinkToFit="1"/>
      <protection hidden="1"/>
    </xf>
    <xf numFmtId="0" fontId="0" fillId="3" borderId="6" xfId="0" applyNumberFormat="1" applyFont="1" applyFill="1" applyBorder="1" applyAlignment="1" applyProtection="1">
      <alignment horizontal="center" vertical="center" shrinkToFit="1"/>
      <protection hidden="1"/>
    </xf>
    <xf numFmtId="0" fontId="0" fillId="3" borderId="42" xfId="0" applyNumberFormat="1" applyFont="1" applyFill="1" applyBorder="1" applyAlignment="1" applyProtection="1">
      <alignment horizontal="center" vertical="center" shrinkToFit="1"/>
      <protection hidden="1"/>
    </xf>
    <xf numFmtId="0" fontId="83" fillId="3" borderId="6" xfId="0" applyNumberFormat="1" applyFont="1" applyFill="1" applyBorder="1" applyAlignment="1" applyProtection="1">
      <alignment horizontal="center" vertical="center" shrinkToFit="1"/>
      <protection hidden="1"/>
    </xf>
    <xf numFmtId="0" fontId="81" fillId="0" borderId="6" xfId="0" applyNumberFormat="1" applyFont="1" applyFill="1" applyBorder="1" applyAlignment="1" applyProtection="1">
      <alignment horizontal="center" vertical="center" shrinkToFit="1"/>
      <protection hidden="1"/>
    </xf>
    <xf numFmtId="0" fontId="81" fillId="0" borderId="42" xfId="0" applyNumberFormat="1" applyFont="1" applyFill="1" applyBorder="1" applyAlignment="1" applyProtection="1">
      <alignment horizontal="center" vertical="center" shrinkToFit="1"/>
      <protection hidden="1"/>
    </xf>
    <xf numFmtId="0" fontId="31" fillId="3" borderId="6" xfId="0" applyNumberFormat="1" applyFont="1" applyFill="1" applyBorder="1" applyAlignment="1" applyProtection="1">
      <alignment horizontal="center" vertical="center" shrinkToFit="1"/>
      <protection hidden="1"/>
    </xf>
    <xf numFmtId="0" fontId="31" fillId="3" borderId="14" xfId="0" applyNumberFormat="1" applyFont="1" applyFill="1" applyBorder="1" applyAlignment="1" applyProtection="1">
      <alignment horizontal="center" vertical="center" shrinkToFit="1"/>
      <protection hidden="1"/>
    </xf>
    <xf numFmtId="0" fontId="0" fillId="0" borderId="14" xfId="0" applyNumberFormat="1" applyFont="1" applyFill="1" applyBorder="1" applyAlignment="1" applyProtection="1">
      <alignment horizontal="center" vertical="center" shrinkToFit="1"/>
      <protection hidden="1"/>
    </xf>
    <xf numFmtId="49" fontId="0" fillId="3" borderId="14" xfId="0" applyNumberFormat="1" applyFont="1" applyFill="1" applyBorder="1" applyAlignment="1" applyProtection="1">
      <alignment horizontal="center" vertical="center" shrinkToFit="1"/>
      <protection hidden="1"/>
    </xf>
    <xf numFmtId="0" fontId="0" fillId="3" borderId="14" xfId="0" applyNumberFormat="1" applyFont="1" applyFill="1" applyBorder="1" applyAlignment="1" applyProtection="1">
      <alignment horizontal="center" vertical="center" shrinkToFit="1"/>
      <protection hidden="1"/>
    </xf>
    <xf numFmtId="0" fontId="10" fillId="0" borderId="5" xfId="0" applyFont="1" applyBorder="1" applyAlignment="1" applyProtection="1">
      <alignment horizontal="right" shrinkToFit="1"/>
      <protection hidden="1"/>
    </xf>
    <xf numFmtId="0" fontId="30" fillId="0" borderId="46" xfId="0" applyFont="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0" fillId="0" borderId="7" xfId="0" applyFont="1" applyFill="1" applyBorder="1" applyAlignment="1" applyProtection="1">
      <alignment horizontal="center" vertical="center" shrinkToFit="1"/>
      <protection hidden="1"/>
    </xf>
    <xf numFmtId="0" fontId="0" fillId="0" borderId="94" xfId="0" applyFont="1" applyFill="1" applyBorder="1" applyAlignment="1" applyProtection="1">
      <alignment horizontal="center" vertical="center" shrinkToFit="1"/>
      <protection hidden="1"/>
    </xf>
    <xf numFmtId="0" fontId="0" fillId="0" borderId="99" xfId="0" applyFont="1" applyFill="1" applyBorder="1" applyAlignment="1" applyProtection="1">
      <alignment horizontal="center" vertical="center" shrinkToFit="1"/>
      <protection hidden="1"/>
    </xf>
    <xf numFmtId="0" fontId="0" fillId="0" borderId="99" xfId="0" applyFont="1" applyBorder="1" applyAlignment="1" applyProtection="1">
      <alignment horizontal="center" shrinkToFit="1"/>
      <protection hidden="1"/>
    </xf>
    <xf numFmtId="0" fontId="0" fillId="0" borderId="6" xfId="0" applyFont="1" applyBorder="1" applyAlignment="1" applyProtection="1">
      <alignment horizontal="center" shrinkToFit="1"/>
      <protection hidden="1"/>
    </xf>
    <xf numFmtId="0" fontId="0" fillId="3" borderId="97" xfId="0" applyFont="1" applyFill="1" applyBorder="1" applyAlignment="1" applyProtection="1">
      <alignment horizontal="right" vertical="center" shrinkToFit="1"/>
      <protection hidden="1"/>
    </xf>
    <xf numFmtId="0" fontId="0" fillId="3" borderId="98" xfId="0" applyFont="1" applyFill="1" applyBorder="1" applyAlignment="1" applyProtection="1">
      <alignment horizontal="right" vertical="center" shrinkToFit="1"/>
      <protection hidden="1"/>
    </xf>
    <xf numFmtId="0" fontId="31" fillId="3" borderId="107" xfId="0" applyFont="1" applyFill="1" applyBorder="1" applyAlignment="1" applyProtection="1">
      <alignment horizontal="center" vertical="center" shrinkToFit="1"/>
      <protection hidden="1"/>
    </xf>
    <xf numFmtId="0" fontId="31" fillId="3" borderId="108"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1" fillId="0" borderId="96" xfId="0" applyFont="1" applyFill="1" applyBorder="1" applyAlignment="1" applyProtection="1">
      <alignment horizontal="center" vertical="center" shrinkToFit="1"/>
      <protection hidden="1"/>
    </xf>
    <xf numFmtId="0" fontId="31" fillId="0" borderId="97" xfId="0" applyFont="1" applyFill="1" applyBorder="1" applyAlignment="1" applyProtection="1">
      <alignment horizontal="center" vertical="center" shrinkToFit="1"/>
      <protection hidden="1"/>
    </xf>
    <xf numFmtId="0" fontId="30" fillId="0" borderId="0" xfId="0" applyFont="1" applyBorder="1" applyAlignment="1" applyProtection="1">
      <alignment horizontal="right" vertical="center" shrinkToFit="1"/>
      <protection hidden="1"/>
    </xf>
    <xf numFmtId="0" fontId="30" fillId="0" borderId="45" xfId="0" applyFont="1" applyBorder="1" applyAlignment="1" applyProtection="1">
      <alignment horizontal="center" vertical="center" shrinkToFit="1"/>
      <protection hidden="1"/>
    </xf>
    <xf numFmtId="0" fontId="0" fillId="0" borderId="11" xfId="0" applyFont="1" applyBorder="1" applyAlignment="1" applyProtection="1">
      <alignment horizontal="center" vertical="center" wrapText="1" shrinkToFit="1"/>
      <protection hidden="1"/>
    </xf>
    <xf numFmtId="0" fontId="0" fillId="0" borderId="103" xfId="0" applyFont="1" applyBorder="1" applyAlignment="1" applyProtection="1">
      <alignment horizontal="center" vertical="center" wrapText="1" shrinkToFit="1"/>
      <protection hidden="1"/>
    </xf>
    <xf numFmtId="0" fontId="0" fillId="0" borderId="101" xfId="0" applyFont="1" applyBorder="1" applyAlignment="1" applyProtection="1">
      <alignment horizontal="center" vertical="center" wrapText="1" shrinkToFit="1"/>
      <protection hidden="1"/>
    </xf>
    <xf numFmtId="0" fontId="0" fillId="0" borderId="104" xfId="0" applyFont="1" applyBorder="1" applyAlignment="1" applyProtection="1">
      <alignment horizontal="center" vertical="center" wrapText="1" shrinkToFit="1"/>
      <protection hidden="1"/>
    </xf>
    <xf numFmtId="0" fontId="0" fillId="0" borderId="100" xfId="0" applyFont="1" applyBorder="1" applyAlignment="1" applyProtection="1">
      <alignment horizontal="center" vertical="center" wrapText="1" shrinkToFit="1"/>
      <protection hidden="1"/>
    </xf>
    <xf numFmtId="0" fontId="0" fillId="0" borderId="102" xfId="0" applyFont="1" applyBorder="1" applyAlignment="1" applyProtection="1">
      <alignment horizontal="center" vertical="center" wrapText="1" shrinkToFit="1"/>
      <protection hidden="1"/>
    </xf>
    <xf numFmtId="0" fontId="0" fillId="0" borderId="109" xfId="0" applyFont="1" applyBorder="1" applyAlignment="1" applyProtection="1">
      <alignment horizontal="center" vertical="center" shrinkToFit="1"/>
      <protection hidden="1"/>
    </xf>
    <xf numFmtId="0" fontId="0" fillId="0" borderId="7" xfId="0" applyFont="1" applyBorder="1" applyAlignment="1" applyProtection="1">
      <alignment horizontal="center" vertical="center" shrinkToFit="1"/>
      <protection hidden="1"/>
    </xf>
    <xf numFmtId="0" fontId="0" fillId="0" borderId="105" xfId="0" applyFont="1" applyBorder="1" applyAlignment="1" applyProtection="1">
      <alignment horizontal="center" vertical="center" shrinkToFit="1"/>
      <protection hidden="1"/>
    </xf>
    <xf numFmtId="0" fontId="0" fillId="0" borderId="27" xfId="0" applyFont="1" applyBorder="1" applyAlignment="1" applyProtection="1">
      <alignment horizontal="center" vertical="center" shrinkToFit="1"/>
      <protection hidden="1"/>
    </xf>
    <xf numFmtId="0" fontId="0" fillId="3" borderId="7" xfId="0" applyFont="1" applyFill="1" applyBorder="1" applyAlignment="1" applyProtection="1">
      <alignment horizontal="center" vertical="center" shrinkToFit="1"/>
      <protection hidden="1"/>
    </xf>
    <xf numFmtId="0" fontId="0" fillId="3" borderId="27" xfId="0" applyFont="1" applyFill="1" applyBorder="1" applyAlignment="1" applyProtection="1">
      <alignment horizontal="center" vertical="center" shrinkToFit="1"/>
      <protection hidden="1"/>
    </xf>
    <xf numFmtId="0" fontId="31" fillId="0" borderId="0" xfId="0" applyFont="1" applyBorder="1" applyAlignment="1" applyProtection="1">
      <alignment horizontal="right" vertical="center" wrapText="1" shrinkToFit="1" readingOrder="2"/>
      <protection hidden="1"/>
    </xf>
    <xf numFmtId="0" fontId="31" fillId="0" borderId="6" xfId="0" applyNumberFormat="1" applyFont="1" applyFill="1" applyBorder="1" applyAlignment="1" applyProtection="1">
      <alignment horizontal="center" vertical="center" shrinkToFit="1"/>
      <protection hidden="1"/>
    </xf>
    <xf numFmtId="0" fontId="31" fillId="3" borderId="43" xfId="0" applyNumberFormat="1" applyFont="1" applyFill="1" applyBorder="1" applyAlignment="1" applyProtection="1">
      <alignment horizontal="center" vertical="center" shrinkToFit="1"/>
      <protection hidden="1"/>
    </xf>
    <xf numFmtId="0" fontId="0" fillId="0" borderId="6" xfId="0" applyNumberFormat="1" applyFont="1" applyFill="1" applyBorder="1" applyAlignment="1" applyProtection="1">
      <alignment horizontal="center" vertical="center" shrinkToFit="1"/>
      <protection hidden="1"/>
    </xf>
    <xf numFmtId="22" fontId="0" fillId="0" borderId="39" xfId="0" applyNumberFormat="1" applyFont="1" applyBorder="1" applyAlignment="1" applyProtection="1">
      <alignment horizontal="center" vertical="center" shrinkToFit="1" readingOrder="2"/>
      <protection hidden="1"/>
    </xf>
    <xf numFmtId="0" fontId="31" fillId="0" borderId="106" xfId="0" applyFont="1" applyFill="1" applyBorder="1" applyAlignment="1" applyProtection="1">
      <alignment horizontal="center" vertical="center" shrinkToFit="1"/>
      <protection hidden="1"/>
    </xf>
    <xf numFmtId="0" fontId="31" fillId="0" borderId="107" xfId="0" applyFont="1" applyFill="1" applyBorder="1" applyAlignment="1" applyProtection="1">
      <alignment horizontal="center" vertical="center" shrinkToFit="1"/>
      <protection hidden="1"/>
    </xf>
    <xf numFmtId="0" fontId="30" fillId="3" borderId="40" xfId="1" applyNumberFormat="1" applyFont="1" applyFill="1" applyBorder="1" applyAlignment="1" applyProtection="1">
      <alignment horizontal="center" vertical="center" shrinkToFit="1"/>
      <protection hidden="1"/>
    </xf>
    <xf numFmtId="0" fontId="31" fillId="0" borderId="40" xfId="0" applyNumberFormat="1" applyFont="1" applyFill="1" applyBorder="1" applyAlignment="1" applyProtection="1">
      <alignment horizontal="center" vertical="center" shrinkToFit="1"/>
      <protection hidden="1"/>
    </xf>
    <xf numFmtId="0" fontId="10" fillId="3" borderId="40" xfId="0" applyNumberFormat="1" applyFont="1" applyFill="1" applyBorder="1" applyAlignment="1" applyProtection="1">
      <alignment horizontal="center" vertical="center" shrinkToFit="1"/>
      <protection hidden="1"/>
    </xf>
    <xf numFmtId="0" fontId="30" fillId="3" borderId="6" xfId="0" applyNumberFormat="1" applyFont="1" applyFill="1" applyBorder="1" applyAlignment="1" applyProtection="1">
      <alignment horizontal="center" vertical="center" shrinkToFit="1"/>
      <protection hidden="1"/>
    </xf>
    <xf numFmtId="0" fontId="30" fillId="2" borderId="12" xfId="0" applyFont="1" applyFill="1" applyBorder="1" applyAlignment="1" applyProtection="1">
      <alignment horizontal="center" vertical="center" shrinkToFit="1"/>
      <protection hidden="1"/>
    </xf>
    <xf numFmtId="0" fontId="30" fillId="2" borderId="13" xfId="0" applyFont="1" applyFill="1" applyBorder="1" applyAlignment="1" applyProtection="1">
      <alignment horizontal="center" vertical="center" shrinkToFit="1"/>
      <protection hidden="1"/>
    </xf>
    <xf numFmtId="14" fontId="0" fillId="3" borderId="6" xfId="0" applyNumberFormat="1" applyFont="1" applyFill="1" applyBorder="1" applyAlignment="1" applyProtection="1">
      <alignment horizontal="center" vertical="center" shrinkToFit="1"/>
      <protection hidden="1"/>
    </xf>
    <xf numFmtId="0" fontId="11" fillId="4" borderId="0" xfId="0" applyFont="1" applyFill="1" applyBorder="1" applyAlignment="1" applyProtection="1">
      <alignment horizontal="right" vertical="center" wrapText="1" shrinkToFit="1" readingOrder="2"/>
      <protection hidden="1"/>
    </xf>
    <xf numFmtId="0" fontId="30" fillId="3" borderId="40" xfId="0" applyNumberFormat="1" applyFont="1" applyFill="1" applyBorder="1" applyAlignment="1" applyProtection="1">
      <alignment horizontal="center" vertical="center" shrinkToFit="1"/>
      <protection hidden="1"/>
    </xf>
    <xf numFmtId="0" fontId="30" fillId="3" borderId="41" xfId="0" applyNumberFormat="1" applyFont="1" applyFill="1" applyBorder="1" applyAlignment="1" applyProtection="1">
      <alignment horizontal="center" vertical="center" shrinkToFit="1"/>
      <protection hidden="1"/>
    </xf>
    <xf numFmtId="0" fontId="83" fillId="0" borderId="42" xfId="0" applyNumberFormat="1" applyFont="1" applyFill="1" applyBorder="1" applyAlignment="1" applyProtection="1">
      <alignment horizontal="center" vertical="center" shrinkToFit="1"/>
      <protection hidden="1"/>
    </xf>
    <xf numFmtId="0" fontId="2" fillId="6" borderId="11" xfId="0" applyFont="1" applyFill="1" applyBorder="1" applyAlignment="1" applyProtection="1">
      <alignment horizontal="center" vertical="center"/>
      <protection hidden="1"/>
    </xf>
    <xf numFmtId="0" fontId="27" fillId="16" borderId="11" xfId="0" applyFont="1" applyFill="1" applyBorder="1" applyAlignment="1">
      <alignment horizontal="center" vertical="center"/>
    </xf>
    <xf numFmtId="0" fontId="27" fillId="16" borderId="122" xfId="0" applyFont="1" applyFill="1" applyBorder="1" applyAlignment="1">
      <alignment horizontal="center" vertical="center"/>
    </xf>
    <xf numFmtId="0" fontId="27" fillId="16" borderId="125" xfId="0" applyFont="1" applyFill="1" applyBorder="1" applyAlignment="1">
      <alignment horizontal="center" vertical="center"/>
    </xf>
    <xf numFmtId="0" fontId="2" fillId="6" borderId="122" xfId="0" applyFont="1" applyFill="1" applyBorder="1" applyAlignment="1" applyProtection="1">
      <alignment horizontal="center" vertical="center"/>
      <protection hidden="1"/>
    </xf>
    <xf numFmtId="0" fontId="2" fillId="6" borderId="125" xfId="0" applyFont="1" applyFill="1" applyBorder="1" applyAlignment="1" applyProtection="1">
      <alignment horizontal="center" vertical="center"/>
      <protection hidden="1"/>
    </xf>
    <xf numFmtId="0" fontId="4" fillId="3" borderId="11" xfId="0" applyFont="1" applyFill="1" applyBorder="1" applyAlignment="1">
      <alignment horizontal="center" vertical="center" textRotation="90" wrapText="1"/>
    </xf>
    <xf numFmtId="0" fontId="4" fillId="3" borderId="122" xfId="0" applyFont="1" applyFill="1" applyBorder="1" applyAlignment="1">
      <alignment horizontal="center" vertical="center" textRotation="90" wrapText="1"/>
    </xf>
    <xf numFmtId="0" fontId="77" fillId="15" borderId="11" xfId="0" applyFont="1" applyFill="1" applyBorder="1" applyAlignment="1">
      <alignment horizontal="center" vertical="center"/>
    </xf>
    <xf numFmtId="0" fontId="27" fillId="0" borderId="118" xfId="0" applyFont="1" applyBorder="1" applyAlignment="1" applyProtection="1">
      <alignment horizontal="center" vertical="center"/>
      <protection hidden="1"/>
    </xf>
    <xf numFmtId="0" fontId="27" fillId="0" borderId="119" xfId="0" applyFont="1" applyBorder="1" applyAlignment="1" applyProtection="1">
      <alignment horizontal="center" vertical="center"/>
      <protection hidden="1"/>
    </xf>
    <xf numFmtId="0" fontId="27" fillId="0" borderId="100" xfId="0" applyFont="1" applyBorder="1" applyAlignment="1" applyProtection="1">
      <alignment horizontal="center" vertical="center"/>
      <protection hidden="1"/>
    </xf>
    <xf numFmtId="0" fontId="27" fillId="0" borderId="101" xfId="0" applyFont="1" applyBorder="1" applyAlignment="1" applyProtection="1">
      <alignment horizontal="center" vertical="center"/>
      <protection hidden="1"/>
    </xf>
    <xf numFmtId="0" fontId="84" fillId="0" borderId="0" xfId="0" applyFont="1" applyFill="1" applyAlignment="1" applyProtection="1">
      <alignment horizontal="center" vertical="center"/>
      <protection locked="0"/>
    </xf>
    <xf numFmtId="0" fontId="27" fillId="0" borderId="0" xfId="0" applyFont="1" applyAlignment="1">
      <alignment horizontal="center" vertical="center"/>
    </xf>
    <xf numFmtId="0" fontId="32" fillId="9" borderId="125" xfId="0" applyFont="1" applyFill="1" applyBorder="1" applyAlignment="1">
      <alignment horizontal="center" vertical="center"/>
    </xf>
    <xf numFmtId="0" fontId="32" fillId="9" borderId="11" xfId="0" applyFont="1" applyFill="1" applyBorder="1" applyAlignment="1">
      <alignment horizontal="center" vertical="center"/>
    </xf>
    <xf numFmtId="0" fontId="32" fillId="9" borderId="122" xfId="0" applyFont="1" applyFill="1" applyBorder="1" applyAlignment="1">
      <alignment horizontal="center" vertical="center"/>
    </xf>
    <xf numFmtId="0" fontId="32" fillId="9" borderId="128" xfId="0" applyFont="1" applyFill="1" applyBorder="1" applyAlignment="1">
      <alignment horizontal="center" vertical="center"/>
    </xf>
    <xf numFmtId="0" fontId="32" fillId="9" borderId="64" xfId="0" applyFont="1" applyFill="1" applyBorder="1" applyAlignment="1">
      <alignment horizontal="center" vertical="center"/>
    </xf>
    <xf numFmtId="0" fontId="32" fillId="9" borderId="120" xfId="0" applyFont="1" applyFill="1" applyBorder="1" applyAlignment="1">
      <alignment horizontal="center" vertical="center"/>
    </xf>
    <xf numFmtId="0" fontId="25" fillId="0" borderId="9" xfId="0" applyFont="1" applyFill="1" applyBorder="1" applyAlignment="1" applyProtection="1">
      <alignment horizontal="center" vertical="center" textRotation="90"/>
      <protection hidden="1"/>
    </xf>
    <xf numFmtId="0" fontId="25" fillId="0" borderId="64" xfId="0" applyFont="1" applyFill="1" applyBorder="1" applyAlignment="1" applyProtection="1">
      <alignment horizontal="center" vertical="center" textRotation="90"/>
      <protection hidden="1"/>
    </xf>
    <xf numFmtId="0" fontId="27" fillId="13" borderId="25" xfId="0" applyFont="1" applyFill="1" applyBorder="1" applyAlignment="1" applyProtection="1">
      <alignment horizontal="center" vertical="center"/>
      <protection hidden="1"/>
    </xf>
    <xf numFmtId="0" fontId="27" fillId="13" borderId="26" xfId="0" applyFont="1" applyFill="1" applyBorder="1" applyAlignment="1" applyProtection="1">
      <alignment horizontal="center" vertical="center"/>
      <protection hidden="1"/>
    </xf>
    <xf numFmtId="0" fontId="42" fillId="4" borderId="30" xfId="0" applyFont="1" applyFill="1" applyBorder="1" applyAlignment="1" applyProtection="1">
      <alignment horizontal="center" vertical="center"/>
      <protection hidden="1"/>
    </xf>
    <xf numFmtId="0" fontId="42" fillId="4" borderId="33" xfId="0" applyFont="1" applyFill="1" applyBorder="1" applyAlignment="1" applyProtection="1">
      <alignment horizontal="center" vertical="center"/>
      <protection hidden="1"/>
    </xf>
    <xf numFmtId="0" fontId="4" fillId="3" borderId="125" xfId="0" applyFont="1" applyFill="1" applyBorder="1" applyAlignment="1">
      <alignment horizontal="center" vertical="center" textRotation="90" wrapText="1"/>
    </xf>
    <xf numFmtId="0" fontId="85" fillId="15" borderId="123" xfId="0" applyFont="1" applyFill="1" applyBorder="1" applyAlignment="1">
      <alignment horizontal="center" vertical="center"/>
    </xf>
    <xf numFmtId="0" fontId="85" fillId="15" borderId="117" xfId="0" applyFont="1" applyFill="1" applyBorder="1" applyAlignment="1">
      <alignment horizontal="center" vertical="center"/>
    </xf>
    <xf numFmtId="0" fontId="77" fillId="15" borderId="9" xfId="0" applyFont="1" applyFill="1" applyBorder="1" applyAlignment="1">
      <alignment horizontal="center" vertical="center" textRotation="90" wrapText="1"/>
    </xf>
    <xf numFmtId="0" fontId="77" fillId="15" borderId="64" xfId="0" applyFont="1" applyFill="1" applyBorder="1" applyAlignment="1">
      <alignment horizontal="center" vertical="center" textRotation="90" wrapText="1"/>
    </xf>
    <xf numFmtId="0" fontId="27" fillId="0" borderId="116" xfId="0" applyFont="1" applyBorder="1" applyAlignment="1">
      <alignment horizontal="center" vertical="center"/>
    </xf>
    <xf numFmtId="0" fontId="27" fillId="0" borderId="64" xfId="0" applyFont="1" applyBorder="1" applyAlignment="1">
      <alignment horizontal="center" vertical="center"/>
    </xf>
    <xf numFmtId="0" fontId="27" fillId="0" borderId="117" xfId="0" applyFont="1" applyBorder="1" applyAlignment="1">
      <alignment horizontal="center" vertical="center"/>
    </xf>
    <xf numFmtId="0" fontId="27" fillId="0" borderId="100" xfId="0" applyFont="1" applyBorder="1" applyAlignment="1">
      <alignment horizontal="center" vertical="center"/>
    </xf>
    <xf numFmtId="0" fontId="27" fillId="0" borderId="11" xfId="0" applyFont="1" applyBorder="1" applyAlignment="1">
      <alignment horizontal="center" vertical="center"/>
    </xf>
    <xf numFmtId="0" fontId="27" fillId="0" borderId="101" xfId="0" applyFont="1" applyBorder="1" applyAlignment="1">
      <alignment horizontal="center" vertical="center"/>
    </xf>
    <xf numFmtId="0" fontId="27" fillId="0" borderId="116" xfId="0" applyFont="1" applyBorder="1" applyAlignment="1" applyProtection="1">
      <alignment horizontal="center" vertical="center"/>
      <protection hidden="1"/>
    </xf>
    <xf numFmtId="0" fontId="27" fillId="0" borderId="64" xfId="0" applyFont="1" applyBorder="1" applyAlignment="1" applyProtection="1">
      <alignment horizontal="center" vertical="center"/>
      <protection hidden="1"/>
    </xf>
    <xf numFmtId="0" fontId="27" fillId="0" borderId="117" xfId="0" applyFont="1" applyBorder="1" applyAlignment="1" applyProtection="1">
      <alignment horizontal="center" vertical="center"/>
      <protection hidden="1"/>
    </xf>
    <xf numFmtId="0" fontId="27" fillId="0" borderId="11" xfId="0" applyFont="1" applyBorder="1" applyAlignment="1" applyProtection="1">
      <alignment horizontal="center" vertical="center"/>
      <protection hidden="1"/>
    </xf>
    <xf numFmtId="0" fontId="42" fillId="4" borderId="32" xfId="0" applyFont="1" applyFill="1" applyBorder="1" applyAlignment="1" applyProtection="1">
      <alignment horizontal="center" vertical="center"/>
      <protection hidden="1"/>
    </xf>
    <xf numFmtId="0" fontId="42" fillId="4" borderId="35" xfId="0" applyFont="1" applyFill="1" applyBorder="1" applyAlignment="1" applyProtection="1">
      <alignment horizontal="center" vertical="center"/>
      <protection hidden="1"/>
    </xf>
    <xf numFmtId="0" fontId="43" fillId="15" borderId="9" xfId="0" applyFont="1" applyFill="1" applyBorder="1" applyAlignment="1">
      <alignment horizontal="center" vertical="center" wrapText="1"/>
    </xf>
    <xf numFmtId="0" fontId="43" fillId="15" borderId="64" xfId="0" applyFont="1" applyFill="1" applyBorder="1" applyAlignment="1">
      <alignment horizontal="center" vertical="center" wrapText="1"/>
    </xf>
    <xf numFmtId="0" fontId="43" fillId="15" borderId="130" xfId="0" applyFont="1" applyFill="1" applyBorder="1" applyAlignment="1">
      <alignment horizontal="center" vertical="center" wrapText="1"/>
    </xf>
    <xf numFmtId="0" fontId="43" fillId="15" borderId="126" xfId="0" applyFont="1" applyFill="1" applyBorder="1" applyAlignment="1">
      <alignment horizontal="center" vertical="center" wrapText="1"/>
    </xf>
    <xf numFmtId="0" fontId="43" fillId="15" borderId="121" xfId="0" applyFont="1" applyFill="1" applyBorder="1" applyAlignment="1" applyProtection="1">
      <alignment horizontal="center" vertical="center" wrapText="1"/>
      <protection hidden="1"/>
    </xf>
    <xf numFmtId="0" fontId="43" fillId="15" borderId="116" xfId="0" applyFont="1" applyFill="1" applyBorder="1" applyAlignment="1" applyProtection="1">
      <alignment horizontal="center" vertical="center" wrapText="1"/>
      <protection hidden="1"/>
    </xf>
    <xf numFmtId="0" fontId="43" fillId="15" borderId="123" xfId="0" applyFont="1" applyFill="1" applyBorder="1" applyAlignment="1" applyProtection="1">
      <alignment horizontal="center" vertical="center" wrapText="1"/>
      <protection hidden="1"/>
    </xf>
    <xf numFmtId="0" fontId="43" fillId="15" borderId="117" xfId="0" applyFont="1" applyFill="1" applyBorder="1" applyAlignment="1" applyProtection="1">
      <alignment horizontal="center" vertical="center" wrapText="1"/>
      <protection hidden="1"/>
    </xf>
    <xf numFmtId="0" fontId="43" fillId="15" borderId="11" xfId="0" applyFont="1" applyFill="1" applyBorder="1" applyAlignment="1">
      <alignment horizontal="center" vertical="center"/>
    </xf>
    <xf numFmtId="0" fontId="77" fillId="15" borderId="121" xfId="0" applyFont="1" applyFill="1" applyBorder="1" applyAlignment="1">
      <alignment horizontal="center" vertical="center" textRotation="90"/>
    </xf>
    <xf numFmtId="0" fontId="77" fillId="15" borderId="116" xfId="0" applyFont="1" applyFill="1" applyBorder="1" applyAlignment="1">
      <alignment horizontal="center" vertical="center" textRotation="90"/>
    </xf>
    <xf numFmtId="0" fontId="27" fillId="0" borderId="129" xfId="0" applyFont="1" applyBorder="1" applyAlignment="1">
      <alignment horizontal="center" vertical="center"/>
    </xf>
    <xf numFmtId="0" fontId="27" fillId="0" borderId="12" xfId="0" applyFont="1" applyBorder="1" applyAlignment="1">
      <alignment horizontal="center" vertical="center"/>
    </xf>
    <xf numFmtId="0" fontId="27" fillId="0" borderId="119" xfId="0" applyFont="1" applyBorder="1" applyAlignment="1">
      <alignment horizontal="center" vertical="center"/>
    </xf>
    <xf numFmtId="0" fontId="27" fillId="0" borderId="127" xfId="0" applyFont="1" applyBorder="1" applyAlignment="1">
      <alignment horizontal="center" vertical="center"/>
    </xf>
    <xf numFmtId="0" fontId="85" fillId="15" borderId="9" xfId="0" applyFont="1" applyFill="1" applyBorder="1" applyAlignment="1">
      <alignment horizontal="center" vertical="center"/>
    </xf>
    <xf numFmtId="0" fontId="85" fillId="15" borderId="64" xfId="0" applyFont="1" applyFill="1" applyBorder="1" applyAlignment="1">
      <alignment horizontal="center" vertical="center"/>
    </xf>
    <xf numFmtId="0" fontId="77" fillId="15" borderId="11" xfId="0" applyFont="1" applyFill="1" applyBorder="1" applyAlignment="1">
      <alignment horizontal="center" vertical="center" wrapText="1"/>
    </xf>
    <xf numFmtId="0" fontId="43" fillId="15" borderId="100" xfId="0" applyFont="1" applyFill="1" applyBorder="1" applyAlignment="1" applyProtection="1">
      <alignment horizontal="center" vertical="center" wrapText="1"/>
      <protection hidden="1"/>
    </xf>
    <xf numFmtId="0" fontId="43" fillId="15" borderId="123" xfId="0" applyFont="1" applyFill="1" applyBorder="1" applyAlignment="1">
      <alignment horizontal="center" vertical="center" wrapText="1"/>
    </xf>
    <xf numFmtId="0" fontId="43" fillId="15" borderId="117" xfId="0" applyFont="1" applyFill="1" applyBorder="1" applyAlignment="1">
      <alignment horizontal="center" vertical="center" wrapText="1"/>
    </xf>
    <xf numFmtId="0" fontId="77" fillId="15" borderId="123" xfId="0" applyFont="1" applyFill="1" applyBorder="1" applyAlignment="1">
      <alignment horizontal="center" vertical="center" textRotation="90" wrapText="1"/>
    </xf>
    <xf numFmtId="0" fontId="77" fillId="15" borderId="117" xfId="0" applyFont="1" applyFill="1" applyBorder="1" applyAlignment="1">
      <alignment horizontal="center" vertical="center" textRotation="90" wrapText="1"/>
    </xf>
    <xf numFmtId="0" fontId="27" fillId="13" borderId="20" xfId="0" applyFont="1" applyFill="1" applyBorder="1" applyAlignment="1" applyProtection="1">
      <alignment horizontal="center" vertical="center"/>
      <protection hidden="1"/>
    </xf>
    <xf numFmtId="0" fontId="27" fillId="13" borderId="24" xfId="0" applyFont="1" applyFill="1" applyBorder="1" applyAlignment="1" applyProtection="1">
      <alignment horizontal="center" vertical="center"/>
      <protection hidden="1"/>
    </xf>
    <xf numFmtId="0" fontId="42" fillId="4" borderId="36" xfId="0" applyFont="1" applyFill="1" applyBorder="1" applyAlignment="1" applyProtection="1">
      <alignment horizontal="center" vertical="center"/>
      <protection hidden="1"/>
    </xf>
    <xf numFmtId="0" fontId="42" fillId="4" borderId="37" xfId="0" applyFont="1" applyFill="1" applyBorder="1" applyAlignment="1" applyProtection="1">
      <alignment horizontal="center" vertical="center"/>
      <protection hidden="1"/>
    </xf>
    <xf numFmtId="0" fontId="42" fillId="4" borderId="38" xfId="0" applyFont="1" applyFill="1" applyBorder="1" applyAlignment="1" applyProtection="1">
      <alignment horizontal="center" vertical="center"/>
      <protection hidden="1"/>
    </xf>
    <xf numFmtId="0" fontId="42" fillId="4" borderId="31" xfId="0" applyFont="1" applyFill="1" applyBorder="1" applyAlignment="1" applyProtection="1">
      <alignment horizontal="center" vertical="center"/>
      <protection hidden="1"/>
    </xf>
    <xf numFmtId="0" fontId="42" fillId="4" borderId="34" xfId="0" applyFont="1" applyFill="1" applyBorder="1" applyAlignment="1" applyProtection="1">
      <alignment horizontal="center" vertical="center"/>
      <protection hidden="1"/>
    </xf>
    <xf numFmtId="0" fontId="85" fillId="15" borderId="121" xfId="0" applyFont="1" applyFill="1" applyBorder="1" applyAlignment="1">
      <alignment horizontal="center" vertical="center"/>
    </xf>
    <xf numFmtId="0" fontId="85" fillId="15" borderId="116" xfId="0" applyFont="1" applyFill="1" applyBorder="1" applyAlignment="1">
      <alignment horizontal="center" vertical="center"/>
    </xf>
    <xf numFmtId="0" fontId="32" fillId="12" borderId="0" xfId="0" applyFont="1" applyFill="1" applyBorder="1" applyAlignment="1" applyProtection="1">
      <alignment horizontal="center" vertical="center"/>
      <protection hidden="1"/>
    </xf>
    <xf numFmtId="0" fontId="32" fillId="12" borderId="18" xfId="0" applyFont="1" applyFill="1" applyBorder="1" applyAlignment="1" applyProtection="1">
      <alignment horizontal="center" vertical="center"/>
      <protection hidden="1"/>
    </xf>
    <xf numFmtId="0" fontId="43" fillId="15" borderId="101" xfId="0" applyFont="1" applyFill="1" applyBorder="1" applyAlignment="1">
      <alignment horizontal="center" vertical="center" wrapText="1"/>
    </xf>
    <xf numFmtId="0" fontId="8" fillId="0" borderId="0" xfId="0" applyFont="1" applyFill="1" applyAlignment="1">
      <alignment horizontal="right" vertical="center"/>
    </xf>
    <xf numFmtId="0" fontId="62" fillId="0" borderId="0" xfId="0" applyFont="1" applyFill="1" applyBorder="1" applyAlignment="1">
      <alignment horizontal="center" vertical="center"/>
    </xf>
    <xf numFmtId="0" fontId="88" fillId="0" borderId="0" xfId="0" applyFont="1" applyFill="1" applyBorder="1" applyAlignment="1">
      <alignment horizontal="center" vertical="center"/>
    </xf>
    <xf numFmtId="0" fontId="89" fillId="0" borderId="0" xfId="0" applyFont="1" applyFill="1" applyBorder="1" applyAlignment="1" applyProtection="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center"/>
    </xf>
    <xf numFmtId="0" fontId="91"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89" fillId="0" borderId="0" xfId="2" applyFont="1" applyFill="1" applyBorder="1" applyAlignment="1" applyProtection="1">
      <alignment vertical="center"/>
    </xf>
    <xf numFmtId="0" fontId="8" fillId="0" borderId="0" xfId="0" applyFont="1" applyFill="1"/>
    <xf numFmtId="0" fontId="90" fillId="0" borderId="0" xfId="0" applyFont="1" applyFill="1" applyBorder="1" applyAlignment="1" applyProtection="1">
      <alignment horizontal="center" vertical="center"/>
      <protection locked="0"/>
    </xf>
    <xf numFmtId="0" fontId="95"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97" fillId="0" borderId="0" xfId="0" applyFont="1" applyFill="1" applyBorder="1" applyAlignment="1">
      <alignment horizontal="center" vertical="center"/>
    </xf>
    <xf numFmtId="49" fontId="70" fillId="0" borderId="0" xfId="6" applyNumberFormat="1" applyFont="1" applyFill="1" applyBorder="1" applyAlignment="1">
      <alignment horizontal="center" vertical="center" wrapText="1"/>
    </xf>
    <xf numFmtId="0" fontId="70" fillId="0" borderId="0" xfId="6" applyFont="1" applyFill="1" applyBorder="1" applyAlignment="1">
      <alignment horizontal="center" vertical="center" wrapText="1"/>
    </xf>
    <xf numFmtId="0" fontId="88" fillId="0" borderId="0" xfId="0" applyFont="1" applyFill="1" applyBorder="1" applyAlignment="1">
      <alignment horizontal="center"/>
    </xf>
    <xf numFmtId="0" fontId="98" fillId="0" borderId="0" xfId="0" applyFont="1" applyFill="1" applyBorder="1" applyAlignment="1">
      <alignment horizontal="center" vertical="center"/>
    </xf>
    <xf numFmtId="0" fontId="88" fillId="0" borderId="0" xfId="4" applyFont="1" applyFill="1" applyBorder="1" applyAlignment="1">
      <alignment horizontal="center" vertical="center" wrapText="1"/>
    </xf>
    <xf numFmtId="0" fontId="88" fillId="0" borderId="0" xfId="0" applyFont="1" applyFill="1" applyBorder="1"/>
    <xf numFmtId="0" fontId="88" fillId="0" borderId="0" xfId="6" applyFont="1" applyFill="1" applyBorder="1" applyAlignment="1">
      <alignment horizontal="center" vertical="center"/>
    </xf>
    <xf numFmtId="0" fontId="88" fillId="0" borderId="0" xfId="5" applyFont="1" applyFill="1" applyBorder="1" applyAlignment="1">
      <alignment horizontal="center" vertical="center"/>
    </xf>
    <xf numFmtId="49" fontId="88" fillId="0" borderId="0" xfId="0" applyNumberFormat="1" applyFont="1" applyFill="1" applyBorder="1" applyAlignment="1">
      <alignment horizontal="center" vertical="center"/>
    </xf>
    <xf numFmtId="0" fontId="88" fillId="0" borderId="0" xfId="0" applyFont="1" applyFill="1" applyBorder="1" applyAlignment="1">
      <alignment horizontal="center" vertical="center" readingOrder="2"/>
    </xf>
    <xf numFmtId="0" fontId="88" fillId="0" borderId="0" xfId="0" applyFont="1" applyFill="1" applyBorder="1" applyAlignment="1">
      <alignment horizontal="center" vertical="center" shrinkToFit="1"/>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color rgb="FFFF0000"/>
      </font>
    </dxf>
    <dxf>
      <font>
        <b/>
        <i val="0"/>
        <condense val="0"/>
        <extend val="0"/>
      </font>
    </dxf>
    <dxf>
      <font>
        <b/>
        <i val="0"/>
        <condense val="0"/>
        <extend val="0"/>
        <color indexed="16"/>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a16="http://schemas.microsoft.com/office/drawing/2014/main" xmlns="" id="{00000000-0008-0000-03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247650</xdr:colOff>
      <xdr:row>41</xdr:row>
      <xdr:rowOff>9525</xdr:rowOff>
    </xdr:from>
    <xdr:to>
      <xdr:col>16</xdr:col>
      <xdr:colOff>200025</xdr:colOff>
      <xdr:row>42</xdr:row>
      <xdr:rowOff>47625</xdr:rowOff>
    </xdr:to>
    <xdr:sp macro="" textlink="">
      <xdr:nvSpPr>
        <xdr:cNvPr id="2" name="مربع نص 1">
          <a:extLst>
            <a:ext uri="{FF2B5EF4-FFF2-40B4-BE49-F238E27FC236}">
              <a16:creationId xmlns:a16="http://schemas.microsoft.com/office/drawing/2014/main" xmlns="" id="{64E9D5C1-7E1B-4697-ABF6-6A9682DA4DAA}"/>
            </a:ext>
          </a:extLst>
        </xdr:cNvPr>
        <xdr:cNvSpPr txBox="1"/>
      </xdr:nvSpPr>
      <xdr:spPr>
        <a:xfrm>
          <a:off x="11216039925" y="10591800"/>
          <a:ext cx="68008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2</xdr:col>
      <xdr:colOff>247650</xdr:colOff>
      <xdr:row>42</xdr:row>
      <xdr:rowOff>38101</xdr:rowOff>
    </xdr:from>
    <xdr:to>
      <xdr:col>16</xdr:col>
      <xdr:colOff>200025</xdr:colOff>
      <xdr:row>43</xdr:row>
      <xdr:rowOff>152401</xdr:rowOff>
    </xdr:to>
    <xdr:sp macro="" textlink="">
      <xdr:nvSpPr>
        <xdr:cNvPr id="3" name="مربع نص 2">
          <a:extLst>
            <a:ext uri="{FF2B5EF4-FFF2-40B4-BE49-F238E27FC236}">
              <a16:creationId xmlns:a16="http://schemas.microsoft.com/office/drawing/2014/main" xmlns="" id="{259B7BC7-2E32-40CA-9EA2-F030B6F08BDB}"/>
            </a:ext>
          </a:extLst>
        </xdr:cNvPr>
        <xdr:cNvSpPr txBox="1"/>
      </xdr:nvSpPr>
      <xdr:spPr>
        <a:xfrm>
          <a:off x="11216039925" y="10801351"/>
          <a:ext cx="6800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6</xdr:col>
      <xdr:colOff>9525</xdr:colOff>
      <xdr:row>42</xdr:row>
      <xdr:rowOff>47625</xdr:rowOff>
    </xdr:from>
    <xdr:to>
      <xdr:col>6</xdr:col>
      <xdr:colOff>285750</xdr:colOff>
      <xdr:row>43</xdr:row>
      <xdr:rowOff>145288</xdr:rowOff>
    </xdr:to>
    <xdr:pic>
      <xdr:nvPicPr>
        <xdr:cNvPr id="4" name="صورة 3">
          <a:extLst>
            <a:ext uri="{FF2B5EF4-FFF2-40B4-BE49-F238E27FC236}">
              <a16:creationId xmlns:a16="http://schemas.microsoft.com/office/drawing/2014/main" xmlns="" id="{745F6E96-C9C6-4EC5-B0CE-642B4AA9B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669075" y="10639425"/>
          <a:ext cx="276225" cy="278638"/>
        </a:xfrm>
        <a:prstGeom prst="rect">
          <a:avLst/>
        </a:prstGeom>
      </xdr:spPr>
    </xdr:pic>
    <xdr:clientData/>
  </xdr:twoCellAnchor>
  <xdr:twoCellAnchor editAs="oneCell">
    <xdr:from>
      <xdr:col>10</xdr:col>
      <xdr:colOff>30975</xdr:colOff>
      <xdr:row>42</xdr:row>
      <xdr:rowOff>64276</xdr:rowOff>
    </xdr:from>
    <xdr:to>
      <xdr:col>10</xdr:col>
      <xdr:colOff>257174</xdr:colOff>
      <xdr:row>43</xdr:row>
      <xdr:rowOff>105549</xdr:rowOff>
    </xdr:to>
    <xdr:pic>
      <xdr:nvPicPr>
        <xdr:cNvPr id="5" name="صورة 4">
          <a:extLst>
            <a:ext uri="{FF2B5EF4-FFF2-40B4-BE49-F238E27FC236}">
              <a16:creationId xmlns:a16="http://schemas.microsoft.com/office/drawing/2014/main" xmlns="" id="{87638A59-6176-453C-BE9F-455E53EA5B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18811701" y="9989326"/>
          <a:ext cx="226199" cy="222248"/>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dimension ref="A1:V23"/>
  <sheetViews>
    <sheetView showGridLines="0" rightToLeft="1" workbookViewId="0">
      <selection activeCell="B14" sqref="B14:I19"/>
    </sheetView>
  </sheetViews>
  <sheetFormatPr defaultRowHeight="18" x14ac:dyDescent="0.45"/>
  <cols>
    <col min="1" max="1" width="2.25" style="93" customWidth="1"/>
    <col min="2" max="2" width="4.5" style="93" customWidth="1"/>
    <col min="3" max="6" width="9" style="93"/>
    <col min="7" max="7" width="1.5" style="93" customWidth="1"/>
    <col min="8" max="8" width="12.75" style="93" customWidth="1"/>
    <col min="9" max="9" width="16.875" style="93" customWidth="1"/>
    <col min="10" max="10" width="5" style="93" customWidth="1"/>
    <col min="11" max="11" width="9" style="93" customWidth="1"/>
    <col min="12" max="12" width="2.75" style="93" customWidth="1"/>
    <col min="13" max="13" width="9" style="93"/>
    <col min="14" max="14" width="9" style="93" customWidth="1"/>
    <col min="15" max="15" width="3.5" style="93" customWidth="1"/>
    <col min="16" max="17" width="9" style="93"/>
    <col min="18" max="18" width="4.75" style="93" customWidth="1"/>
    <col min="19" max="19" width="2" style="93" customWidth="1"/>
    <col min="20" max="20" width="8.875" style="93" customWidth="1"/>
    <col min="21" max="21" width="15.5" style="93" customWidth="1"/>
    <col min="22" max="16384" width="9" style="93"/>
  </cols>
  <sheetData>
    <row r="1" spans="1:22" ht="28.5" thickBot="1" x14ac:dyDescent="0.7">
      <c r="B1" s="235" t="s">
        <v>466</v>
      </c>
      <c r="C1" s="235"/>
      <c r="D1" s="235"/>
      <c r="E1" s="235"/>
      <c r="F1" s="235"/>
      <c r="G1" s="235"/>
      <c r="H1" s="235"/>
      <c r="I1" s="235"/>
      <c r="J1" s="235"/>
      <c r="K1" s="235"/>
      <c r="L1" s="235"/>
      <c r="M1" s="235"/>
      <c r="N1" s="235"/>
      <c r="O1" s="235"/>
      <c r="P1" s="235"/>
      <c r="Q1" s="235"/>
      <c r="R1" s="235"/>
      <c r="S1" s="235"/>
      <c r="T1" s="235"/>
      <c r="U1" s="235"/>
    </row>
    <row r="2" spans="1:22" ht="19.5" customHeight="1" thickBot="1" x14ac:dyDescent="0.55000000000000004">
      <c r="B2" s="236" t="s">
        <v>190</v>
      </c>
      <c r="C2" s="236"/>
      <c r="D2" s="236"/>
      <c r="E2" s="236"/>
      <c r="F2" s="236"/>
      <c r="G2" s="236"/>
      <c r="H2" s="236"/>
      <c r="I2" s="236"/>
      <c r="J2" s="94"/>
      <c r="K2" s="237" t="s">
        <v>467</v>
      </c>
      <c r="L2" s="238"/>
      <c r="M2" s="238"/>
      <c r="N2" s="238"/>
      <c r="O2" s="238"/>
      <c r="P2" s="238"/>
      <c r="Q2" s="238"/>
      <c r="R2" s="238"/>
      <c r="S2" s="238"/>
      <c r="T2" s="241" t="s">
        <v>468</v>
      </c>
      <c r="U2" s="242"/>
    </row>
    <row r="3" spans="1:22" ht="22.5" customHeight="1" thickBot="1" x14ac:dyDescent="0.55000000000000004">
      <c r="A3" s="95">
        <v>1</v>
      </c>
      <c r="B3" s="245" t="s">
        <v>469</v>
      </c>
      <c r="C3" s="246"/>
      <c r="D3" s="246"/>
      <c r="E3" s="246"/>
      <c r="F3" s="246"/>
      <c r="G3" s="246"/>
      <c r="H3" s="246"/>
      <c r="I3" s="247"/>
      <c r="K3" s="239"/>
      <c r="L3" s="240"/>
      <c r="M3" s="240"/>
      <c r="N3" s="240"/>
      <c r="O3" s="240"/>
      <c r="P3" s="240"/>
      <c r="Q3" s="240"/>
      <c r="R3" s="240"/>
      <c r="S3" s="240"/>
      <c r="T3" s="243"/>
      <c r="U3" s="244"/>
    </row>
    <row r="4" spans="1:22" ht="22.5" customHeight="1" thickBot="1" x14ac:dyDescent="0.55000000000000004">
      <c r="A4" s="95">
        <v>2</v>
      </c>
      <c r="B4" s="227" t="s">
        <v>470</v>
      </c>
      <c r="C4" s="228"/>
      <c r="D4" s="228"/>
      <c r="E4" s="228"/>
      <c r="F4" s="228"/>
      <c r="G4" s="228"/>
      <c r="H4" s="228"/>
      <c r="I4" s="229"/>
      <c r="K4" s="230" t="s">
        <v>15</v>
      </c>
      <c r="L4" s="231"/>
      <c r="M4" s="231"/>
      <c r="N4" s="231"/>
      <c r="O4" s="231"/>
      <c r="P4" s="231"/>
      <c r="Q4" s="231"/>
      <c r="R4" s="231"/>
      <c r="S4" s="232"/>
      <c r="T4" s="233">
        <v>1</v>
      </c>
      <c r="U4" s="234"/>
    </row>
    <row r="5" spans="1:22" ht="22.5" customHeight="1" thickBot="1" x14ac:dyDescent="0.55000000000000004">
      <c r="A5" s="95"/>
      <c r="B5" s="248" t="s">
        <v>471</v>
      </c>
      <c r="C5" s="249"/>
      <c r="D5" s="249"/>
      <c r="E5" s="249"/>
      <c r="F5" s="249"/>
      <c r="G5" s="249"/>
      <c r="H5" s="249"/>
      <c r="I5" s="96"/>
      <c r="K5" s="250" t="s">
        <v>472</v>
      </c>
      <c r="L5" s="251"/>
      <c r="M5" s="251"/>
      <c r="N5" s="251"/>
      <c r="O5" s="251"/>
      <c r="P5" s="251"/>
      <c r="Q5" s="251"/>
      <c r="R5" s="251"/>
      <c r="S5" s="251"/>
      <c r="T5" s="233">
        <v>1</v>
      </c>
      <c r="U5" s="234"/>
    </row>
    <row r="6" spans="1:22" ht="22.5" customHeight="1" thickBot="1" x14ac:dyDescent="0.55000000000000004">
      <c r="A6" s="95"/>
      <c r="B6" s="252" t="s">
        <v>473</v>
      </c>
      <c r="C6" s="253"/>
      <c r="D6" s="253"/>
      <c r="E6" s="253"/>
      <c r="F6" s="253"/>
      <c r="G6" s="253"/>
      <c r="H6" s="253"/>
      <c r="I6" s="254"/>
      <c r="K6" s="250" t="s">
        <v>474</v>
      </c>
      <c r="L6" s="251"/>
      <c r="M6" s="251"/>
      <c r="N6" s="251"/>
      <c r="O6" s="251"/>
      <c r="P6" s="251"/>
      <c r="Q6" s="251"/>
      <c r="R6" s="251"/>
      <c r="S6" s="251"/>
      <c r="T6" s="255" t="s">
        <v>475</v>
      </c>
      <c r="U6" s="256"/>
    </row>
    <row r="7" spans="1:22" ht="22.5" customHeight="1" thickBot="1" x14ac:dyDescent="0.55000000000000004">
      <c r="A7" s="95">
        <v>3</v>
      </c>
      <c r="B7" s="248" t="s">
        <v>192</v>
      </c>
      <c r="C7" s="249"/>
      <c r="D7" s="249"/>
      <c r="E7" s="249"/>
      <c r="F7" s="249"/>
      <c r="G7" s="249"/>
      <c r="H7" s="257" t="s">
        <v>191</v>
      </c>
      <c r="I7" s="258"/>
      <c r="K7" s="230" t="s">
        <v>476</v>
      </c>
      <c r="L7" s="231"/>
      <c r="M7" s="231"/>
      <c r="N7" s="231"/>
      <c r="O7" s="231"/>
      <c r="P7" s="231"/>
      <c r="Q7" s="231"/>
      <c r="R7" s="231"/>
      <c r="S7" s="232"/>
      <c r="T7" s="259">
        <v>0.5</v>
      </c>
      <c r="U7" s="260"/>
      <c r="V7" s="97"/>
    </row>
    <row r="8" spans="1:22" ht="22.5" customHeight="1" x14ac:dyDescent="0.5">
      <c r="A8" s="95">
        <v>4</v>
      </c>
      <c r="B8" s="261"/>
      <c r="C8" s="261"/>
      <c r="D8" s="261"/>
      <c r="E8" s="261"/>
      <c r="F8" s="261"/>
      <c r="G8" s="261"/>
      <c r="H8" s="261"/>
      <c r="I8" s="261"/>
      <c r="J8" s="97"/>
      <c r="K8" s="264" t="s">
        <v>477</v>
      </c>
      <c r="L8" s="265"/>
      <c r="M8" s="265"/>
      <c r="N8" s="265"/>
      <c r="O8" s="265"/>
      <c r="P8" s="265"/>
      <c r="Q8" s="265"/>
      <c r="R8" s="265"/>
      <c r="S8" s="265"/>
      <c r="T8" s="251" t="s">
        <v>478</v>
      </c>
      <c r="U8" s="260"/>
    </row>
    <row r="9" spans="1:22" ht="22.5" customHeight="1" x14ac:dyDescent="0.5">
      <c r="A9" s="95"/>
      <c r="B9" s="262"/>
      <c r="C9" s="262"/>
      <c r="D9" s="262"/>
      <c r="E9" s="262"/>
      <c r="F9" s="262"/>
      <c r="G9" s="262"/>
      <c r="H9" s="262"/>
      <c r="I9" s="262"/>
      <c r="J9" s="98"/>
      <c r="K9" s="264"/>
      <c r="L9" s="265"/>
      <c r="M9" s="265"/>
      <c r="N9" s="265"/>
      <c r="O9" s="265"/>
      <c r="P9" s="265"/>
      <c r="Q9" s="265"/>
      <c r="R9" s="265"/>
      <c r="S9" s="265"/>
      <c r="T9" s="251"/>
      <c r="U9" s="260"/>
    </row>
    <row r="10" spans="1:22" ht="22.5" customHeight="1" x14ac:dyDescent="0.5">
      <c r="A10" s="95"/>
      <c r="B10" s="262"/>
      <c r="C10" s="262"/>
      <c r="D10" s="262"/>
      <c r="E10" s="262"/>
      <c r="F10" s="262"/>
      <c r="G10" s="262"/>
      <c r="H10" s="262"/>
      <c r="I10" s="262"/>
      <c r="K10" s="230" t="s">
        <v>479</v>
      </c>
      <c r="L10" s="231"/>
      <c r="M10" s="231"/>
      <c r="N10" s="231"/>
      <c r="O10" s="231"/>
      <c r="P10" s="231"/>
      <c r="Q10" s="231"/>
      <c r="R10" s="231"/>
      <c r="S10" s="232"/>
      <c r="T10" s="266">
        <v>0.2</v>
      </c>
      <c r="U10" s="267"/>
    </row>
    <row r="11" spans="1:22" ht="47.25" customHeight="1" x14ac:dyDescent="0.5">
      <c r="A11" s="95"/>
      <c r="B11" s="262"/>
      <c r="C11" s="262"/>
      <c r="D11" s="262"/>
      <c r="E11" s="262"/>
      <c r="F11" s="262"/>
      <c r="G11" s="262"/>
      <c r="H11" s="262"/>
      <c r="I11" s="262"/>
      <c r="K11" s="268" t="s">
        <v>480</v>
      </c>
      <c r="L11" s="269"/>
      <c r="M11" s="269"/>
      <c r="N11" s="269"/>
      <c r="O11" s="269"/>
      <c r="P11" s="269"/>
      <c r="Q11" s="269"/>
      <c r="R11" s="269"/>
      <c r="S11" s="270"/>
      <c r="T11" s="272" t="s">
        <v>478</v>
      </c>
      <c r="U11" s="273"/>
    </row>
    <row r="12" spans="1:22" ht="22.5" customHeight="1" thickBot="1" x14ac:dyDescent="0.55000000000000004">
      <c r="A12" s="95"/>
      <c r="B12" s="263"/>
      <c r="C12" s="263"/>
      <c r="D12" s="263"/>
      <c r="E12" s="263"/>
      <c r="F12" s="263"/>
      <c r="G12" s="263"/>
      <c r="H12" s="263"/>
      <c r="I12" s="263"/>
      <c r="K12" s="274" t="s">
        <v>481</v>
      </c>
      <c r="L12" s="275"/>
      <c r="M12" s="275"/>
      <c r="N12" s="275"/>
      <c r="O12" s="275"/>
      <c r="P12" s="275"/>
      <c r="Q12" s="275"/>
      <c r="R12" s="275"/>
      <c r="S12" s="276"/>
      <c r="T12" s="277">
        <v>0.5</v>
      </c>
      <c r="U12" s="278"/>
    </row>
    <row r="13" spans="1:22" ht="22.5" customHeight="1" thickBot="1" x14ac:dyDescent="0.55000000000000004">
      <c r="A13" s="95">
        <v>5</v>
      </c>
      <c r="B13" s="279" t="s">
        <v>482</v>
      </c>
      <c r="C13" s="280"/>
      <c r="D13" s="280"/>
      <c r="E13" s="280"/>
      <c r="F13" s="280"/>
      <c r="G13" s="280"/>
      <c r="H13" s="280"/>
      <c r="I13" s="281"/>
      <c r="K13" s="282" t="s">
        <v>483</v>
      </c>
      <c r="L13" s="283"/>
      <c r="M13" s="283"/>
      <c r="N13" s="283"/>
      <c r="O13" s="283"/>
      <c r="P13" s="283"/>
      <c r="Q13" s="283"/>
      <c r="R13" s="283"/>
      <c r="S13" s="283"/>
      <c r="T13" s="283"/>
      <c r="U13" s="283"/>
    </row>
    <row r="14" spans="1:22" ht="22.5" customHeight="1" x14ac:dyDescent="0.5">
      <c r="A14" s="95"/>
      <c r="B14" s="284" t="s">
        <v>2171</v>
      </c>
      <c r="C14" s="284"/>
      <c r="D14" s="284"/>
      <c r="E14" s="284"/>
      <c r="F14" s="284"/>
      <c r="G14" s="284"/>
      <c r="H14" s="284"/>
      <c r="I14" s="284"/>
      <c r="K14" s="283"/>
      <c r="L14" s="283"/>
      <c r="M14" s="283"/>
      <c r="N14" s="283"/>
      <c r="O14" s="283"/>
      <c r="P14" s="283"/>
      <c r="Q14" s="283"/>
      <c r="R14" s="283"/>
      <c r="S14" s="283"/>
      <c r="T14" s="283"/>
      <c r="U14" s="283"/>
    </row>
    <row r="15" spans="1:22" ht="3.75" customHeight="1" x14ac:dyDescent="0.5">
      <c r="A15" s="95"/>
      <c r="B15" s="285"/>
      <c r="C15" s="285"/>
      <c r="D15" s="285"/>
      <c r="E15" s="285"/>
      <c r="F15" s="285"/>
      <c r="G15" s="285"/>
      <c r="H15" s="285"/>
      <c r="I15" s="285"/>
      <c r="K15" s="287"/>
      <c r="L15" s="287"/>
      <c r="M15" s="287"/>
      <c r="N15" s="287"/>
      <c r="O15" s="287"/>
      <c r="P15" s="287"/>
      <c r="Q15" s="287"/>
      <c r="R15" s="287"/>
      <c r="S15" s="287"/>
      <c r="T15" s="287"/>
      <c r="U15" s="287"/>
    </row>
    <row r="16" spans="1:22" ht="26.25" customHeight="1" x14ac:dyDescent="0.5">
      <c r="A16" s="95">
        <v>6</v>
      </c>
      <c r="B16" s="285"/>
      <c r="C16" s="285"/>
      <c r="D16" s="285"/>
      <c r="E16" s="285"/>
      <c r="F16" s="285"/>
      <c r="G16" s="285"/>
      <c r="H16" s="285"/>
      <c r="I16" s="285"/>
      <c r="K16" s="287"/>
      <c r="L16" s="287"/>
      <c r="M16" s="287"/>
      <c r="N16" s="287"/>
      <c r="O16" s="287"/>
      <c r="P16" s="287"/>
      <c r="Q16" s="287"/>
      <c r="R16" s="287"/>
      <c r="S16" s="287"/>
      <c r="T16" s="287"/>
      <c r="U16" s="287"/>
    </row>
    <row r="17" spans="2:22" ht="19.5" customHeight="1" x14ac:dyDescent="0.45">
      <c r="B17" s="285"/>
      <c r="C17" s="285"/>
      <c r="D17" s="285"/>
      <c r="E17" s="285"/>
      <c r="F17" s="285"/>
      <c r="G17" s="285"/>
      <c r="H17" s="285"/>
      <c r="I17" s="285"/>
      <c r="K17" s="287"/>
      <c r="L17" s="287"/>
      <c r="M17" s="287"/>
      <c r="N17" s="287"/>
      <c r="O17" s="287"/>
      <c r="P17" s="287"/>
      <c r="Q17" s="287"/>
      <c r="R17" s="287"/>
      <c r="S17" s="287"/>
      <c r="T17" s="287"/>
      <c r="U17" s="287"/>
    </row>
    <row r="18" spans="2:22" ht="19.5" customHeight="1" x14ac:dyDescent="0.5">
      <c r="B18" s="285"/>
      <c r="C18" s="285"/>
      <c r="D18" s="285"/>
      <c r="E18" s="285"/>
      <c r="F18" s="285"/>
      <c r="G18" s="285"/>
      <c r="H18" s="285"/>
      <c r="I18" s="285"/>
      <c r="K18" s="99"/>
      <c r="L18" s="100"/>
      <c r="M18" s="288"/>
      <c r="N18" s="288"/>
      <c r="O18" s="288"/>
      <c r="P18" s="101"/>
      <c r="Q18" s="289"/>
      <c r="R18" s="289"/>
      <c r="S18" s="99"/>
      <c r="T18" s="99"/>
      <c r="U18" s="99"/>
      <c r="V18" s="100"/>
    </row>
    <row r="19" spans="2:22" ht="21.75" customHeight="1" thickBot="1" x14ac:dyDescent="0.5">
      <c r="B19" s="286"/>
      <c r="C19" s="286"/>
      <c r="D19" s="286"/>
      <c r="E19" s="286"/>
      <c r="F19" s="286"/>
      <c r="G19" s="286"/>
      <c r="H19" s="286"/>
      <c r="I19" s="286"/>
      <c r="Q19" s="102"/>
      <c r="R19" s="102"/>
      <c r="S19" s="102"/>
      <c r="T19" s="102"/>
      <c r="U19" s="102"/>
    </row>
    <row r="20" spans="2:22" ht="3.75" customHeight="1" x14ac:dyDescent="0.45"/>
    <row r="21" spans="2:22" s="104" customFormat="1" ht="35.25" customHeight="1" x14ac:dyDescent="0.45">
      <c r="B21" s="271"/>
      <c r="C21" s="271"/>
      <c r="D21" s="271"/>
      <c r="E21" s="271"/>
      <c r="F21" s="271"/>
      <c r="G21" s="271"/>
      <c r="H21" s="271"/>
      <c r="I21" s="271"/>
      <c r="J21" s="271"/>
      <c r="K21" s="271"/>
      <c r="L21" s="271"/>
      <c r="M21" s="271"/>
      <c r="N21" s="271"/>
      <c r="O21" s="271"/>
      <c r="P21" s="271"/>
      <c r="Q21" s="271"/>
      <c r="R21" s="271"/>
      <c r="S21" s="271"/>
      <c r="T21" s="271"/>
      <c r="U21" s="271"/>
    </row>
    <row r="22" spans="2:22" s="104" customFormat="1" ht="14.25" customHeight="1" x14ac:dyDescent="0.45">
      <c r="B22" s="271"/>
      <c r="C22" s="271"/>
      <c r="D22" s="271"/>
      <c r="E22" s="271"/>
      <c r="F22" s="271"/>
      <c r="G22" s="271"/>
      <c r="H22" s="271"/>
      <c r="I22" s="271"/>
      <c r="J22" s="271"/>
      <c r="K22" s="271"/>
      <c r="L22" s="271"/>
      <c r="M22" s="271"/>
      <c r="N22" s="271"/>
      <c r="O22" s="271"/>
      <c r="P22" s="271"/>
      <c r="Q22" s="271"/>
      <c r="R22" s="271"/>
      <c r="S22" s="271"/>
      <c r="T22" s="271"/>
      <c r="U22" s="271"/>
    </row>
    <row r="23" spans="2:22" s="104" customFormat="1" ht="15" customHeight="1" x14ac:dyDescent="0.45">
      <c r="B23" s="271"/>
      <c r="C23" s="271"/>
      <c r="D23" s="271"/>
      <c r="E23" s="271"/>
      <c r="F23" s="271"/>
      <c r="G23" s="271"/>
      <c r="H23" s="271"/>
      <c r="I23" s="271"/>
      <c r="J23" s="271"/>
      <c r="K23" s="271"/>
      <c r="L23" s="271"/>
      <c r="M23" s="271"/>
      <c r="N23" s="271"/>
      <c r="O23" s="271"/>
      <c r="P23" s="271"/>
      <c r="Q23" s="271"/>
      <c r="R23" s="271"/>
      <c r="S23" s="271"/>
      <c r="T23" s="271"/>
      <c r="U23" s="271"/>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dimension ref="A1:O14347"/>
  <sheetViews>
    <sheetView showGridLines="0" rightToLeft="1" tabSelected="1" workbookViewId="0">
      <selection activeCell="B13" sqref="B13"/>
    </sheetView>
  </sheetViews>
  <sheetFormatPr defaultColWidth="9" defaultRowHeight="18.75" x14ac:dyDescent="0.2"/>
  <cols>
    <col min="1" max="1" width="9" style="225"/>
    <col min="2" max="2" width="20.875" style="224" bestFit="1" customWidth="1"/>
    <col min="3" max="3" width="11.125" style="224" bestFit="1" customWidth="1"/>
    <col min="4" max="4" width="13.375" style="224" bestFit="1" customWidth="1"/>
    <col min="5" max="5" width="5" style="206" customWidth="1"/>
    <col min="6" max="6" width="8.125" style="206" customWidth="1"/>
    <col min="7" max="7" width="17.625" style="206" customWidth="1"/>
    <col min="8" max="8" width="15.625" style="206" bestFit="1" customWidth="1"/>
    <col min="9" max="9" width="8.375" style="206" customWidth="1"/>
    <col min="10" max="10" width="11.875" style="206" customWidth="1"/>
    <col min="11" max="11" width="12.375" style="206" customWidth="1"/>
    <col min="12" max="12" width="14.375" style="206" customWidth="1"/>
    <col min="13" max="13" width="10.25" style="206" bestFit="1" customWidth="1"/>
    <col min="14" max="14" width="26.125" style="206" bestFit="1" customWidth="1"/>
    <col min="15" max="15" width="22.75" style="206" bestFit="1" customWidth="1"/>
    <col min="16" max="16" width="9" style="206"/>
    <col min="17" max="17" width="10.375" style="206" bestFit="1" customWidth="1"/>
    <col min="18" max="18" width="11" style="206" bestFit="1" customWidth="1"/>
    <col min="19" max="16384" width="9" style="206"/>
  </cols>
  <sheetData>
    <row r="1" spans="1:15" x14ac:dyDescent="0.2">
      <c r="A1" s="226" t="s">
        <v>647</v>
      </c>
      <c r="B1" s="226" t="s">
        <v>40</v>
      </c>
      <c r="C1" s="226" t="s">
        <v>51</v>
      </c>
      <c r="D1" s="226" t="s">
        <v>42</v>
      </c>
      <c r="E1" s="205"/>
      <c r="F1" s="205"/>
      <c r="G1" s="205"/>
      <c r="H1" s="205"/>
      <c r="I1" s="205"/>
      <c r="J1" s="205"/>
      <c r="K1" s="205"/>
      <c r="L1" s="205"/>
      <c r="M1" s="205"/>
    </row>
    <row r="2" spans="1:15" ht="27.75" x14ac:dyDescent="0.2">
      <c r="A2" s="224" t="s">
        <v>648</v>
      </c>
      <c r="B2" s="224" t="s">
        <v>1285</v>
      </c>
      <c r="C2" s="224" t="s">
        <v>72</v>
      </c>
      <c r="D2" s="224" t="s">
        <v>353</v>
      </c>
      <c r="F2" s="125"/>
      <c r="O2" s="207"/>
    </row>
    <row r="3" spans="1:15" ht="23.25" x14ac:dyDescent="0.2">
      <c r="A3" s="224" t="s">
        <v>649</v>
      </c>
      <c r="B3" s="224" t="s">
        <v>1286</v>
      </c>
      <c r="C3" s="224" t="s">
        <v>91</v>
      </c>
      <c r="D3" s="224" t="s">
        <v>423</v>
      </c>
      <c r="F3" s="125"/>
      <c r="O3" s="208"/>
    </row>
    <row r="4" spans="1:15" ht="27.75" x14ac:dyDescent="0.2">
      <c r="A4" s="224" t="s">
        <v>650</v>
      </c>
      <c r="B4" s="224" t="s">
        <v>1287</v>
      </c>
      <c r="C4" s="224" t="s">
        <v>73</v>
      </c>
      <c r="D4" s="224" t="s">
        <v>295</v>
      </c>
      <c r="F4" s="125"/>
      <c r="O4" s="207"/>
    </row>
    <row r="5" spans="1:15" ht="30" x14ac:dyDescent="0.2">
      <c r="A5" s="224" t="s">
        <v>651</v>
      </c>
      <c r="B5" s="224" t="s">
        <v>1288</v>
      </c>
      <c r="C5" s="224" t="s">
        <v>72</v>
      </c>
      <c r="D5" s="224" t="s">
        <v>380</v>
      </c>
      <c r="F5" s="125"/>
      <c r="O5" s="209"/>
    </row>
    <row r="6" spans="1:15" ht="30" x14ac:dyDescent="0.2">
      <c r="A6" s="224" t="s">
        <v>1137</v>
      </c>
      <c r="B6" s="224" t="s">
        <v>1771</v>
      </c>
      <c r="C6" s="224" t="s">
        <v>70</v>
      </c>
      <c r="D6" s="224" t="s">
        <v>2134</v>
      </c>
      <c r="F6" s="125"/>
      <c r="O6" s="209"/>
    </row>
    <row r="7" spans="1:15" ht="30" x14ac:dyDescent="0.2">
      <c r="A7" s="224" t="s">
        <v>652</v>
      </c>
      <c r="B7" s="224" t="s">
        <v>500</v>
      </c>
      <c r="C7" s="224" t="s">
        <v>174</v>
      </c>
      <c r="D7" s="224" t="s">
        <v>515</v>
      </c>
      <c r="F7" s="125"/>
      <c r="O7" s="209"/>
    </row>
    <row r="8" spans="1:15" ht="23.25" x14ac:dyDescent="0.2">
      <c r="A8" s="224" t="s">
        <v>653</v>
      </c>
      <c r="B8" s="224" t="s">
        <v>1289</v>
      </c>
      <c r="C8" s="224" t="s">
        <v>1916</v>
      </c>
      <c r="D8" s="224" t="s">
        <v>424</v>
      </c>
      <c r="F8" s="125"/>
      <c r="O8" s="208"/>
    </row>
    <row r="9" spans="1:15" ht="23.25" x14ac:dyDescent="0.2">
      <c r="A9" s="224" t="s">
        <v>654</v>
      </c>
      <c r="B9" s="224" t="s">
        <v>1290</v>
      </c>
      <c r="C9" s="224" t="s">
        <v>89</v>
      </c>
      <c r="D9" s="224" t="s">
        <v>556</v>
      </c>
      <c r="F9" s="125"/>
      <c r="O9" s="208"/>
    </row>
    <row r="10" spans="1:15" ht="33.75" x14ac:dyDescent="0.2">
      <c r="A10" s="224" t="s">
        <v>655</v>
      </c>
      <c r="B10" s="224" t="s">
        <v>1291</v>
      </c>
      <c r="C10" s="224" t="s">
        <v>1917</v>
      </c>
      <c r="D10" s="224" t="s">
        <v>2011</v>
      </c>
      <c r="F10" s="125"/>
      <c r="O10" s="210"/>
    </row>
    <row r="11" spans="1:15" ht="27.75" x14ac:dyDescent="0.2">
      <c r="A11" s="224" t="s">
        <v>656</v>
      </c>
      <c r="B11" s="224" t="s">
        <v>1292</v>
      </c>
      <c r="C11" s="224" t="s">
        <v>392</v>
      </c>
      <c r="D11" s="224" t="s">
        <v>408</v>
      </c>
      <c r="F11" s="125"/>
      <c r="O11" s="207"/>
    </row>
    <row r="12" spans="1:15" ht="33.75" x14ac:dyDescent="0.2">
      <c r="A12" s="224" t="s">
        <v>657</v>
      </c>
      <c r="B12" s="224" t="s">
        <v>1293</v>
      </c>
      <c r="C12" s="224" t="s">
        <v>1918</v>
      </c>
      <c r="D12" s="224" t="s">
        <v>342</v>
      </c>
      <c r="F12" s="125"/>
      <c r="O12" s="210"/>
    </row>
    <row r="13" spans="1:15" ht="27.75" x14ac:dyDescent="0.2">
      <c r="A13" s="224" t="s">
        <v>658</v>
      </c>
      <c r="B13" s="224" t="s">
        <v>1294</v>
      </c>
      <c r="C13" s="224" t="s">
        <v>1919</v>
      </c>
      <c r="D13" s="224" t="s">
        <v>535</v>
      </c>
      <c r="F13" s="125"/>
      <c r="O13" s="207"/>
    </row>
    <row r="14" spans="1:15" ht="30" x14ac:dyDescent="0.2">
      <c r="A14" s="224" t="s">
        <v>659</v>
      </c>
      <c r="B14" s="224" t="s">
        <v>1295</v>
      </c>
      <c r="C14" s="224" t="s">
        <v>105</v>
      </c>
      <c r="D14" s="224" t="s">
        <v>2012</v>
      </c>
      <c r="F14" s="125"/>
      <c r="O14" s="209"/>
    </row>
    <row r="15" spans="1:15" ht="30" x14ac:dyDescent="0.2">
      <c r="A15" s="224" t="s">
        <v>660</v>
      </c>
      <c r="B15" s="224" t="s">
        <v>1296</v>
      </c>
      <c r="C15" s="224" t="s">
        <v>88</v>
      </c>
      <c r="D15" s="224" t="s">
        <v>338</v>
      </c>
      <c r="F15" s="125"/>
      <c r="O15" s="209"/>
    </row>
    <row r="16" spans="1:15" ht="30" x14ac:dyDescent="0.2">
      <c r="A16" s="224" t="s">
        <v>661</v>
      </c>
      <c r="B16" s="224" t="s">
        <v>1297</v>
      </c>
      <c r="C16" s="224" t="s">
        <v>74</v>
      </c>
      <c r="D16" s="224" t="s">
        <v>557</v>
      </c>
      <c r="F16" s="125"/>
      <c r="O16" s="209"/>
    </row>
    <row r="17" spans="1:15" ht="30" x14ac:dyDescent="0.2">
      <c r="A17" s="224" t="s">
        <v>662</v>
      </c>
      <c r="B17" s="224" t="s">
        <v>1298</v>
      </c>
      <c r="C17" s="224" t="s">
        <v>98</v>
      </c>
      <c r="D17" s="224" t="s">
        <v>2013</v>
      </c>
      <c r="F17" s="125"/>
      <c r="O17" s="209"/>
    </row>
    <row r="18" spans="1:15" ht="30" x14ac:dyDescent="0.2">
      <c r="A18" s="224" t="s">
        <v>1138</v>
      </c>
      <c r="B18" s="224" t="s">
        <v>1772</v>
      </c>
      <c r="C18" s="224" t="s">
        <v>72</v>
      </c>
      <c r="D18" s="224" t="s">
        <v>316</v>
      </c>
      <c r="F18" s="125"/>
      <c r="O18" s="209"/>
    </row>
    <row r="19" spans="1:15" ht="23.25" x14ac:dyDescent="0.2">
      <c r="A19" s="224" t="s">
        <v>663</v>
      </c>
      <c r="B19" s="224" t="s">
        <v>1299</v>
      </c>
      <c r="C19" s="224" t="s">
        <v>540</v>
      </c>
      <c r="D19" s="224" t="s">
        <v>449</v>
      </c>
      <c r="F19" s="125"/>
      <c r="O19" s="208"/>
    </row>
    <row r="20" spans="1:15" ht="27.75" x14ac:dyDescent="0.2">
      <c r="A20" s="224" t="s">
        <v>664</v>
      </c>
      <c r="B20" s="224" t="s">
        <v>1300</v>
      </c>
      <c r="C20" s="224" t="s">
        <v>72</v>
      </c>
      <c r="D20" s="224" t="s">
        <v>2014</v>
      </c>
      <c r="F20" s="125"/>
      <c r="O20" s="207"/>
    </row>
    <row r="21" spans="1:15" ht="23.25" x14ac:dyDescent="0.2">
      <c r="A21" s="224" t="s">
        <v>665</v>
      </c>
      <c r="B21" s="224" t="s">
        <v>1301</v>
      </c>
      <c r="C21" s="224" t="s">
        <v>518</v>
      </c>
      <c r="D21" s="224" t="s">
        <v>288</v>
      </c>
      <c r="F21" s="125"/>
      <c r="O21" s="208"/>
    </row>
    <row r="22" spans="1:15" ht="23.25" x14ac:dyDescent="0.2">
      <c r="A22" s="224" t="s">
        <v>666</v>
      </c>
      <c r="B22" s="224" t="s">
        <v>1302</v>
      </c>
      <c r="C22" s="224" t="s">
        <v>1920</v>
      </c>
      <c r="D22" s="224" t="s">
        <v>2015</v>
      </c>
      <c r="F22" s="125"/>
      <c r="O22" s="208"/>
    </row>
    <row r="23" spans="1:15" ht="27.75" x14ac:dyDescent="0.2">
      <c r="A23" s="224" t="s">
        <v>667</v>
      </c>
      <c r="B23" s="224" t="s">
        <v>1303</v>
      </c>
      <c r="C23" s="224" t="s">
        <v>120</v>
      </c>
      <c r="D23" s="224" t="s">
        <v>319</v>
      </c>
      <c r="F23" s="125"/>
      <c r="O23" s="207"/>
    </row>
    <row r="24" spans="1:15" ht="30" x14ac:dyDescent="0.2">
      <c r="A24" s="224" t="s">
        <v>668</v>
      </c>
      <c r="B24" s="224" t="s">
        <v>1304</v>
      </c>
      <c r="C24" s="224" t="s">
        <v>80</v>
      </c>
      <c r="D24" s="224" t="s">
        <v>419</v>
      </c>
      <c r="F24" s="125"/>
      <c r="O24" s="209"/>
    </row>
    <row r="25" spans="1:15" ht="30" x14ac:dyDescent="0.2">
      <c r="A25" s="224" t="s">
        <v>669</v>
      </c>
      <c r="B25" s="224" t="s">
        <v>1305</v>
      </c>
      <c r="C25" s="224" t="s">
        <v>106</v>
      </c>
      <c r="D25" s="224" t="s">
        <v>414</v>
      </c>
      <c r="F25" s="125"/>
      <c r="O25" s="209"/>
    </row>
    <row r="26" spans="1:15" ht="20.25" x14ac:dyDescent="0.2">
      <c r="A26" s="224" t="s">
        <v>670</v>
      </c>
      <c r="B26" s="224" t="s">
        <v>1306</v>
      </c>
      <c r="C26" s="224" t="s">
        <v>72</v>
      </c>
      <c r="D26" s="224" t="s">
        <v>380</v>
      </c>
      <c r="F26" s="125"/>
      <c r="O26" s="211"/>
    </row>
    <row r="27" spans="1:15" ht="27.75" x14ac:dyDescent="0.2">
      <c r="A27" s="224" t="s">
        <v>671</v>
      </c>
      <c r="B27" s="224" t="s">
        <v>1307</v>
      </c>
      <c r="C27" s="224" t="s">
        <v>73</v>
      </c>
      <c r="D27" s="224" t="s">
        <v>328</v>
      </c>
      <c r="F27" s="125"/>
      <c r="O27" s="207"/>
    </row>
    <row r="28" spans="1:15" ht="27.75" x14ac:dyDescent="0.2">
      <c r="A28" s="224" t="s">
        <v>672</v>
      </c>
      <c r="B28" s="224" t="s">
        <v>1308</v>
      </c>
      <c r="C28" s="224" t="s">
        <v>160</v>
      </c>
      <c r="D28" s="224" t="s">
        <v>401</v>
      </c>
      <c r="F28" s="125"/>
      <c r="O28" s="207"/>
    </row>
    <row r="29" spans="1:15" ht="27.75" x14ac:dyDescent="0.2">
      <c r="A29" s="224" t="s">
        <v>673</v>
      </c>
      <c r="B29" s="224" t="s">
        <v>1309</v>
      </c>
      <c r="C29" s="224" t="s">
        <v>70</v>
      </c>
      <c r="D29" s="224" t="s">
        <v>367</v>
      </c>
      <c r="F29" s="125"/>
      <c r="O29" s="207"/>
    </row>
    <row r="30" spans="1:15" ht="27.75" x14ac:dyDescent="0.2">
      <c r="A30" s="224" t="s">
        <v>674</v>
      </c>
      <c r="B30" s="224" t="s">
        <v>1310</v>
      </c>
      <c r="C30" s="224" t="s">
        <v>72</v>
      </c>
      <c r="D30" s="224" t="s">
        <v>428</v>
      </c>
      <c r="F30" s="125"/>
      <c r="O30" s="207"/>
    </row>
    <row r="31" spans="1:15" ht="27.75" x14ac:dyDescent="0.2">
      <c r="A31" s="224" t="s">
        <v>675</v>
      </c>
      <c r="B31" s="224" t="s">
        <v>1311</v>
      </c>
      <c r="C31" s="224" t="s">
        <v>91</v>
      </c>
      <c r="D31" s="224" t="s">
        <v>489</v>
      </c>
      <c r="F31" s="125"/>
      <c r="O31" s="207"/>
    </row>
    <row r="32" spans="1:15" ht="30" x14ac:dyDescent="0.2">
      <c r="A32" s="224" t="s">
        <v>1139</v>
      </c>
      <c r="B32" s="224" t="s">
        <v>1773</v>
      </c>
      <c r="C32" s="224" t="s">
        <v>77</v>
      </c>
      <c r="D32" s="224" t="s">
        <v>326</v>
      </c>
      <c r="F32" s="125"/>
      <c r="O32" s="209"/>
    </row>
    <row r="33" spans="1:15" ht="30" x14ac:dyDescent="0.2">
      <c r="A33" s="224" t="s">
        <v>676</v>
      </c>
      <c r="B33" s="224" t="s">
        <v>1312</v>
      </c>
      <c r="C33" s="224" t="s">
        <v>172</v>
      </c>
      <c r="D33" s="224" t="s">
        <v>351</v>
      </c>
      <c r="F33" s="125"/>
      <c r="O33" s="209"/>
    </row>
    <row r="34" spans="1:15" ht="27.75" x14ac:dyDescent="0.2">
      <c r="A34" s="224" t="s">
        <v>677</v>
      </c>
      <c r="B34" s="224" t="s">
        <v>1313</v>
      </c>
      <c r="C34" s="224" t="s">
        <v>73</v>
      </c>
      <c r="D34" s="224" t="s">
        <v>295</v>
      </c>
      <c r="F34" s="125"/>
      <c r="O34" s="207"/>
    </row>
    <row r="35" spans="1:15" ht="30" x14ac:dyDescent="0.2">
      <c r="A35" s="224" t="s">
        <v>678</v>
      </c>
      <c r="B35" s="224" t="s">
        <v>1314</v>
      </c>
      <c r="C35" s="224" t="s">
        <v>106</v>
      </c>
      <c r="D35" s="224" t="s">
        <v>2016</v>
      </c>
      <c r="F35" s="125"/>
      <c r="O35" s="209"/>
    </row>
    <row r="36" spans="1:15" ht="30" x14ac:dyDescent="0.2">
      <c r="A36" s="224" t="s">
        <v>1140</v>
      </c>
      <c r="B36" s="224" t="s">
        <v>1774</v>
      </c>
      <c r="C36" s="224" t="s">
        <v>106</v>
      </c>
      <c r="D36" s="224" t="s">
        <v>379</v>
      </c>
      <c r="F36" s="125"/>
      <c r="O36" s="209"/>
    </row>
    <row r="37" spans="1:15" ht="23.25" x14ac:dyDescent="0.2">
      <c r="A37" s="224" t="s">
        <v>679</v>
      </c>
      <c r="B37" s="224" t="s">
        <v>1315</v>
      </c>
      <c r="C37" s="224" t="s">
        <v>1921</v>
      </c>
      <c r="D37" s="224" t="s">
        <v>364</v>
      </c>
      <c r="F37" s="125"/>
      <c r="O37" s="208"/>
    </row>
    <row r="38" spans="1:15" ht="30" x14ac:dyDescent="0.2">
      <c r="A38" s="224" t="s">
        <v>680</v>
      </c>
      <c r="B38" s="224" t="s">
        <v>1316</v>
      </c>
      <c r="C38" s="224" t="s">
        <v>68</v>
      </c>
      <c r="D38" s="224" t="s">
        <v>504</v>
      </c>
      <c r="F38" s="125"/>
      <c r="O38" s="209"/>
    </row>
    <row r="39" spans="1:15" ht="23.25" x14ac:dyDescent="0.2">
      <c r="A39" s="224" t="s">
        <v>681</v>
      </c>
      <c r="B39" s="224" t="s">
        <v>1317</v>
      </c>
      <c r="C39" s="224" t="s">
        <v>1922</v>
      </c>
      <c r="D39" s="224" t="s">
        <v>424</v>
      </c>
      <c r="F39" s="125"/>
      <c r="O39" s="208"/>
    </row>
    <row r="40" spans="1:15" ht="27.75" x14ac:dyDescent="0.2">
      <c r="A40" s="224" t="s">
        <v>682</v>
      </c>
      <c r="B40" s="224" t="s">
        <v>1318</v>
      </c>
      <c r="C40" s="224" t="s">
        <v>1923</v>
      </c>
      <c r="D40" s="224" t="s">
        <v>334</v>
      </c>
      <c r="F40" s="125"/>
      <c r="O40" s="207"/>
    </row>
    <row r="41" spans="1:15" ht="27.75" x14ac:dyDescent="0.2">
      <c r="A41" s="224" t="s">
        <v>683</v>
      </c>
      <c r="B41" s="224" t="s">
        <v>1319</v>
      </c>
      <c r="C41" s="224" t="s">
        <v>143</v>
      </c>
      <c r="D41" s="224" t="s">
        <v>348</v>
      </c>
      <c r="F41" s="125"/>
      <c r="O41" s="207"/>
    </row>
    <row r="42" spans="1:15" ht="30" x14ac:dyDescent="0.2">
      <c r="A42" s="224" t="s">
        <v>684</v>
      </c>
      <c r="B42" s="224" t="s">
        <v>1320</v>
      </c>
      <c r="C42" s="224" t="s">
        <v>302</v>
      </c>
      <c r="D42" s="224" t="s">
        <v>2017</v>
      </c>
      <c r="F42" s="125"/>
      <c r="O42" s="209"/>
    </row>
    <row r="43" spans="1:15" ht="23.25" x14ac:dyDescent="0.2">
      <c r="A43" s="224" t="s">
        <v>685</v>
      </c>
      <c r="B43" s="224" t="s">
        <v>1321</v>
      </c>
      <c r="C43" s="224" t="s">
        <v>95</v>
      </c>
      <c r="D43" s="224" t="s">
        <v>284</v>
      </c>
      <c r="F43" s="125"/>
      <c r="O43" s="208"/>
    </row>
    <row r="44" spans="1:15" ht="23.25" x14ac:dyDescent="0.2">
      <c r="A44" s="224" t="s">
        <v>686</v>
      </c>
      <c r="B44" s="224" t="s">
        <v>1322</v>
      </c>
      <c r="C44" s="224" t="s">
        <v>120</v>
      </c>
      <c r="D44" s="224" t="s">
        <v>289</v>
      </c>
      <c r="F44" s="125"/>
      <c r="O44" s="208"/>
    </row>
    <row r="45" spans="1:15" ht="30" x14ac:dyDescent="0.2">
      <c r="A45" s="224" t="s">
        <v>687</v>
      </c>
      <c r="B45" s="224" t="s">
        <v>1323</v>
      </c>
      <c r="C45" s="224" t="s">
        <v>1924</v>
      </c>
      <c r="D45" s="224" t="s">
        <v>415</v>
      </c>
      <c r="F45" s="125"/>
      <c r="O45" s="209"/>
    </row>
    <row r="46" spans="1:15" ht="25.5" x14ac:dyDescent="0.2">
      <c r="A46" s="224" t="s">
        <v>688</v>
      </c>
      <c r="B46" s="224" t="s">
        <v>1324</v>
      </c>
      <c r="C46" s="224" t="s">
        <v>165</v>
      </c>
      <c r="D46" s="224" t="s">
        <v>308</v>
      </c>
      <c r="F46" s="125"/>
      <c r="O46" s="212"/>
    </row>
    <row r="47" spans="1:15" ht="27.75" x14ac:dyDescent="0.2">
      <c r="A47" s="224" t="s">
        <v>1141</v>
      </c>
      <c r="B47" s="224" t="s">
        <v>1775</v>
      </c>
      <c r="C47" s="224" t="s">
        <v>1943</v>
      </c>
      <c r="D47" s="224" t="s">
        <v>506</v>
      </c>
      <c r="F47" s="125"/>
      <c r="O47" s="207"/>
    </row>
    <row r="48" spans="1:15" ht="30" x14ac:dyDescent="0.2">
      <c r="A48" s="224" t="s">
        <v>689</v>
      </c>
      <c r="B48" s="224" t="s">
        <v>1325</v>
      </c>
      <c r="C48" s="224" t="s">
        <v>120</v>
      </c>
      <c r="D48" s="224" t="s">
        <v>329</v>
      </c>
      <c r="F48" s="125"/>
      <c r="O48" s="209"/>
    </row>
    <row r="49" spans="1:15" ht="30" x14ac:dyDescent="0.2">
      <c r="A49" s="224" t="s">
        <v>690</v>
      </c>
      <c r="B49" s="224" t="s">
        <v>1326</v>
      </c>
      <c r="C49" s="224" t="s">
        <v>73</v>
      </c>
      <c r="D49" s="224" t="s">
        <v>422</v>
      </c>
      <c r="F49" s="125"/>
      <c r="O49" s="209"/>
    </row>
    <row r="50" spans="1:15" ht="30" x14ac:dyDescent="0.2">
      <c r="A50" s="224" t="s">
        <v>691</v>
      </c>
      <c r="B50" s="224" t="s">
        <v>1327</v>
      </c>
      <c r="C50" s="224" t="s">
        <v>116</v>
      </c>
      <c r="D50" s="224" t="s">
        <v>328</v>
      </c>
      <c r="F50" s="125"/>
      <c r="O50" s="209"/>
    </row>
    <row r="51" spans="1:15" ht="23.25" x14ac:dyDescent="0.2">
      <c r="A51" s="224" t="s">
        <v>692</v>
      </c>
      <c r="B51" s="224" t="s">
        <v>1328</v>
      </c>
      <c r="C51" s="224" t="s">
        <v>71</v>
      </c>
      <c r="D51" s="224" t="s">
        <v>448</v>
      </c>
      <c r="F51" s="125"/>
      <c r="O51" s="208"/>
    </row>
    <row r="52" spans="1:15" ht="27.75" x14ac:dyDescent="0.2">
      <c r="A52" s="224" t="s">
        <v>693</v>
      </c>
      <c r="B52" s="224" t="s">
        <v>1329</v>
      </c>
      <c r="C52" s="224" t="s">
        <v>162</v>
      </c>
      <c r="D52" s="224" t="s">
        <v>2018</v>
      </c>
      <c r="F52" s="125"/>
      <c r="O52" s="207"/>
    </row>
    <row r="53" spans="1:15" ht="30" x14ac:dyDescent="0.2">
      <c r="A53" s="224" t="s">
        <v>694</v>
      </c>
      <c r="B53" s="224" t="s">
        <v>1330</v>
      </c>
      <c r="C53" s="224" t="s">
        <v>136</v>
      </c>
      <c r="D53" s="224" t="s">
        <v>491</v>
      </c>
      <c r="F53" s="125"/>
      <c r="O53" s="209"/>
    </row>
    <row r="54" spans="1:15" ht="30" x14ac:dyDescent="0.2">
      <c r="A54" s="224" t="s">
        <v>695</v>
      </c>
      <c r="B54" s="224" t="s">
        <v>1331</v>
      </c>
      <c r="C54" s="224" t="s">
        <v>123</v>
      </c>
      <c r="D54" s="224" t="s">
        <v>548</v>
      </c>
      <c r="F54" s="125"/>
      <c r="O54" s="209"/>
    </row>
    <row r="55" spans="1:15" ht="30" x14ac:dyDescent="0.2">
      <c r="A55" s="224" t="s">
        <v>696</v>
      </c>
      <c r="B55" s="224" t="s">
        <v>1332</v>
      </c>
      <c r="C55" s="224" t="s">
        <v>85</v>
      </c>
      <c r="D55" s="224" t="s">
        <v>2019</v>
      </c>
      <c r="F55" s="125"/>
      <c r="O55" s="209"/>
    </row>
    <row r="56" spans="1:15" ht="30" x14ac:dyDescent="0.2">
      <c r="A56" s="224" t="s">
        <v>697</v>
      </c>
      <c r="B56" s="224" t="s">
        <v>1333</v>
      </c>
      <c r="C56" s="224" t="s">
        <v>106</v>
      </c>
      <c r="D56" s="224" t="s">
        <v>321</v>
      </c>
      <c r="F56" s="125"/>
      <c r="O56" s="209"/>
    </row>
    <row r="57" spans="1:15" ht="27.75" x14ac:dyDescent="0.2">
      <c r="A57" s="224" t="s">
        <v>698</v>
      </c>
      <c r="B57" s="224" t="s">
        <v>1334</v>
      </c>
      <c r="C57" s="224" t="s">
        <v>152</v>
      </c>
      <c r="D57" s="224" t="s">
        <v>309</v>
      </c>
      <c r="F57" s="125"/>
      <c r="O57" s="207"/>
    </row>
    <row r="58" spans="1:15" ht="27.75" x14ac:dyDescent="0.2">
      <c r="A58" s="224" t="s">
        <v>699</v>
      </c>
      <c r="B58" s="224" t="s">
        <v>1335</v>
      </c>
      <c r="C58" s="224" t="s">
        <v>134</v>
      </c>
      <c r="D58" s="224" t="s">
        <v>332</v>
      </c>
      <c r="F58" s="125"/>
      <c r="O58" s="207"/>
    </row>
    <row r="59" spans="1:15" ht="30" x14ac:dyDescent="0.2">
      <c r="A59" s="224" t="s">
        <v>700</v>
      </c>
      <c r="B59" s="224" t="s">
        <v>1336</v>
      </c>
      <c r="C59" s="224" t="s">
        <v>180</v>
      </c>
      <c r="D59" s="224" t="s">
        <v>529</v>
      </c>
      <c r="F59" s="125"/>
      <c r="O59" s="209"/>
    </row>
    <row r="60" spans="1:15" ht="30" x14ac:dyDescent="0.2">
      <c r="A60" s="224" t="s">
        <v>701</v>
      </c>
      <c r="B60" s="224" t="s">
        <v>1337</v>
      </c>
      <c r="C60" s="224" t="s">
        <v>74</v>
      </c>
      <c r="D60" s="224" t="s">
        <v>522</v>
      </c>
      <c r="F60" s="125"/>
      <c r="O60" s="209"/>
    </row>
    <row r="61" spans="1:15" ht="23.25" x14ac:dyDescent="0.2">
      <c r="A61" s="224" t="s">
        <v>1142</v>
      </c>
      <c r="B61" s="224" t="s">
        <v>1776</v>
      </c>
      <c r="C61" s="224" t="s">
        <v>534</v>
      </c>
      <c r="D61" s="224" t="s">
        <v>2135</v>
      </c>
      <c r="F61" s="125"/>
      <c r="O61" s="208"/>
    </row>
    <row r="62" spans="1:15" ht="27.75" x14ac:dyDescent="0.2">
      <c r="A62" s="224" t="s">
        <v>702</v>
      </c>
      <c r="B62" s="224" t="s">
        <v>1338</v>
      </c>
      <c r="C62" s="224" t="s">
        <v>138</v>
      </c>
      <c r="D62" s="224" t="s">
        <v>2020</v>
      </c>
      <c r="F62" s="125"/>
      <c r="O62" s="207"/>
    </row>
    <row r="63" spans="1:15" ht="30" x14ac:dyDescent="0.2">
      <c r="A63" s="224" t="s">
        <v>703</v>
      </c>
      <c r="B63" s="224" t="s">
        <v>1339</v>
      </c>
      <c r="C63" s="224" t="s">
        <v>88</v>
      </c>
      <c r="D63" s="224" t="s">
        <v>348</v>
      </c>
      <c r="F63" s="125"/>
      <c r="O63" s="209"/>
    </row>
    <row r="64" spans="1:15" ht="27.75" x14ac:dyDescent="0.2">
      <c r="A64" s="224" t="s">
        <v>704</v>
      </c>
      <c r="B64" s="224" t="s">
        <v>1340</v>
      </c>
      <c r="C64" s="224" t="s">
        <v>72</v>
      </c>
      <c r="D64" s="224" t="s">
        <v>352</v>
      </c>
      <c r="F64" s="125"/>
      <c r="O64" s="207"/>
    </row>
    <row r="65" spans="1:15" ht="23.25" x14ac:dyDescent="0.2">
      <c r="A65" s="224" t="s">
        <v>705</v>
      </c>
      <c r="B65" s="224" t="s">
        <v>1341</v>
      </c>
      <c r="C65" s="224" t="s">
        <v>560</v>
      </c>
      <c r="D65" s="224" t="s">
        <v>374</v>
      </c>
      <c r="F65" s="125"/>
      <c r="O65" s="208"/>
    </row>
    <row r="66" spans="1:15" ht="30" x14ac:dyDescent="0.2">
      <c r="A66" s="224" t="s">
        <v>706</v>
      </c>
      <c r="B66" s="224" t="s">
        <v>1342</v>
      </c>
      <c r="C66" s="224" t="s">
        <v>83</v>
      </c>
      <c r="D66" s="224" t="s">
        <v>2021</v>
      </c>
      <c r="F66" s="125"/>
      <c r="O66" s="209"/>
    </row>
    <row r="67" spans="1:15" ht="23.25" x14ac:dyDescent="0.2">
      <c r="A67" s="224" t="s">
        <v>1143</v>
      </c>
      <c r="B67" s="224" t="s">
        <v>1777</v>
      </c>
      <c r="C67" s="224" t="s">
        <v>75</v>
      </c>
      <c r="D67" s="224" t="s">
        <v>183</v>
      </c>
      <c r="F67" s="125"/>
      <c r="O67" s="208"/>
    </row>
    <row r="68" spans="1:15" ht="23.25" x14ac:dyDescent="0.2">
      <c r="A68" s="224" t="s">
        <v>707</v>
      </c>
      <c r="B68" s="224" t="s">
        <v>1343</v>
      </c>
      <c r="C68" s="224" t="s">
        <v>72</v>
      </c>
      <c r="D68" s="224" t="s">
        <v>442</v>
      </c>
      <c r="F68" s="125"/>
      <c r="O68" s="208"/>
    </row>
    <row r="69" spans="1:15" ht="27.75" x14ac:dyDescent="0.2">
      <c r="A69" s="224" t="s">
        <v>1144</v>
      </c>
      <c r="B69" s="224" t="s">
        <v>1778</v>
      </c>
      <c r="C69" s="224" t="s">
        <v>169</v>
      </c>
      <c r="D69" s="224" t="s">
        <v>308</v>
      </c>
      <c r="F69" s="125"/>
      <c r="O69" s="207"/>
    </row>
    <row r="70" spans="1:15" ht="27.75" x14ac:dyDescent="0.2">
      <c r="A70" s="224" t="s">
        <v>1145</v>
      </c>
      <c r="B70" s="224" t="s">
        <v>1779</v>
      </c>
      <c r="C70" s="224" t="s">
        <v>147</v>
      </c>
      <c r="D70" s="224" t="s">
        <v>295</v>
      </c>
      <c r="F70" s="125"/>
      <c r="O70" s="207"/>
    </row>
    <row r="71" spans="1:15" ht="30" x14ac:dyDescent="0.2">
      <c r="A71" s="224" t="s">
        <v>708</v>
      </c>
      <c r="B71" s="224" t="s">
        <v>1344</v>
      </c>
      <c r="C71" s="224" t="s">
        <v>1925</v>
      </c>
      <c r="D71" s="224" t="s">
        <v>406</v>
      </c>
      <c r="F71" s="125"/>
      <c r="O71" s="209"/>
    </row>
    <row r="72" spans="1:15" ht="23.25" x14ac:dyDescent="0.2">
      <c r="A72" s="224" t="s">
        <v>709</v>
      </c>
      <c r="B72" s="224" t="s">
        <v>1345</v>
      </c>
      <c r="C72" s="224" t="s">
        <v>68</v>
      </c>
      <c r="D72" s="224" t="s">
        <v>327</v>
      </c>
      <c r="F72" s="125"/>
      <c r="O72" s="208"/>
    </row>
    <row r="73" spans="1:15" ht="27.75" x14ac:dyDescent="0.2">
      <c r="A73" s="224" t="s">
        <v>710</v>
      </c>
      <c r="B73" s="224" t="s">
        <v>1346</v>
      </c>
      <c r="C73" s="224" t="s">
        <v>128</v>
      </c>
      <c r="D73" s="224" t="s">
        <v>378</v>
      </c>
      <c r="F73" s="125"/>
      <c r="O73" s="207"/>
    </row>
    <row r="74" spans="1:15" ht="30" x14ac:dyDescent="0.2">
      <c r="A74" s="224" t="s">
        <v>711</v>
      </c>
      <c r="B74" s="224" t="s">
        <v>1347</v>
      </c>
      <c r="C74" s="224" t="s">
        <v>1926</v>
      </c>
      <c r="D74" s="224" t="s">
        <v>303</v>
      </c>
      <c r="F74" s="125"/>
      <c r="O74" s="209"/>
    </row>
    <row r="75" spans="1:15" ht="27.75" x14ac:dyDescent="0.2">
      <c r="A75" s="224" t="s">
        <v>1146</v>
      </c>
      <c r="B75" s="224" t="s">
        <v>1780</v>
      </c>
      <c r="C75" s="224" t="s">
        <v>258</v>
      </c>
      <c r="D75" s="224" t="s">
        <v>309</v>
      </c>
      <c r="F75" s="125"/>
      <c r="O75" s="207"/>
    </row>
    <row r="76" spans="1:15" ht="23.25" x14ac:dyDescent="0.2">
      <c r="A76" s="224" t="s">
        <v>712</v>
      </c>
      <c r="B76" s="224" t="s">
        <v>1348</v>
      </c>
      <c r="C76" s="224" t="s">
        <v>129</v>
      </c>
      <c r="D76" s="224" t="s">
        <v>2022</v>
      </c>
      <c r="F76" s="125"/>
      <c r="O76" s="208"/>
    </row>
    <row r="77" spans="1:15" ht="27.75" x14ac:dyDescent="0.2">
      <c r="A77" s="224" t="s">
        <v>713</v>
      </c>
      <c r="B77" s="224" t="s">
        <v>1349</v>
      </c>
      <c r="C77" s="224" t="s">
        <v>90</v>
      </c>
      <c r="D77" s="224" t="s">
        <v>527</v>
      </c>
      <c r="F77" s="125"/>
      <c r="O77" s="207"/>
    </row>
    <row r="78" spans="1:15" ht="30" x14ac:dyDescent="0.2">
      <c r="A78" s="224" t="s">
        <v>714</v>
      </c>
      <c r="B78" s="224" t="s">
        <v>1350</v>
      </c>
      <c r="C78" s="224" t="s">
        <v>147</v>
      </c>
      <c r="D78" s="224" t="s">
        <v>291</v>
      </c>
      <c r="F78" s="125"/>
      <c r="O78" s="209"/>
    </row>
    <row r="79" spans="1:15" ht="27.75" x14ac:dyDescent="0.2">
      <c r="A79" s="224" t="s">
        <v>1147</v>
      </c>
      <c r="B79" s="224" t="s">
        <v>1781</v>
      </c>
      <c r="C79" s="224" t="s">
        <v>134</v>
      </c>
      <c r="D79" s="224" t="s">
        <v>385</v>
      </c>
      <c r="F79" s="125"/>
      <c r="O79" s="207"/>
    </row>
    <row r="80" spans="1:15" ht="23.25" x14ac:dyDescent="0.2">
      <c r="A80" s="224" t="s">
        <v>1148</v>
      </c>
      <c r="B80" s="224" t="s">
        <v>1782</v>
      </c>
      <c r="C80" s="224" t="s">
        <v>258</v>
      </c>
      <c r="D80" s="224" t="s">
        <v>513</v>
      </c>
      <c r="F80" s="125"/>
      <c r="O80" s="208"/>
    </row>
    <row r="81" spans="1:15" ht="30" x14ac:dyDescent="0.2">
      <c r="A81" s="224" t="s">
        <v>1149</v>
      </c>
      <c r="B81" s="224" t="s">
        <v>1783</v>
      </c>
      <c r="C81" s="224" t="s">
        <v>181</v>
      </c>
      <c r="D81" s="224" t="s">
        <v>506</v>
      </c>
      <c r="F81" s="125"/>
      <c r="O81" s="209"/>
    </row>
    <row r="82" spans="1:15" ht="23.25" x14ac:dyDescent="0.2">
      <c r="A82" s="224" t="s">
        <v>715</v>
      </c>
      <c r="B82" s="224" t="s">
        <v>1351</v>
      </c>
      <c r="C82" s="224" t="s">
        <v>72</v>
      </c>
      <c r="D82" s="224" t="s">
        <v>501</v>
      </c>
      <c r="F82" s="125"/>
      <c r="O82" s="208"/>
    </row>
    <row r="83" spans="1:15" ht="30" x14ac:dyDescent="0.2">
      <c r="A83" s="224" t="s">
        <v>716</v>
      </c>
      <c r="B83" s="224" t="s">
        <v>1352</v>
      </c>
      <c r="C83" s="224" t="s">
        <v>146</v>
      </c>
      <c r="D83" s="224" t="s">
        <v>2023</v>
      </c>
      <c r="F83" s="125"/>
      <c r="O83" s="209"/>
    </row>
    <row r="84" spans="1:15" ht="27.75" x14ac:dyDescent="0.2">
      <c r="A84" s="224" t="s">
        <v>717</v>
      </c>
      <c r="B84" s="224" t="s">
        <v>1353</v>
      </c>
      <c r="C84" s="224" t="s">
        <v>117</v>
      </c>
      <c r="D84" s="224" t="s">
        <v>335</v>
      </c>
      <c r="F84" s="125"/>
      <c r="O84" s="207"/>
    </row>
    <row r="85" spans="1:15" ht="23.25" x14ac:dyDescent="0.2">
      <c r="A85" s="224" t="s">
        <v>718</v>
      </c>
      <c r="B85" s="224" t="s">
        <v>1354</v>
      </c>
      <c r="C85" s="224" t="s">
        <v>91</v>
      </c>
      <c r="D85" s="224" t="s">
        <v>348</v>
      </c>
      <c r="F85" s="125"/>
      <c r="O85" s="208"/>
    </row>
    <row r="86" spans="1:15" ht="30" x14ac:dyDescent="0.2">
      <c r="A86" s="224" t="s">
        <v>719</v>
      </c>
      <c r="B86" s="224" t="s">
        <v>1355</v>
      </c>
      <c r="C86" s="224" t="s">
        <v>72</v>
      </c>
      <c r="D86" s="224" t="s">
        <v>391</v>
      </c>
      <c r="F86" s="125"/>
      <c r="O86" s="209"/>
    </row>
    <row r="87" spans="1:15" ht="27.75" x14ac:dyDescent="0.2">
      <c r="A87" s="224" t="s">
        <v>720</v>
      </c>
      <c r="B87" s="224" t="s">
        <v>1356</v>
      </c>
      <c r="C87" s="224" t="s">
        <v>1927</v>
      </c>
      <c r="D87" s="224" t="s">
        <v>341</v>
      </c>
      <c r="F87" s="125"/>
      <c r="O87" s="207"/>
    </row>
    <row r="88" spans="1:15" ht="23.25" x14ac:dyDescent="0.2">
      <c r="A88" s="224" t="s">
        <v>1150</v>
      </c>
      <c r="B88" s="224" t="s">
        <v>1784</v>
      </c>
      <c r="C88" s="224" t="s">
        <v>72</v>
      </c>
      <c r="D88" s="224" t="s">
        <v>353</v>
      </c>
      <c r="F88" s="125"/>
      <c r="O88" s="208"/>
    </row>
    <row r="89" spans="1:15" ht="30" x14ac:dyDescent="0.2">
      <c r="A89" s="224" t="s">
        <v>1151</v>
      </c>
      <c r="B89" s="224" t="s">
        <v>1785</v>
      </c>
      <c r="C89" s="224" t="s">
        <v>486</v>
      </c>
      <c r="D89" s="224" t="s">
        <v>2136</v>
      </c>
      <c r="F89" s="125"/>
      <c r="O89" s="209"/>
    </row>
    <row r="90" spans="1:15" ht="30" x14ac:dyDescent="0.2">
      <c r="A90" s="224" t="s">
        <v>721</v>
      </c>
      <c r="B90" s="224" t="s">
        <v>1357</v>
      </c>
      <c r="C90" s="224" t="s">
        <v>106</v>
      </c>
      <c r="D90" s="224" t="s">
        <v>522</v>
      </c>
      <c r="F90" s="125"/>
      <c r="O90" s="209"/>
    </row>
    <row r="91" spans="1:15" ht="30" x14ac:dyDescent="0.2">
      <c r="A91" s="224" t="s">
        <v>722</v>
      </c>
      <c r="B91" s="224" t="s">
        <v>1358</v>
      </c>
      <c r="C91" s="224" t="s">
        <v>545</v>
      </c>
      <c r="D91" s="224" t="s">
        <v>2024</v>
      </c>
      <c r="F91" s="125"/>
      <c r="O91" s="209"/>
    </row>
    <row r="92" spans="1:15" ht="30" x14ac:dyDescent="0.2">
      <c r="A92" s="224" t="s">
        <v>723</v>
      </c>
      <c r="B92" s="224" t="s">
        <v>1359</v>
      </c>
      <c r="C92" s="224" t="s">
        <v>120</v>
      </c>
      <c r="D92" s="224" t="s">
        <v>2025</v>
      </c>
      <c r="F92" s="125"/>
      <c r="O92" s="209"/>
    </row>
    <row r="93" spans="1:15" ht="30" x14ac:dyDescent="0.2">
      <c r="A93" s="224" t="s">
        <v>724</v>
      </c>
      <c r="B93" s="224" t="s">
        <v>1360</v>
      </c>
      <c r="C93" s="224" t="s">
        <v>72</v>
      </c>
      <c r="D93" s="224" t="s">
        <v>285</v>
      </c>
      <c r="F93" s="125"/>
      <c r="O93" s="209"/>
    </row>
    <row r="94" spans="1:15" ht="27.75" x14ac:dyDescent="0.2">
      <c r="A94" s="224" t="s">
        <v>1152</v>
      </c>
      <c r="B94" s="224" t="s">
        <v>1786</v>
      </c>
      <c r="C94" s="224" t="s">
        <v>72</v>
      </c>
      <c r="D94" s="224" t="s">
        <v>2137</v>
      </c>
      <c r="F94" s="125"/>
      <c r="O94" s="207"/>
    </row>
    <row r="95" spans="1:15" ht="23.25" x14ac:dyDescent="0.2">
      <c r="A95" s="224" t="s">
        <v>725</v>
      </c>
      <c r="B95" s="224" t="s">
        <v>1361</v>
      </c>
      <c r="C95" s="224" t="s">
        <v>79</v>
      </c>
      <c r="D95" s="224" t="s">
        <v>289</v>
      </c>
      <c r="F95" s="125"/>
      <c r="O95" s="208"/>
    </row>
    <row r="96" spans="1:15" ht="30" x14ac:dyDescent="0.2">
      <c r="A96" s="224" t="s">
        <v>726</v>
      </c>
      <c r="B96" s="224" t="s">
        <v>1362</v>
      </c>
      <c r="C96" s="224" t="s">
        <v>77</v>
      </c>
      <c r="D96" s="224" t="s">
        <v>411</v>
      </c>
      <c r="F96" s="125"/>
      <c r="O96" s="209"/>
    </row>
    <row r="97" spans="1:15" ht="23.25" x14ac:dyDescent="0.2">
      <c r="A97" s="224" t="s">
        <v>727</v>
      </c>
      <c r="B97" s="224" t="s">
        <v>1363</v>
      </c>
      <c r="C97" s="224" t="s">
        <v>534</v>
      </c>
      <c r="D97" s="224" t="s">
        <v>405</v>
      </c>
      <c r="F97" s="125"/>
      <c r="O97" s="208"/>
    </row>
    <row r="98" spans="1:15" ht="30" x14ac:dyDescent="0.2">
      <c r="A98" s="224" t="s">
        <v>728</v>
      </c>
      <c r="B98" s="224" t="s">
        <v>1364</v>
      </c>
      <c r="C98" s="224" t="s">
        <v>123</v>
      </c>
      <c r="D98" s="224" t="s">
        <v>394</v>
      </c>
      <c r="F98" s="125"/>
      <c r="O98" s="209"/>
    </row>
    <row r="99" spans="1:15" ht="30" x14ac:dyDescent="0.2">
      <c r="A99" s="224" t="s">
        <v>729</v>
      </c>
      <c r="B99" s="224" t="s">
        <v>1365</v>
      </c>
      <c r="C99" s="224" t="s">
        <v>163</v>
      </c>
      <c r="D99" s="224" t="s">
        <v>284</v>
      </c>
      <c r="F99" s="125"/>
      <c r="O99" s="209"/>
    </row>
    <row r="100" spans="1:15" ht="27.75" x14ac:dyDescent="0.2">
      <c r="A100" s="224" t="s">
        <v>730</v>
      </c>
      <c r="B100" s="224" t="s">
        <v>1366</v>
      </c>
      <c r="C100" s="224" t="s">
        <v>1928</v>
      </c>
      <c r="D100" s="224" t="s">
        <v>308</v>
      </c>
      <c r="F100" s="125"/>
      <c r="O100" s="207"/>
    </row>
    <row r="101" spans="1:15" ht="30" x14ac:dyDescent="0.2">
      <c r="A101" s="224" t="s">
        <v>1153</v>
      </c>
      <c r="B101" s="224" t="s">
        <v>1787</v>
      </c>
      <c r="C101" s="224" t="s">
        <v>149</v>
      </c>
      <c r="D101" s="224" t="s">
        <v>443</v>
      </c>
      <c r="F101" s="125"/>
      <c r="O101" s="209"/>
    </row>
    <row r="102" spans="1:15" ht="30" x14ac:dyDescent="0.2">
      <c r="A102" s="224" t="s">
        <v>1154</v>
      </c>
      <c r="B102" s="224" t="s">
        <v>1788</v>
      </c>
      <c r="C102" s="224" t="s">
        <v>410</v>
      </c>
      <c r="D102" s="224" t="s">
        <v>308</v>
      </c>
      <c r="F102" s="125"/>
      <c r="O102" s="209"/>
    </row>
    <row r="103" spans="1:15" ht="30" x14ac:dyDescent="0.2">
      <c r="A103" s="224" t="s">
        <v>731</v>
      </c>
      <c r="B103" s="224" t="s">
        <v>1367</v>
      </c>
      <c r="C103" s="224" t="s">
        <v>74</v>
      </c>
      <c r="D103" s="224" t="s">
        <v>382</v>
      </c>
      <c r="F103" s="125"/>
      <c r="O103" s="209"/>
    </row>
    <row r="104" spans="1:15" ht="30" x14ac:dyDescent="0.2">
      <c r="A104" s="224" t="s">
        <v>732</v>
      </c>
      <c r="B104" s="224" t="s">
        <v>1368</v>
      </c>
      <c r="C104" s="224" t="s">
        <v>117</v>
      </c>
      <c r="D104" s="224" t="s">
        <v>295</v>
      </c>
      <c r="F104" s="125"/>
      <c r="O104" s="209"/>
    </row>
    <row r="105" spans="1:15" ht="30" x14ac:dyDescent="0.2">
      <c r="A105" s="224" t="s">
        <v>733</v>
      </c>
      <c r="B105" s="224" t="s">
        <v>1369</v>
      </c>
      <c r="C105" s="224" t="s">
        <v>1929</v>
      </c>
      <c r="D105" s="224" t="s">
        <v>308</v>
      </c>
      <c r="F105" s="125"/>
      <c r="O105" s="209"/>
    </row>
    <row r="106" spans="1:15" ht="30" x14ac:dyDescent="0.2">
      <c r="A106" s="224" t="s">
        <v>734</v>
      </c>
      <c r="B106" s="224" t="s">
        <v>1370</v>
      </c>
      <c r="C106" s="224" t="s">
        <v>91</v>
      </c>
      <c r="D106" s="224" t="s">
        <v>343</v>
      </c>
      <c r="F106" s="125"/>
      <c r="O106" s="209"/>
    </row>
    <row r="107" spans="1:15" ht="23.25" x14ac:dyDescent="0.2">
      <c r="A107" s="224" t="s">
        <v>735</v>
      </c>
      <c r="B107" s="224" t="s">
        <v>1371</v>
      </c>
      <c r="C107" s="224" t="s">
        <v>1930</v>
      </c>
      <c r="D107" s="224" t="s">
        <v>328</v>
      </c>
      <c r="F107" s="125"/>
      <c r="O107" s="208"/>
    </row>
    <row r="108" spans="1:15" ht="23.25" x14ac:dyDescent="0.2">
      <c r="A108" s="224" t="s">
        <v>736</v>
      </c>
      <c r="B108" s="224" t="s">
        <v>1372</v>
      </c>
      <c r="C108" s="224" t="s">
        <v>98</v>
      </c>
      <c r="D108" s="224" t="s">
        <v>316</v>
      </c>
      <c r="F108" s="125"/>
      <c r="O108" s="208"/>
    </row>
    <row r="109" spans="1:15" ht="30" x14ac:dyDescent="0.2">
      <c r="A109" s="224" t="s">
        <v>737</v>
      </c>
      <c r="B109" s="224" t="s">
        <v>1373</v>
      </c>
      <c r="C109" s="224" t="s">
        <v>88</v>
      </c>
      <c r="D109" s="224" t="s">
        <v>457</v>
      </c>
      <c r="F109" s="125"/>
      <c r="O109" s="209"/>
    </row>
    <row r="110" spans="1:15" ht="27.75" x14ac:dyDescent="0.2">
      <c r="A110" s="224" t="s">
        <v>738</v>
      </c>
      <c r="B110" s="224" t="s">
        <v>1374</v>
      </c>
      <c r="C110" s="224" t="s">
        <v>91</v>
      </c>
      <c r="D110" s="224" t="s">
        <v>2026</v>
      </c>
      <c r="F110" s="125"/>
      <c r="O110" s="207"/>
    </row>
    <row r="111" spans="1:15" ht="30" x14ac:dyDescent="0.2">
      <c r="A111" s="224" t="s">
        <v>739</v>
      </c>
      <c r="B111" s="224" t="s">
        <v>1375</v>
      </c>
      <c r="C111" s="224" t="s">
        <v>167</v>
      </c>
      <c r="D111" s="224" t="s">
        <v>342</v>
      </c>
      <c r="F111" s="125"/>
      <c r="O111" s="209"/>
    </row>
    <row r="112" spans="1:15" ht="30" x14ac:dyDescent="0.2">
      <c r="A112" s="224" t="s">
        <v>740</v>
      </c>
      <c r="B112" s="224" t="s">
        <v>1376</v>
      </c>
      <c r="C112" s="224" t="s">
        <v>70</v>
      </c>
      <c r="D112" s="224" t="s">
        <v>328</v>
      </c>
      <c r="F112" s="125"/>
      <c r="O112" s="209"/>
    </row>
    <row r="113" spans="1:15" ht="30" x14ac:dyDescent="0.2">
      <c r="A113" s="224" t="s">
        <v>741</v>
      </c>
      <c r="B113" s="224" t="s">
        <v>1377</v>
      </c>
      <c r="C113" s="224" t="s">
        <v>72</v>
      </c>
      <c r="D113" s="224" t="s">
        <v>407</v>
      </c>
      <c r="F113" s="125"/>
      <c r="O113" s="209"/>
    </row>
    <row r="114" spans="1:15" ht="27.75" x14ac:dyDescent="0.2">
      <c r="A114" s="224" t="s">
        <v>742</v>
      </c>
      <c r="B114" s="224" t="s">
        <v>1378</v>
      </c>
      <c r="C114" s="224" t="s">
        <v>1931</v>
      </c>
      <c r="D114" s="224" t="s">
        <v>459</v>
      </c>
      <c r="F114" s="125"/>
      <c r="O114" s="207"/>
    </row>
    <row r="115" spans="1:15" ht="30" x14ac:dyDescent="0.2">
      <c r="A115" s="224" t="s">
        <v>1265</v>
      </c>
      <c r="B115" s="224" t="s">
        <v>1896</v>
      </c>
      <c r="C115" s="224" t="s">
        <v>486</v>
      </c>
      <c r="D115" s="224" t="s">
        <v>531</v>
      </c>
      <c r="F115" s="125"/>
      <c r="O115" s="209"/>
    </row>
    <row r="116" spans="1:15" ht="23.25" x14ac:dyDescent="0.2">
      <c r="A116" s="224" t="s">
        <v>743</v>
      </c>
      <c r="B116" s="224" t="s">
        <v>1379</v>
      </c>
      <c r="C116" s="224" t="s">
        <v>142</v>
      </c>
      <c r="D116" s="224" t="s">
        <v>2027</v>
      </c>
      <c r="F116" s="125"/>
      <c r="O116" s="208"/>
    </row>
    <row r="117" spans="1:15" ht="27.75" x14ac:dyDescent="0.2">
      <c r="A117" s="224" t="s">
        <v>744</v>
      </c>
      <c r="B117" s="224" t="s">
        <v>1380</v>
      </c>
      <c r="C117" s="224" t="s">
        <v>69</v>
      </c>
      <c r="D117" s="224" t="s">
        <v>359</v>
      </c>
      <c r="F117" s="125"/>
      <c r="O117" s="207"/>
    </row>
    <row r="118" spans="1:15" ht="27.75" x14ac:dyDescent="0.2">
      <c r="A118" s="224" t="s">
        <v>745</v>
      </c>
      <c r="B118" s="224" t="s">
        <v>1381</v>
      </c>
      <c r="C118" s="224" t="s">
        <v>178</v>
      </c>
      <c r="D118" s="224" t="s">
        <v>337</v>
      </c>
      <c r="F118" s="125"/>
      <c r="O118" s="207"/>
    </row>
    <row r="119" spans="1:15" ht="23.25" x14ac:dyDescent="0.2">
      <c r="A119" s="224" t="s">
        <v>746</v>
      </c>
      <c r="B119" s="224" t="s">
        <v>1382</v>
      </c>
      <c r="C119" s="224" t="s">
        <v>72</v>
      </c>
      <c r="D119" s="224" t="s">
        <v>2028</v>
      </c>
      <c r="F119" s="125"/>
      <c r="O119" s="208"/>
    </row>
    <row r="120" spans="1:15" ht="23.25" x14ac:dyDescent="0.2">
      <c r="A120" s="224" t="s">
        <v>747</v>
      </c>
      <c r="B120" s="224" t="s">
        <v>1383</v>
      </c>
      <c r="C120" s="224" t="s">
        <v>492</v>
      </c>
      <c r="D120" s="224" t="s">
        <v>537</v>
      </c>
      <c r="F120" s="125"/>
      <c r="O120" s="208"/>
    </row>
    <row r="121" spans="1:15" ht="30" x14ac:dyDescent="0.2">
      <c r="A121" s="224" t="s">
        <v>748</v>
      </c>
      <c r="B121" s="224" t="s">
        <v>1384</v>
      </c>
      <c r="C121" s="224" t="s">
        <v>113</v>
      </c>
      <c r="D121" s="224" t="s">
        <v>529</v>
      </c>
      <c r="F121" s="125"/>
      <c r="O121" s="209"/>
    </row>
    <row r="122" spans="1:15" ht="30" x14ac:dyDescent="0.2">
      <c r="A122" s="224" t="s">
        <v>749</v>
      </c>
      <c r="B122" s="224" t="s">
        <v>1385</v>
      </c>
      <c r="C122" s="224" t="s">
        <v>75</v>
      </c>
      <c r="D122" s="224" t="s">
        <v>528</v>
      </c>
      <c r="F122" s="125"/>
      <c r="O122" s="209"/>
    </row>
    <row r="123" spans="1:15" ht="27.75" x14ac:dyDescent="0.2">
      <c r="A123" s="224" t="s">
        <v>750</v>
      </c>
      <c r="B123" s="224" t="s">
        <v>1386</v>
      </c>
      <c r="C123" s="224" t="s">
        <v>106</v>
      </c>
      <c r="D123" s="224" t="s">
        <v>2029</v>
      </c>
      <c r="F123" s="125"/>
      <c r="O123" s="207"/>
    </row>
    <row r="124" spans="1:15" ht="27.75" x14ac:dyDescent="0.2">
      <c r="A124" s="224" t="s">
        <v>751</v>
      </c>
      <c r="B124" s="224" t="s">
        <v>1387</v>
      </c>
      <c r="C124" s="224" t="s">
        <v>260</v>
      </c>
      <c r="D124" s="224" t="s">
        <v>354</v>
      </c>
      <c r="F124" s="125"/>
      <c r="O124" s="207"/>
    </row>
    <row r="125" spans="1:15" ht="27.75" x14ac:dyDescent="0.2">
      <c r="A125" s="224" t="s">
        <v>1155</v>
      </c>
      <c r="B125" s="224" t="s">
        <v>1789</v>
      </c>
      <c r="C125" s="224" t="s">
        <v>72</v>
      </c>
      <c r="D125" s="224" t="s">
        <v>418</v>
      </c>
      <c r="F125" s="125"/>
      <c r="O125" s="207"/>
    </row>
    <row r="126" spans="1:15" ht="27.75" x14ac:dyDescent="0.2">
      <c r="A126" s="224" t="s">
        <v>752</v>
      </c>
      <c r="B126" s="224" t="s">
        <v>1388</v>
      </c>
      <c r="C126" s="224" t="s">
        <v>558</v>
      </c>
      <c r="D126" s="224" t="s">
        <v>2030</v>
      </c>
      <c r="F126" s="125"/>
      <c r="O126" s="207"/>
    </row>
    <row r="127" spans="1:15" ht="27.75" x14ac:dyDescent="0.2">
      <c r="A127" s="224" t="s">
        <v>753</v>
      </c>
      <c r="B127" s="224" t="s">
        <v>1389</v>
      </c>
      <c r="C127" s="224" t="s">
        <v>70</v>
      </c>
      <c r="D127" s="224" t="s">
        <v>315</v>
      </c>
      <c r="F127" s="125"/>
      <c r="O127" s="207"/>
    </row>
    <row r="128" spans="1:15" ht="23.25" x14ac:dyDescent="0.2">
      <c r="A128" s="224" t="s">
        <v>754</v>
      </c>
      <c r="B128" s="224" t="s">
        <v>1390</v>
      </c>
      <c r="C128" s="224" t="s">
        <v>70</v>
      </c>
      <c r="D128" s="224" t="s">
        <v>2031</v>
      </c>
      <c r="F128" s="125"/>
      <c r="O128" s="208"/>
    </row>
    <row r="129" spans="1:15" ht="30" x14ac:dyDescent="0.2">
      <c r="A129" s="224" t="s">
        <v>755</v>
      </c>
      <c r="B129" s="224" t="s">
        <v>1391</v>
      </c>
      <c r="C129" s="224" t="s">
        <v>1932</v>
      </c>
      <c r="D129" s="224" t="s">
        <v>367</v>
      </c>
      <c r="F129" s="125"/>
      <c r="O129" s="209"/>
    </row>
    <row r="130" spans="1:15" ht="23.25" x14ac:dyDescent="0.2">
      <c r="A130" s="224" t="s">
        <v>756</v>
      </c>
      <c r="B130" s="224" t="s">
        <v>1392</v>
      </c>
      <c r="C130" s="224" t="s">
        <v>162</v>
      </c>
      <c r="D130" s="224" t="s">
        <v>2032</v>
      </c>
      <c r="F130" s="125"/>
      <c r="O130" s="208"/>
    </row>
    <row r="131" spans="1:15" ht="23.25" x14ac:dyDescent="0.2">
      <c r="A131" s="224" t="s">
        <v>757</v>
      </c>
      <c r="B131" s="224" t="s">
        <v>1393</v>
      </c>
      <c r="C131" s="224" t="s">
        <v>124</v>
      </c>
      <c r="D131" s="224" t="s">
        <v>2033</v>
      </c>
      <c r="F131" s="125"/>
      <c r="O131" s="208"/>
    </row>
    <row r="132" spans="1:15" ht="30" x14ac:dyDescent="0.2">
      <c r="A132" s="224" t="s">
        <v>758</v>
      </c>
      <c r="B132" s="224" t="s">
        <v>1394</v>
      </c>
      <c r="C132" s="224" t="s">
        <v>1933</v>
      </c>
      <c r="D132" s="224" t="s">
        <v>352</v>
      </c>
      <c r="F132" s="125"/>
      <c r="O132" s="209"/>
    </row>
    <row r="133" spans="1:15" ht="30" x14ac:dyDescent="0.2">
      <c r="A133" s="224" t="s">
        <v>759</v>
      </c>
      <c r="B133" s="224" t="s">
        <v>1395</v>
      </c>
      <c r="C133" s="224" t="s">
        <v>72</v>
      </c>
      <c r="D133" s="224" t="s">
        <v>289</v>
      </c>
      <c r="F133" s="125"/>
      <c r="O133" s="209"/>
    </row>
    <row r="134" spans="1:15" ht="30" x14ac:dyDescent="0.2">
      <c r="A134" s="224" t="s">
        <v>760</v>
      </c>
      <c r="B134" s="224" t="s">
        <v>1396</v>
      </c>
      <c r="C134" s="224" t="s">
        <v>157</v>
      </c>
      <c r="D134" s="224" t="s">
        <v>308</v>
      </c>
      <c r="F134" s="125"/>
      <c r="O134" s="209"/>
    </row>
    <row r="135" spans="1:15" ht="27.75" x14ac:dyDescent="0.2">
      <c r="A135" s="224" t="s">
        <v>761</v>
      </c>
      <c r="B135" s="224" t="s">
        <v>1397</v>
      </c>
      <c r="C135" s="224" t="s">
        <v>1934</v>
      </c>
      <c r="D135" s="224" t="s">
        <v>437</v>
      </c>
      <c r="F135" s="125"/>
      <c r="O135" s="207"/>
    </row>
    <row r="136" spans="1:15" ht="30" x14ac:dyDescent="0.2">
      <c r="A136" s="224" t="s">
        <v>762</v>
      </c>
      <c r="B136" s="224" t="s">
        <v>1398</v>
      </c>
      <c r="C136" s="224" t="s">
        <v>128</v>
      </c>
      <c r="D136" s="224" t="s">
        <v>522</v>
      </c>
      <c r="F136" s="125"/>
      <c r="O136" s="209"/>
    </row>
    <row r="137" spans="1:15" ht="23.25" x14ac:dyDescent="0.2">
      <c r="A137" s="224" t="s">
        <v>763</v>
      </c>
      <c r="B137" s="224" t="s">
        <v>1399</v>
      </c>
      <c r="C137" s="224" t="s">
        <v>70</v>
      </c>
      <c r="D137" s="224" t="s">
        <v>297</v>
      </c>
      <c r="F137" s="125"/>
      <c r="O137" s="208"/>
    </row>
    <row r="138" spans="1:15" ht="30" x14ac:dyDescent="0.2">
      <c r="A138" s="224" t="s">
        <v>764</v>
      </c>
      <c r="B138" s="224" t="s">
        <v>1400</v>
      </c>
      <c r="C138" s="224" t="s">
        <v>558</v>
      </c>
      <c r="D138" s="224" t="s">
        <v>329</v>
      </c>
      <c r="F138" s="125"/>
      <c r="O138" s="209"/>
    </row>
    <row r="139" spans="1:15" ht="27.75" x14ac:dyDescent="0.2">
      <c r="A139" s="224" t="s">
        <v>765</v>
      </c>
      <c r="B139" s="224" t="s">
        <v>1401</v>
      </c>
      <c r="C139" s="224" t="s">
        <v>72</v>
      </c>
      <c r="D139" s="224" t="s">
        <v>2034</v>
      </c>
      <c r="F139" s="125"/>
      <c r="O139" s="207"/>
    </row>
    <row r="140" spans="1:15" ht="30" x14ac:dyDescent="0.2">
      <c r="A140" s="224" t="s">
        <v>1266</v>
      </c>
      <c r="B140" s="224" t="s">
        <v>1897</v>
      </c>
      <c r="C140" s="224" t="s">
        <v>100</v>
      </c>
      <c r="D140" s="224" t="s">
        <v>303</v>
      </c>
      <c r="F140" s="125"/>
      <c r="O140" s="209"/>
    </row>
    <row r="141" spans="1:15" ht="27.75" x14ac:dyDescent="0.2">
      <c r="A141" s="224" t="s">
        <v>1156</v>
      </c>
      <c r="B141" s="224" t="s">
        <v>1790</v>
      </c>
      <c r="C141" s="224" t="s">
        <v>333</v>
      </c>
      <c r="D141" s="224" t="s">
        <v>506</v>
      </c>
      <c r="F141" s="125"/>
      <c r="O141" s="207"/>
    </row>
    <row r="142" spans="1:15" ht="30" x14ac:dyDescent="0.2">
      <c r="A142" s="224" t="s">
        <v>766</v>
      </c>
      <c r="B142" s="224" t="s">
        <v>1402</v>
      </c>
      <c r="C142" s="224" t="s">
        <v>399</v>
      </c>
      <c r="D142" s="224" t="s">
        <v>305</v>
      </c>
      <c r="F142" s="125"/>
      <c r="O142" s="209"/>
    </row>
    <row r="143" spans="1:15" ht="23.25" x14ac:dyDescent="0.2">
      <c r="A143" s="224" t="s">
        <v>767</v>
      </c>
      <c r="B143" s="224" t="s">
        <v>1403</v>
      </c>
      <c r="C143" s="224" t="s">
        <v>113</v>
      </c>
      <c r="D143" s="224" t="s">
        <v>344</v>
      </c>
      <c r="F143" s="125"/>
      <c r="O143" s="208"/>
    </row>
    <row r="144" spans="1:15" ht="30" x14ac:dyDescent="0.2">
      <c r="A144" s="224" t="s">
        <v>768</v>
      </c>
      <c r="B144" s="224" t="s">
        <v>1404</v>
      </c>
      <c r="C144" s="224" t="s">
        <v>562</v>
      </c>
      <c r="D144" s="224" t="s">
        <v>2035</v>
      </c>
      <c r="F144" s="125"/>
      <c r="O144" s="209"/>
    </row>
    <row r="145" spans="1:15" ht="23.25" x14ac:dyDescent="0.2">
      <c r="A145" s="224" t="s">
        <v>769</v>
      </c>
      <c r="B145" s="224" t="s">
        <v>1405</v>
      </c>
      <c r="C145" s="224" t="s">
        <v>140</v>
      </c>
      <c r="D145" s="224" t="s">
        <v>316</v>
      </c>
      <c r="F145" s="125"/>
      <c r="O145" s="208"/>
    </row>
    <row r="146" spans="1:15" ht="30" x14ac:dyDescent="0.2">
      <c r="A146" s="224" t="s">
        <v>770</v>
      </c>
      <c r="B146" s="224" t="s">
        <v>1406</v>
      </c>
      <c r="C146" s="224" t="s">
        <v>1935</v>
      </c>
      <c r="D146" s="224" t="s">
        <v>382</v>
      </c>
      <c r="F146" s="125"/>
      <c r="O146" s="209"/>
    </row>
    <row r="147" spans="1:15" ht="30" x14ac:dyDescent="0.2">
      <c r="A147" s="224" t="s">
        <v>771</v>
      </c>
      <c r="B147" s="224" t="s">
        <v>1407</v>
      </c>
      <c r="C147" s="224" t="s">
        <v>106</v>
      </c>
      <c r="D147" s="224" t="s">
        <v>2036</v>
      </c>
      <c r="F147" s="125"/>
      <c r="O147" s="209"/>
    </row>
    <row r="148" spans="1:15" ht="30" x14ac:dyDescent="0.2">
      <c r="A148" s="224" t="s">
        <v>772</v>
      </c>
      <c r="B148" s="224" t="s">
        <v>1408</v>
      </c>
      <c r="C148" s="224" t="s">
        <v>72</v>
      </c>
      <c r="D148" s="224" t="s">
        <v>2037</v>
      </c>
      <c r="F148" s="125"/>
      <c r="O148" s="209"/>
    </row>
    <row r="149" spans="1:15" ht="30" x14ac:dyDescent="0.2">
      <c r="A149" s="224" t="s">
        <v>773</v>
      </c>
      <c r="B149" s="224" t="s">
        <v>1409</v>
      </c>
      <c r="C149" s="224" t="s">
        <v>67</v>
      </c>
      <c r="D149" s="224" t="s">
        <v>457</v>
      </c>
      <c r="F149" s="125"/>
      <c r="O149" s="209"/>
    </row>
    <row r="150" spans="1:15" ht="30" x14ac:dyDescent="0.2">
      <c r="A150" s="224" t="s">
        <v>774</v>
      </c>
      <c r="B150" s="224" t="s">
        <v>1410</v>
      </c>
      <c r="C150" s="224" t="s">
        <v>95</v>
      </c>
      <c r="D150" s="224" t="s">
        <v>324</v>
      </c>
      <c r="F150" s="125"/>
      <c r="O150" s="209"/>
    </row>
    <row r="151" spans="1:15" ht="27.75" x14ac:dyDescent="0.2">
      <c r="A151" s="224" t="s">
        <v>1157</v>
      </c>
      <c r="B151" s="224" t="s">
        <v>1791</v>
      </c>
      <c r="C151" s="224" t="s">
        <v>130</v>
      </c>
      <c r="D151" s="224" t="s">
        <v>462</v>
      </c>
      <c r="F151" s="125"/>
      <c r="O151" s="207"/>
    </row>
    <row r="152" spans="1:15" ht="23.25" x14ac:dyDescent="0.2">
      <c r="A152" s="224" t="s">
        <v>775</v>
      </c>
      <c r="B152" s="224" t="s">
        <v>1411</v>
      </c>
      <c r="C152" s="224" t="s">
        <v>170</v>
      </c>
      <c r="D152" s="224" t="s">
        <v>332</v>
      </c>
      <c r="F152" s="125"/>
      <c r="O152" s="208"/>
    </row>
    <row r="153" spans="1:15" ht="23.25" x14ac:dyDescent="0.2">
      <c r="A153" s="224" t="s">
        <v>1158</v>
      </c>
      <c r="B153" s="224" t="s">
        <v>1792</v>
      </c>
      <c r="C153" s="224" t="s">
        <v>96</v>
      </c>
      <c r="D153" s="224" t="s">
        <v>396</v>
      </c>
      <c r="F153" s="125"/>
      <c r="O153" s="208"/>
    </row>
    <row r="154" spans="1:15" ht="30" x14ac:dyDescent="0.2">
      <c r="A154" s="224" t="s">
        <v>776</v>
      </c>
      <c r="B154" s="224" t="s">
        <v>1412</v>
      </c>
      <c r="C154" s="224" t="s">
        <v>1936</v>
      </c>
      <c r="D154" s="224" t="s">
        <v>379</v>
      </c>
      <c r="F154" s="125"/>
      <c r="O154" s="209"/>
    </row>
    <row r="155" spans="1:15" ht="27.75" x14ac:dyDescent="0.2">
      <c r="A155" s="224" t="s">
        <v>777</v>
      </c>
      <c r="B155" s="224" t="s">
        <v>1413</v>
      </c>
      <c r="C155" s="224" t="s">
        <v>99</v>
      </c>
      <c r="D155" s="224" t="s">
        <v>299</v>
      </c>
      <c r="F155" s="125"/>
      <c r="O155" s="207"/>
    </row>
    <row r="156" spans="1:15" ht="27.75" x14ac:dyDescent="0.2">
      <c r="A156" s="224" t="s">
        <v>778</v>
      </c>
      <c r="B156" s="224" t="s">
        <v>1414</v>
      </c>
      <c r="C156" s="224" t="s">
        <v>106</v>
      </c>
      <c r="D156" s="224" t="s">
        <v>429</v>
      </c>
      <c r="F156" s="125"/>
      <c r="O156" s="207"/>
    </row>
    <row r="157" spans="1:15" ht="23.25" x14ac:dyDescent="0.2">
      <c r="A157" s="224" t="s">
        <v>779</v>
      </c>
      <c r="B157" s="224" t="s">
        <v>1415</v>
      </c>
      <c r="C157" s="224" t="s">
        <v>1937</v>
      </c>
      <c r="D157" s="224" t="s">
        <v>2038</v>
      </c>
      <c r="F157" s="125"/>
      <c r="O157" s="208"/>
    </row>
    <row r="158" spans="1:15" ht="30" x14ac:dyDescent="0.2">
      <c r="A158" s="224" t="s">
        <v>780</v>
      </c>
      <c r="B158" s="224" t="s">
        <v>1416</v>
      </c>
      <c r="C158" s="224" t="s">
        <v>1938</v>
      </c>
      <c r="D158" s="224" t="s">
        <v>356</v>
      </c>
      <c r="F158" s="125"/>
      <c r="O158" s="209"/>
    </row>
    <row r="159" spans="1:15" ht="30" x14ac:dyDescent="0.2">
      <c r="A159" s="224" t="s">
        <v>1159</v>
      </c>
      <c r="B159" s="224" t="s">
        <v>1793</v>
      </c>
      <c r="C159" s="224" t="s">
        <v>1993</v>
      </c>
      <c r="D159" s="224" t="s">
        <v>319</v>
      </c>
      <c r="F159" s="125"/>
      <c r="O159" s="209"/>
    </row>
    <row r="160" spans="1:15" ht="27.75" x14ac:dyDescent="0.2">
      <c r="A160" s="224" t="s">
        <v>1160</v>
      </c>
      <c r="B160" s="224" t="s">
        <v>1794</v>
      </c>
      <c r="C160" s="224" t="s">
        <v>75</v>
      </c>
      <c r="D160" s="224" t="s">
        <v>290</v>
      </c>
      <c r="F160" s="125"/>
      <c r="O160" s="207"/>
    </row>
    <row r="161" spans="1:15" ht="30" x14ac:dyDescent="0.2">
      <c r="A161" s="224" t="s">
        <v>1161</v>
      </c>
      <c r="B161" s="224" t="s">
        <v>1795</v>
      </c>
      <c r="C161" s="224" t="s">
        <v>1994</v>
      </c>
      <c r="D161" s="224" t="s">
        <v>512</v>
      </c>
      <c r="F161" s="125"/>
      <c r="O161" s="209"/>
    </row>
    <row r="162" spans="1:15" ht="27.75" x14ac:dyDescent="0.2">
      <c r="A162" s="224" t="s">
        <v>781</v>
      </c>
      <c r="B162" s="224" t="s">
        <v>1417</v>
      </c>
      <c r="C162" s="224" t="s">
        <v>67</v>
      </c>
      <c r="D162" s="224" t="s">
        <v>366</v>
      </c>
      <c r="F162" s="125"/>
      <c r="O162" s="207"/>
    </row>
    <row r="163" spans="1:15" ht="27.75" x14ac:dyDescent="0.2">
      <c r="A163" s="224" t="s">
        <v>782</v>
      </c>
      <c r="B163" s="224" t="s">
        <v>1418</v>
      </c>
      <c r="C163" s="224" t="s">
        <v>113</v>
      </c>
      <c r="D163" s="224" t="s">
        <v>366</v>
      </c>
      <c r="F163" s="125"/>
      <c r="O163" s="207"/>
    </row>
    <row r="164" spans="1:15" ht="30" x14ac:dyDescent="0.2">
      <c r="A164" s="224" t="s">
        <v>783</v>
      </c>
      <c r="B164" s="224" t="s">
        <v>1419</v>
      </c>
      <c r="C164" s="224" t="s">
        <v>433</v>
      </c>
      <c r="D164" s="224" t="s">
        <v>395</v>
      </c>
      <c r="F164" s="125"/>
      <c r="O164" s="209"/>
    </row>
    <row r="165" spans="1:15" ht="30" x14ac:dyDescent="0.2">
      <c r="A165" s="224" t="s">
        <v>784</v>
      </c>
      <c r="B165" s="224" t="s">
        <v>1420</v>
      </c>
      <c r="C165" s="224" t="s">
        <v>1919</v>
      </c>
      <c r="D165" s="224" t="s">
        <v>376</v>
      </c>
      <c r="F165" s="125"/>
      <c r="O165" s="209"/>
    </row>
    <row r="166" spans="1:15" ht="30" x14ac:dyDescent="0.2">
      <c r="A166" s="224" t="s">
        <v>785</v>
      </c>
      <c r="B166" s="224" t="s">
        <v>1421</v>
      </c>
      <c r="C166" s="224" t="s">
        <v>149</v>
      </c>
      <c r="D166" s="224" t="s">
        <v>393</v>
      </c>
      <c r="F166" s="125"/>
      <c r="O166" s="209"/>
    </row>
    <row r="167" spans="1:15" ht="23.25" x14ac:dyDescent="0.2">
      <c r="A167" s="224" t="s">
        <v>1162</v>
      </c>
      <c r="B167" s="224" t="s">
        <v>1796</v>
      </c>
      <c r="C167" s="224" t="s">
        <v>145</v>
      </c>
      <c r="D167" s="224" t="s">
        <v>2138</v>
      </c>
      <c r="F167" s="125"/>
      <c r="O167" s="208"/>
    </row>
    <row r="168" spans="1:15" ht="30" x14ac:dyDescent="0.2">
      <c r="A168" s="224" t="s">
        <v>786</v>
      </c>
      <c r="B168" s="224" t="s">
        <v>1422</v>
      </c>
      <c r="C168" s="224" t="s">
        <v>162</v>
      </c>
      <c r="D168" s="224" t="s">
        <v>2039</v>
      </c>
      <c r="F168" s="125"/>
      <c r="O168" s="209"/>
    </row>
    <row r="169" spans="1:15" ht="33" x14ac:dyDescent="0.2">
      <c r="A169" s="224" t="s">
        <v>787</v>
      </c>
      <c r="B169" s="224" t="s">
        <v>1423</v>
      </c>
      <c r="C169" s="224" t="s">
        <v>106</v>
      </c>
      <c r="D169" s="224" t="s">
        <v>440</v>
      </c>
      <c r="F169" s="125"/>
      <c r="O169" s="213"/>
    </row>
    <row r="170" spans="1:15" ht="27.75" x14ac:dyDescent="0.2">
      <c r="A170" s="224" t="s">
        <v>788</v>
      </c>
      <c r="B170" s="224" t="s">
        <v>1424</v>
      </c>
      <c r="C170" s="224" t="s">
        <v>122</v>
      </c>
      <c r="D170" s="224" t="s">
        <v>352</v>
      </c>
      <c r="F170" s="125"/>
      <c r="O170" s="207"/>
    </row>
    <row r="171" spans="1:15" ht="30" x14ac:dyDescent="0.2">
      <c r="A171" s="224" t="s">
        <v>789</v>
      </c>
      <c r="B171" s="224" t="s">
        <v>1425</v>
      </c>
      <c r="C171" s="224" t="s">
        <v>137</v>
      </c>
      <c r="D171" s="224" t="s">
        <v>347</v>
      </c>
      <c r="F171" s="125"/>
      <c r="O171" s="209"/>
    </row>
    <row r="172" spans="1:15" ht="30" x14ac:dyDescent="0.2">
      <c r="A172" s="224" t="s">
        <v>1163</v>
      </c>
      <c r="B172" s="224" t="s">
        <v>1797</v>
      </c>
      <c r="C172" s="224" t="s">
        <v>95</v>
      </c>
      <c r="D172" s="224" t="s">
        <v>430</v>
      </c>
      <c r="F172" s="125"/>
      <c r="O172" s="209"/>
    </row>
    <row r="173" spans="1:15" ht="30" x14ac:dyDescent="0.2">
      <c r="A173" s="224" t="s">
        <v>790</v>
      </c>
      <c r="B173" s="224" t="s">
        <v>1426</v>
      </c>
      <c r="C173" s="224" t="s">
        <v>132</v>
      </c>
      <c r="D173" s="224" t="s">
        <v>2040</v>
      </c>
      <c r="F173" s="125"/>
      <c r="O173" s="209"/>
    </row>
    <row r="174" spans="1:15" ht="30" x14ac:dyDescent="0.2">
      <c r="A174" s="224" t="s">
        <v>1164</v>
      </c>
      <c r="B174" s="224" t="s">
        <v>1798</v>
      </c>
      <c r="C174" s="224" t="s">
        <v>106</v>
      </c>
      <c r="D174" s="224" t="s">
        <v>459</v>
      </c>
      <c r="F174" s="125"/>
      <c r="O174" s="209"/>
    </row>
    <row r="175" spans="1:15" ht="20.25" x14ac:dyDescent="0.2">
      <c r="A175" s="224" t="s">
        <v>791</v>
      </c>
      <c r="B175" s="224" t="s">
        <v>1427</v>
      </c>
      <c r="C175" s="224" t="s">
        <v>133</v>
      </c>
      <c r="D175" s="224" t="s">
        <v>460</v>
      </c>
      <c r="F175" s="125"/>
      <c r="O175" s="211"/>
    </row>
    <row r="176" spans="1:15" ht="30" x14ac:dyDescent="0.2">
      <c r="A176" s="224" t="s">
        <v>792</v>
      </c>
      <c r="B176" s="224" t="s">
        <v>1428</v>
      </c>
      <c r="C176" s="224" t="s">
        <v>560</v>
      </c>
      <c r="D176" s="224" t="s">
        <v>2041</v>
      </c>
      <c r="F176" s="125"/>
      <c r="O176" s="209"/>
    </row>
    <row r="177" spans="1:15" ht="30" x14ac:dyDescent="0.2">
      <c r="A177" s="224" t="s">
        <v>793</v>
      </c>
      <c r="B177" s="224" t="s">
        <v>1429</v>
      </c>
      <c r="C177" s="224" t="s">
        <v>145</v>
      </c>
      <c r="D177" s="224" t="s">
        <v>316</v>
      </c>
      <c r="F177" s="125"/>
      <c r="O177" s="209"/>
    </row>
    <row r="178" spans="1:15" ht="23.25" x14ac:dyDescent="0.2">
      <c r="A178" s="224" t="s">
        <v>794</v>
      </c>
      <c r="B178" s="224" t="s">
        <v>1430</v>
      </c>
      <c r="C178" s="224" t="s">
        <v>381</v>
      </c>
      <c r="D178" s="224" t="s">
        <v>337</v>
      </c>
      <c r="F178" s="125"/>
      <c r="O178" s="208"/>
    </row>
    <row r="179" spans="1:15" ht="30" x14ac:dyDescent="0.2">
      <c r="A179" s="224" t="s">
        <v>795</v>
      </c>
      <c r="B179" s="224" t="s">
        <v>1431</v>
      </c>
      <c r="C179" s="224" t="s">
        <v>97</v>
      </c>
      <c r="D179" s="224" t="s">
        <v>321</v>
      </c>
      <c r="F179" s="125"/>
      <c r="O179" s="209"/>
    </row>
    <row r="180" spans="1:15" ht="30" x14ac:dyDescent="0.2">
      <c r="A180" s="224" t="s">
        <v>796</v>
      </c>
      <c r="B180" s="224" t="s">
        <v>1432</v>
      </c>
      <c r="C180" s="224" t="s">
        <v>1939</v>
      </c>
      <c r="D180" s="224" t="s">
        <v>340</v>
      </c>
      <c r="F180" s="125"/>
      <c r="O180" s="209"/>
    </row>
    <row r="181" spans="1:15" ht="30" x14ac:dyDescent="0.2">
      <c r="A181" s="224" t="s">
        <v>1165</v>
      </c>
      <c r="B181" s="224" t="s">
        <v>1799</v>
      </c>
      <c r="C181" s="224" t="s">
        <v>98</v>
      </c>
      <c r="D181" s="224" t="s">
        <v>341</v>
      </c>
      <c r="F181" s="125"/>
      <c r="O181" s="209"/>
    </row>
    <row r="182" spans="1:15" ht="23.25" x14ac:dyDescent="0.2">
      <c r="A182" s="224" t="s">
        <v>1166</v>
      </c>
      <c r="B182" s="224" t="s">
        <v>1800</v>
      </c>
      <c r="C182" s="224" t="s">
        <v>1995</v>
      </c>
      <c r="D182" s="224" t="s">
        <v>421</v>
      </c>
      <c r="F182" s="125"/>
      <c r="O182" s="208"/>
    </row>
    <row r="183" spans="1:15" ht="27.75" x14ac:dyDescent="0.2">
      <c r="A183" s="224" t="s">
        <v>1167</v>
      </c>
      <c r="B183" s="224" t="s">
        <v>1801</v>
      </c>
      <c r="C183" s="224" t="s">
        <v>74</v>
      </c>
      <c r="D183" s="224" t="s">
        <v>295</v>
      </c>
      <c r="F183" s="125"/>
      <c r="O183" s="207"/>
    </row>
    <row r="184" spans="1:15" ht="30" x14ac:dyDescent="0.2">
      <c r="A184" s="224" t="s">
        <v>1267</v>
      </c>
      <c r="B184" s="224" t="s">
        <v>1898</v>
      </c>
      <c r="C184" s="224" t="s">
        <v>88</v>
      </c>
      <c r="D184" s="224" t="s">
        <v>422</v>
      </c>
      <c r="F184" s="125"/>
      <c r="O184" s="209"/>
    </row>
    <row r="185" spans="1:15" ht="30" x14ac:dyDescent="0.2">
      <c r="A185" s="224" t="s">
        <v>797</v>
      </c>
      <c r="B185" s="224" t="s">
        <v>1433</v>
      </c>
      <c r="C185" s="224" t="s">
        <v>160</v>
      </c>
      <c r="D185" s="224" t="s">
        <v>2042</v>
      </c>
      <c r="F185" s="125"/>
      <c r="O185" s="209"/>
    </row>
    <row r="186" spans="1:15" ht="23.25" x14ac:dyDescent="0.2">
      <c r="A186" s="224" t="s">
        <v>798</v>
      </c>
      <c r="B186" s="224" t="s">
        <v>1434</v>
      </c>
      <c r="C186" s="224" t="s">
        <v>73</v>
      </c>
      <c r="D186" s="224" t="s">
        <v>559</v>
      </c>
      <c r="F186" s="125"/>
      <c r="O186" s="208"/>
    </row>
    <row r="187" spans="1:15" ht="23.25" x14ac:dyDescent="0.2">
      <c r="A187" s="224" t="s">
        <v>1168</v>
      </c>
      <c r="B187" s="224" t="s">
        <v>1802</v>
      </c>
      <c r="C187" s="224" t="s">
        <v>112</v>
      </c>
      <c r="D187" s="224" t="s">
        <v>321</v>
      </c>
      <c r="F187" s="125"/>
      <c r="O187" s="208"/>
    </row>
    <row r="188" spans="1:15" ht="30" x14ac:dyDescent="0.2">
      <c r="A188" s="224" t="s">
        <v>799</v>
      </c>
      <c r="B188" s="224" t="s">
        <v>1435</v>
      </c>
      <c r="C188" s="224" t="s">
        <v>1940</v>
      </c>
      <c r="D188" s="224" t="s">
        <v>401</v>
      </c>
      <c r="F188" s="125"/>
      <c r="O188" s="209"/>
    </row>
    <row r="189" spans="1:15" ht="30" x14ac:dyDescent="0.2">
      <c r="A189" s="224" t="s">
        <v>800</v>
      </c>
      <c r="B189" s="224" t="s">
        <v>1436</v>
      </c>
      <c r="C189" s="224" t="s">
        <v>1941</v>
      </c>
      <c r="D189" s="224" t="s">
        <v>295</v>
      </c>
      <c r="F189" s="125"/>
      <c r="O189" s="209"/>
    </row>
    <row r="190" spans="1:15" ht="30" x14ac:dyDescent="0.2">
      <c r="A190" s="224" t="s">
        <v>1169</v>
      </c>
      <c r="B190" s="224" t="s">
        <v>1803</v>
      </c>
      <c r="C190" s="224" t="s">
        <v>88</v>
      </c>
      <c r="D190" s="224" t="s">
        <v>530</v>
      </c>
      <c r="F190" s="125"/>
      <c r="O190" s="209"/>
    </row>
    <row r="191" spans="1:15" ht="30" x14ac:dyDescent="0.2">
      <c r="A191" s="224" t="s">
        <v>1170</v>
      </c>
      <c r="B191" s="224" t="s">
        <v>1804</v>
      </c>
      <c r="C191" s="224" t="s">
        <v>91</v>
      </c>
      <c r="D191" s="224" t="s">
        <v>517</v>
      </c>
      <c r="F191" s="125"/>
      <c r="O191" s="214"/>
    </row>
    <row r="192" spans="1:15" ht="30" x14ac:dyDescent="0.2">
      <c r="A192" s="224" t="s">
        <v>801</v>
      </c>
      <c r="B192" s="224" t="s">
        <v>1437</v>
      </c>
      <c r="C192" s="224" t="s">
        <v>1942</v>
      </c>
      <c r="D192" s="224" t="s">
        <v>365</v>
      </c>
      <c r="F192" s="125"/>
      <c r="O192" s="209"/>
    </row>
    <row r="193" spans="1:15" ht="30" x14ac:dyDescent="0.2">
      <c r="A193" s="224" t="s">
        <v>802</v>
      </c>
      <c r="B193" s="224" t="s">
        <v>1438</v>
      </c>
      <c r="C193" s="224" t="s">
        <v>74</v>
      </c>
      <c r="D193" s="224" t="s">
        <v>379</v>
      </c>
      <c r="F193" s="125"/>
      <c r="O193" s="209"/>
    </row>
    <row r="194" spans="1:15" ht="30" x14ac:dyDescent="0.2">
      <c r="A194" s="224" t="s">
        <v>1171</v>
      </c>
      <c r="B194" s="224" t="s">
        <v>1805</v>
      </c>
      <c r="C194" s="224" t="s">
        <v>311</v>
      </c>
      <c r="D194" s="224" t="s">
        <v>292</v>
      </c>
      <c r="F194" s="125"/>
      <c r="O194" s="209"/>
    </row>
    <row r="195" spans="1:15" ht="23.25" x14ac:dyDescent="0.2">
      <c r="A195" s="224" t="s">
        <v>803</v>
      </c>
      <c r="B195" s="224" t="s">
        <v>1439</v>
      </c>
      <c r="C195" s="224" t="s">
        <v>72</v>
      </c>
      <c r="D195" s="224" t="s">
        <v>2043</v>
      </c>
      <c r="F195" s="125"/>
      <c r="O195" s="208"/>
    </row>
    <row r="196" spans="1:15" ht="23.25" x14ac:dyDescent="0.2">
      <c r="A196" s="224" t="s">
        <v>804</v>
      </c>
      <c r="B196" s="224" t="s">
        <v>1440</v>
      </c>
      <c r="C196" s="224" t="s">
        <v>1943</v>
      </c>
      <c r="D196" s="224" t="s">
        <v>2044</v>
      </c>
      <c r="F196" s="125"/>
      <c r="O196" s="208"/>
    </row>
    <row r="197" spans="1:15" ht="30" x14ac:dyDescent="0.2">
      <c r="A197" s="224" t="s">
        <v>805</v>
      </c>
      <c r="B197" s="224" t="s">
        <v>1441</v>
      </c>
      <c r="C197" s="224" t="s">
        <v>107</v>
      </c>
      <c r="D197" s="224" t="s">
        <v>345</v>
      </c>
      <c r="F197" s="125"/>
      <c r="O197" s="209"/>
    </row>
    <row r="198" spans="1:15" ht="27.75" x14ac:dyDescent="0.2">
      <c r="A198" s="224" t="s">
        <v>806</v>
      </c>
      <c r="B198" s="224" t="s">
        <v>1442</v>
      </c>
      <c r="C198" s="224" t="s">
        <v>1944</v>
      </c>
      <c r="D198" s="224" t="s">
        <v>336</v>
      </c>
      <c r="F198" s="125"/>
      <c r="O198" s="207"/>
    </row>
    <row r="199" spans="1:15" ht="30" x14ac:dyDescent="0.2">
      <c r="A199" s="224" t="s">
        <v>807</v>
      </c>
      <c r="B199" s="224" t="s">
        <v>1443</v>
      </c>
      <c r="C199" s="224" t="s">
        <v>171</v>
      </c>
      <c r="D199" s="224" t="s">
        <v>342</v>
      </c>
      <c r="F199" s="125"/>
      <c r="O199" s="209"/>
    </row>
    <row r="200" spans="1:15" ht="30" x14ac:dyDescent="0.2">
      <c r="A200" s="224" t="s">
        <v>808</v>
      </c>
      <c r="B200" s="224" t="s">
        <v>1444</v>
      </c>
      <c r="C200" s="224" t="s">
        <v>152</v>
      </c>
      <c r="D200" s="224" t="s">
        <v>412</v>
      </c>
      <c r="F200" s="125"/>
      <c r="O200" s="209"/>
    </row>
    <row r="201" spans="1:15" ht="33.75" x14ac:dyDescent="0.2">
      <c r="A201" s="224" t="s">
        <v>809</v>
      </c>
      <c r="B201" s="224" t="s">
        <v>1445</v>
      </c>
      <c r="C201" s="224" t="s">
        <v>72</v>
      </c>
      <c r="D201" s="224" t="s">
        <v>366</v>
      </c>
      <c r="F201" s="125"/>
      <c r="O201" s="210"/>
    </row>
    <row r="202" spans="1:15" ht="30" x14ac:dyDescent="0.2">
      <c r="A202" s="224" t="s">
        <v>810</v>
      </c>
      <c r="B202" s="224" t="s">
        <v>1446</v>
      </c>
      <c r="C202" s="224" t="s">
        <v>110</v>
      </c>
      <c r="D202" s="224" t="s">
        <v>312</v>
      </c>
      <c r="F202" s="125"/>
      <c r="O202" s="209"/>
    </row>
    <row r="203" spans="1:15" ht="30" x14ac:dyDescent="0.2">
      <c r="A203" s="224" t="s">
        <v>811</v>
      </c>
      <c r="B203" s="224" t="s">
        <v>1447</v>
      </c>
      <c r="C203" s="224" t="s">
        <v>156</v>
      </c>
      <c r="D203" s="224" t="s">
        <v>2045</v>
      </c>
      <c r="F203" s="125"/>
      <c r="O203" s="209"/>
    </row>
    <row r="204" spans="1:15" ht="27.75" x14ac:dyDescent="0.2">
      <c r="A204" s="224" t="s">
        <v>1172</v>
      </c>
      <c r="B204" s="224" t="s">
        <v>1806</v>
      </c>
      <c r="C204" s="224" t="s">
        <v>70</v>
      </c>
      <c r="D204" s="224" t="s">
        <v>2139</v>
      </c>
      <c r="F204" s="125"/>
      <c r="O204" s="207"/>
    </row>
    <row r="205" spans="1:15" ht="27.75" x14ac:dyDescent="0.2">
      <c r="A205" s="224" t="s">
        <v>812</v>
      </c>
      <c r="B205" s="224" t="s">
        <v>1448</v>
      </c>
      <c r="C205" s="224" t="s">
        <v>1945</v>
      </c>
      <c r="D205" s="224" t="s">
        <v>2046</v>
      </c>
      <c r="F205" s="125"/>
      <c r="O205" s="207"/>
    </row>
    <row r="206" spans="1:15" ht="27.75" x14ac:dyDescent="0.2">
      <c r="A206" s="224" t="s">
        <v>813</v>
      </c>
      <c r="B206" s="224" t="s">
        <v>1449</v>
      </c>
      <c r="C206" s="224" t="s">
        <v>70</v>
      </c>
      <c r="D206" s="224" t="s">
        <v>2047</v>
      </c>
      <c r="F206" s="125"/>
      <c r="O206" s="207"/>
    </row>
    <row r="207" spans="1:15" ht="30" x14ac:dyDescent="0.2">
      <c r="A207" s="224" t="s">
        <v>814</v>
      </c>
      <c r="B207" s="224" t="s">
        <v>1450</v>
      </c>
      <c r="C207" s="224" t="s">
        <v>1946</v>
      </c>
      <c r="D207" s="224" t="s">
        <v>507</v>
      </c>
      <c r="F207" s="125"/>
      <c r="O207" s="209"/>
    </row>
    <row r="208" spans="1:15" ht="30" x14ac:dyDescent="0.2">
      <c r="A208" s="224" t="s">
        <v>815</v>
      </c>
      <c r="B208" s="224" t="s">
        <v>1451</v>
      </c>
      <c r="C208" s="224" t="s">
        <v>105</v>
      </c>
      <c r="D208" s="224" t="s">
        <v>432</v>
      </c>
      <c r="F208" s="125"/>
      <c r="O208" s="209"/>
    </row>
    <row r="209" spans="1:15" ht="23.25" x14ac:dyDescent="0.2">
      <c r="A209" s="224" t="s">
        <v>1173</v>
      </c>
      <c r="B209" s="224" t="s">
        <v>1807</v>
      </c>
      <c r="C209" s="224" t="s">
        <v>333</v>
      </c>
      <c r="D209" s="224" t="s">
        <v>295</v>
      </c>
      <c r="F209" s="125"/>
      <c r="O209" s="208"/>
    </row>
    <row r="210" spans="1:15" ht="23.25" x14ac:dyDescent="0.2">
      <c r="A210" s="224" t="s">
        <v>816</v>
      </c>
      <c r="B210" s="224" t="s">
        <v>1452</v>
      </c>
      <c r="C210" s="224" t="s">
        <v>550</v>
      </c>
      <c r="D210" s="224" t="s">
        <v>284</v>
      </c>
      <c r="F210" s="125"/>
      <c r="O210" s="208"/>
    </row>
    <row r="211" spans="1:15" ht="30" x14ac:dyDescent="0.2">
      <c r="A211" s="224" t="s">
        <v>817</v>
      </c>
      <c r="B211" s="224" t="s">
        <v>1453</v>
      </c>
      <c r="C211" s="224" t="s">
        <v>1922</v>
      </c>
      <c r="D211" s="224" t="s">
        <v>429</v>
      </c>
      <c r="F211" s="125"/>
      <c r="O211" s="209"/>
    </row>
    <row r="212" spans="1:15" ht="27.75" x14ac:dyDescent="0.2">
      <c r="A212" s="224" t="s">
        <v>818</v>
      </c>
      <c r="B212" s="224" t="s">
        <v>1454</v>
      </c>
      <c r="C212" s="224" t="s">
        <v>168</v>
      </c>
      <c r="D212" s="224" t="s">
        <v>351</v>
      </c>
      <c r="F212" s="125"/>
      <c r="O212" s="207"/>
    </row>
    <row r="213" spans="1:15" ht="30" x14ac:dyDescent="0.2">
      <c r="A213" s="224" t="s">
        <v>819</v>
      </c>
      <c r="B213" s="224" t="s">
        <v>1455</v>
      </c>
      <c r="C213" s="224" t="s">
        <v>146</v>
      </c>
      <c r="D213" s="224" t="s">
        <v>300</v>
      </c>
      <c r="F213" s="125"/>
      <c r="O213" s="209"/>
    </row>
    <row r="214" spans="1:15" ht="27.75" x14ac:dyDescent="0.2">
      <c r="A214" s="224" t="s">
        <v>1174</v>
      </c>
      <c r="B214" s="224" t="s">
        <v>1808</v>
      </c>
      <c r="C214" s="224" t="s">
        <v>76</v>
      </c>
      <c r="D214" s="224" t="s">
        <v>2140</v>
      </c>
      <c r="F214" s="125"/>
      <c r="O214" s="207"/>
    </row>
    <row r="215" spans="1:15" ht="23.25" x14ac:dyDescent="0.2">
      <c r="A215" s="224" t="s">
        <v>820</v>
      </c>
      <c r="B215" s="224" t="s">
        <v>1456</v>
      </c>
      <c r="C215" s="224" t="s">
        <v>106</v>
      </c>
      <c r="D215" s="224" t="s">
        <v>352</v>
      </c>
      <c r="F215" s="125"/>
      <c r="O215" s="208"/>
    </row>
    <row r="216" spans="1:15" ht="30" x14ac:dyDescent="0.2">
      <c r="A216" s="224" t="s">
        <v>1175</v>
      </c>
      <c r="B216" s="224" t="s">
        <v>1809</v>
      </c>
      <c r="C216" s="224" t="s">
        <v>1996</v>
      </c>
      <c r="D216" s="224" t="s">
        <v>285</v>
      </c>
      <c r="F216" s="125"/>
      <c r="O216" s="209"/>
    </row>
    <row r="217" spans="1:15" ht="27.75" x14ac:dyDescent="0.2">
      <c r="A217" s="224" t="s">
        <v>1176</v>
      </c>
      <c r="B217" s="224" t="s">
        <v>1810</v>
      </c>
      <c r="C217" s="224" t="s">
        <v>70</v>
      </c>
      <c r="D217" s="224" t="s">
        <v>2141</v>
      </c>
      <c r="F217" s="125"/>
      <c r="O217" s="207"/>
    </row>
    <row r="218" spans="1:15" ht="23.25" x14ac:dyDescent="0.2">
      <c r="A218" s="224" t="s">
        <v>1177</v>
      </c>
      <c r="B218" s="224" t="s">
        <v>1811</v>
      </c>
      <c r="C218" s="224" t="s">
        <v>98</v>
      </c>
      <c r="D218" s="224" t="s">
        <v>380</v>
      </c>
      <c r="F218" s="125"/>
      <c r="O218" s="208"/>
    </row>
    <row r="219" spans="1:15" ht="27.75" x14ac:dyDescent="0.2">
      <c r="A219" s="224" t="s">
        <v>821</v>
      </c>
      <c r="B219" s="224" t="s">
        <v>1457</v>
      </c>
      <c r="C219" s="224" t="s">
        <v>128</v>
      </c>
      <c r="D219" s="224" t="s">
        <v>303</v>
      </c>
      <c r="F219" s="125"/>
      <c r="O219" s="207"/>
    </row>
    <row r="220" spans="1:15" ht="27.75" x14ac:dyDescent="0.2">
      <c r="A220" s="224" t="s">
        <v>1178</v>
      </c>
      <c r="B220" s="224" t="s">
        <v>1812</v>
      </c>
      <c r="C220" s="224" t="s">
        <v>70</v>
      </c>
      <c r="D220" s="224" t="s">
        <v>2142</v>
      </c>
      <c r="F220" s="125"/>
      <c r="O220" s="207"/>
    </row>
    <row r="221" spans="1:15" ht="30" x14ac:dyDescent="0.2">
      <c r="A221" s="224" t="s">
        <v>822</v>
      </c>
      <c r="B221" s="224" t="s">
        <v>1458</v>
      </c>
      <c r="C221" s="224" t="s">
        <v>106</v>
      </c>
      <c r="D221" s="224" t="s">
        <v>284</v>
      </c>
      <c r="F221" s="125"/>
      <c r="O221" s="209"/>
    </row>
    <row r="222" spans="1:15" ht="23.25" x14ac:dyDescent="0.2">
      <c r="A222" s="224" t="s">
        <v>823</v>
      </c>
      <c r="B222" s="224" t="s">
        <v>1459</v>
      </c>
      <c r="C222" s="224" t="s">
        <v>69</v>
      </c>
      <c r="D222" s="224" t="s">
        <v>452</v>
      </c>
      <c r="F222" s="125"/>
      <c r="O222" s="208"/>
    </row>
    <row r="223" spans="1:15" ht="33.75" x14ac:dyDescent="0.2">
      <c r="A223" s="224" t="s">
        <v>824</v>
      </c>
      <c r="B223" s="224" t="s">
        <v>1460</v>
      </c>
      <c r="C223" s="224" t="s">
        <v>117</v>
      </c>
      <c r="D223" s="224" t="s">
        <v>2048</v>
      </c>
      <c r="F223" s="125"/>
      <c r="O223" s="210"/>
    </row>
    <row r="224" spans="1:15" ht="30" x14ac:dyDescent="0.2">
      <c r="A224" s="224" t="s">
        <v>825</v>
      </c>
      <c r="B224" s="224" t="s">
        <v>1461</v>
      </c>
      <c r="C224" s="224" t="s">
        <v>106</v>
      </c>
      <c r="D224" s="224" t="s">
        <v>431</v>
      </c>
      <c r="F224" s="125"/>
      <c r="O224" s="209"/>
    </row>
    <row r="225" spans="1:15" ht="27.75" x14ac:dyDescent="0.2">
      <c r="A225" s="224" t="s">
        <v>826</v>
      </c>
      <c r="B225" s="224" t="s">
        <v>1462</v>
      </c>
      <c r="C225" s="224" t="s">
        <v>106</v>
      </c>
      <c r="D225" s="224" t="s">
        <v>2049</v>
      </c>
      <c r="F225" s="125"/>
      <c r="O225" s="207"/>
    </row>
    <row r="226" spans="1:15" ht="30" x14ac:dyDescent="0.2">
      <c r="A226" s="224" t="s">
        <v>827</v>
      </c>
      <c r="B226" s="224" t="s">
        <v>1463</v>
      </c>
      <c r="C226" s="224" t="s">
        <v>120</v>
      </c>
      <c r="D226" s="224" t="s">
        <v>296</v>
      </c>
      <c r="F226" s="125"/>
      <c r="O226" s="209"/>
    </row>
    <row r="227" spans="1:15" ht="23.25" x14ac:dyDescent="0.2">
      <c r="A227" s="224" t="s">
        <v>828</v>
      </c>
      <c r="B227" s="224" t="s">
        <v>1464</v>
      </c>
      <c r="C227" s="224" t="s">
        <v>455</v>
      </c>
      <c r="D227" s="224" t="s">
        <v>2050</v>
      </c>
      <c r="F227" s="125"/>
      <c r="O227" s="208"/>
    </row>
    <row r="228" spans="1:15" ht="23.25" x14ac:dyDescent="0.2">
      <c r="A228" s="224" t="s">
        <v>829</v>
      </c>
      <c r="B228" s="224" t="s">
        <v>1465</v>
      </c>
      <c r="C228" s="224" t="s">
        <v>85</v>
      </c>
      <c r="D228" s="224" t="s">
        <v>336</v>
      </c>
      <c r="F228" s="125"/>
      <c r="O228" s="208"/>
    </row>
    <row r="229" spans="1:15" ht="30" x14ac:dyDescent="0.2">
      <c r="A229" s="224" t="s">
        <v>1179</v>
      </c>
      <c r="B229" s="224" t="s">
        <v>1813</v>
      </c>
      <c r="C229" s="224" t="s">
        <v>106</v>
      </c>
      <c r="D229" s="224" t="s">
        <v>435</v>
      </c>
      <c r="F229" s="125"/>
      <c r="O229" s="209"/>
    </row>
    <row r="230" spans="1:15" ht="30" x14ac:dyDescent="0.2">
      <c r="A230" s="224" t="s">
        <v>830</v>
      </c>
      <c r="B230" s="224" t="s">
        <v>1466</v>
      </c>
      <c r="C230" s="224" t="s">
        <v>487</v>
      </c>
      <c r="D230" s="224" t="s">
        <v>510</v>
      </c>
      <c r="F230" s="125"/>
      <c r="O230" s="209"/>
    </row>
    <row r="231" spans="1:15" ht="30" x14ac:dyDescent="0.2">
      <c r="A231" s="224" t="s">
        <v>831</v>
      </c>
      <c r="B231" s="224" t="s">
        <v>1467</v>
      </c>
      <c r="C231" s="224" t="s">
        <v>1947</v>
      </c>
      <c r="D231" s="224" t="s">
        <v>2051</v>
      </c>
      <c r="F231" s="125"/>
      <c r="O231" s="209"/>
    </row>
    <row r="232" spans="1:15" ht="30" x14ac:dyDescent="0.2">
      <c r="A232" s="224" t="s">
        <v>832</v>
      </c>
      <c r="B232" s="224" t="s">
        <v>1468</v>
      </c>
      <c r="C232" s="224" t="s">
        <v>1948</v>
      </c>
      <c r="D232" s="224" t="s">
        <v>2052</v>
      </c>
      <c r="F232" s="125"/>
      <c r="O232" s="209"/>
    </row>
    <row r="233" spans="1:15" ht="30" x14ac:dyDescent="0.2">
      <c r="A233" s="224" t="s">
        <v>833</v>
      </c>
      <c r="B233" s="224" t="s">
        <v>1469</v>
      </c>
      <c r="C233" s="224" t="s">
        <v>403</v>
      </c>
      <c r="D233" s="224" t="s">
        <v>301</v>
      </c>
      <c r="F233" s="125"/>
      <c r="O233" s="209"/>
    </row>
    <row r="234" spans="1:15" ht="27.75" x14ac:dyDescent="0.2">
      <c r="A234" s="224" t="s">
        <v>834</v>
      </c>
      <c r="B234" s="224" t="s">
        <v>1470</v>
      </c>
      <c r="C234" s="224" t="s">
        <v>160</v>
      </c>
      <c r="D234" s="224" t="s">
        <v>461</v>
      </c>
      <c r="F234" s="125"/>
      <c r="O234" s="207"/>
    </row>
    <row r="235" spans="1:15" ht="23.25" x14ac:dyDescent="0.2">
      <c r="A235" s="224" t="s">
        <v>1180</v>
      </c>
      <c r="B235" s="224" t="s">
        <v>1814</v>
      </c>
      <c r="C235" s="224" t="s">
        <v>112</v>
      </c>
      <c r="D235" s="224" t="s">
        <v>295</v>
      </c>
      <c r="F235" s="125"/>
      <c r="O235" s="208"/>
    </row>
    <row r="236" spans="1:15" ht="23.25" x14ac:dyDescent="0.2">
      <c r="A236" s="224" t="s">
        <v>1181</v>
      </c>
      <c r="B236" s="224" t="s">
        <v>1815</v>
      </c>
      <c r="C236" s="224" t="s">
        <v>1997</v>
      </c>
      <c r="D236" s="224" t="s">
        <v>307</v>
      </c>
      <c r="F236" s="125"/>
      <c r="O236" s="208"/>
    </row>
    <row r="237" spans="1:15" ht="30" x14ac:dyDescent="0.2">
      <c r="A237" s="224" t="s">
        <v>835</v>
      </c>
      <c r="B237" s="224" t="s">
        <v>1471</v>
      </c>
      <c r="C237" s="224" t="s">
        <v>97</v>
      </c>
      <c r="D237" s="224" t="s">
        <v>322</v>
      </c>
      <c r="F237" s="125"/>
      <c r="O237" s="209"/>
    </row>
    <row r="238" spans="1:15" ht="30" x14ac:dyDescent="0.2">
      <c r="A238" s="224" t="s">
        <v>1182</v>
      </c>
      <c r="B238" s="224" t="s">
        <v>1816</v>
      </c>
      <c r="C238" s="224" t="s">
        <v>101</v>
      </c>
      <c r="D238" s="224" t="s">
        <v>375</v>
      </c>
      <c r="F238" s="125"/>
      <c r="O238" s="209"/>
    </row>
    <row r="239" spans="1:15" ht="30" x14ac:dyDescent="0.2">
      <c r="A239" s="224" t="s">
        <v>836</v>
      </c>
      <c r="B239" s="224" t="s">
        <v>1472</v>
      </c>
      <c r="C239" s="224" t="s">
        <v>1949</v>
      </c>
      <c r="D239" s="224" t="s">
        <v>521</v>
      </c>
      <c r="F239" s="125"/>
      <c r="O239" s="209"/>
    </row>
    <row r="240" spans="1:15" ht="30" x14ac:dyDescent="0.2">
      <c r="A240" s="224" t="s">
        <v>837</v>
      </c>
      <c r="B240" s="224" t="s">
        <v>1473</v>
      </c>
      <c r="C240" s="224" t="s">
        <v>129</v>
      </c>
      <c r="D240" s="224" t="s">
        <v>339</v>
      </c>
      <c r="F240" s="125"/>
      <c r="O240" s="209"/>
    </row>
    <row r="241" spans="1:15" ht="30" x14ac:dyDescent="0.2">
      <c r="A241" s="224" t="s">
        <v>1183</v>
      </c>
      <c r="B241" s="224" t="s">
        <v>1817</v>
      </c>
      <c r="C241" s="224" t="s">
        <v>1998</v>
      </c>
      <c r="D241" s="224" t="s">
        <v>2076</v>
      </c>
      <c r="F241" s="125"/>
      <c r="O241" s="209"/>
    </row>
    <row r="242" spans="1:15" ht="30" x14ac:dyDescent="0.2">
      <c r="A242" s="224" t="s">
        <v>838</v>
      </c>
      <c r="B242" s="224" t="s">
        <v>1474</v>
      </c>
      <c r="C242" s="224" t="s">
        <v>73</v>
      </c>
      <c r="D242" s="224" t="s">
        <v>2053</v>
      </c>
      <c r="F242" s="125"/>
      <c r="O242" s="209"/>
    </row>
    <row r="243" spans="1:15" ht="33.75" x14ac:dyDescent="0.2">
      <c r="A243" s="224" t="s">
        <v>1184</v>
      </c>
      <c r="B243" s="224" t="s">
        <v>1818</v>
      </c>
      <c r="C243" s="224" t="s">
        <v>72</v>
      </c>
      <c r="D243" s="224" t="s">
        <v>366</v>
      </c>
      <c r="F243" s="125"/>
      <c r="O243" s="210"/>
    </row>
    <row r="244" spans="1:15" ht="30" x14ac:dyDescent="0.2">
      <c r="A244" s="224" t="s">
        <v>1185</v>
      </c>
      <c r="B244" s="224" t="s">
        <v>1819</v>
      </c>
      <c r="C244" s="224" t="s">
        <v>1999</v>
      </c>
      <c r="D244" s="224" t="s">
        <v>2143</v>
      </c>
      <c r="F244" s="125"/>
      <c r="O244" s="209"/>
    </row>
    <row r="245" spans="1:15" ht="23.25" x14ac:dyDescent="0.2">
      <c r="A245" s="224" t="s">
        <v>1186</v>
      </c>
      <c r="B245" s="224" t="s">
        <v>1820</v>
      </c>
      <c r="C245" s="224" t="s">
        <v>106</v>
      </c>
      <c r="D245" s="224" t="s">
        <v>427</v>
      </c>
      <c r="F245" s="125"/>
      <c r="O245" s="208"/>
    </row>
    <row r="246" spans="1:15" ht="27.75" x14ac:dyDescent="0.2">
      <c r="A246" s="224" t="s">
        <v>1187</v>
      </c>
      <c r="B246" s="224" t="s">
        <v>1821</v>
      </c>
      <c r="C246" s="224" t="s">
        <v>90</v>
      </c>
      <c r="D246" s="224" t="s">
        <v>393</v>
      </c>
      <c r="F246" s="125"/>
      <c r="O246" s="207"/>
    </row>
    <row r="247" spans="1:15" ht="30" x14ac:dyDescent="0.2">
      <c r="A247" s="224" t="s">
        <v>839</v>
      </c>
      <c r="B247" s="224" t="s">
        <v>1475</v>
      </c>
      <c r="C247" s="224" t="s">
        <v>128</v>
      </c>
      <c r="D247" s="224" t="s">
        <v>2054</v>
      </c>
      <c r="F247" s="125"/>
      <c r="O247" s="209"/>
    </row>
    <row r="248" spans="1:15" ht="30" x14ac:dyDescent="0.2">
      <c r="A248" s="224" t="s">
        <v>840</v>
      </c>
      <c r="B248" s="224" t="s">
        <v>1476</v>
      </c>
      <c r="C248" s="224" t="s">
        <v>72</v>
      </c>
      <c r="D248" s="224" t="s">
        <v>2055</v>
      </c>
      <c r="F248" s="125"/>
      <c r="O248" s="209"/>
    </row>
    <row r="249" spans="1:15" ht="30" x14ac:dyDescent="0.2">
      <c r="A249" s="224" t="s">
        <v>841</v>
      </c>
      <c r="B249" s="224" t="s">
        <v>1477</v>
      </c>
      <c r="C249" s="224" t="s">
        <v>320</v>
      </c>
      <c r="D249" s="224" t="s">
        <v>2056</v>
      </c>
      <c r="F249" s="125"/>
      <c r="O249" s="209"/>
    </row>
    <row r="250" spans="1:15" ht="23.25" x14ac:dyDescent="0.2">
      <c r="A250" s="224" t="s">
        <v>842</v>
      </c>
      <c r="B250" s="224" t="s">
        <v>1478</v>
      </c>
      <c r="C250" s="224" t="s">
        <v>91</v>
      </c>
      <c r="D250" s="224" t="s">
        <v>404</v>
      </c>
      <c r="F250" s="125"/>
      <c r="O250" s="208"/>
    </row>
    <row r="251" spans="1:15" ht="27.75" x14ac:dyDescent="0.2">
      <c r="A251" s="224" t="s">
        <v>843</v>
      </c>
      <c r="B251" s="224" t="s">
        <v>1479</v>
      </c>
      <c r="C251" s="224" t="s">
        <v>108</v>
      </c>
      <c r="D251" s="224" t="s">
        <v>2057</v>
      </c>
      <c r="F251" s="125"/>
      <c r="O251" s="207"/>
    </row>
    <row r="252" spans="1:15" ht="30" x14ac:dyDescent="0.2">
      <c r="A252" s="224" t="s">
        <v>844</v>
      </c>
      <c r="B252" s="224" t="s">
        <v>1480</v>
      </c>
      <c r="C252" s="224" t="s">
        <v>91</v>
      </c>
      <c r="D252" s="224" t="s">
        <v>303</v>
      </c>
      <c r="F252" s="125"/>
      <c r="O252" s="209"/>
    </row>
    <row r="253" spans="1:15" ht="30" x14ac:dyDescent="0.2">
      <c r="A253" s="224" t="s">
        <v>845</v>
      </c>
      <c r="B253" s="224" t="s">
        <v>1481</v>
      </c>
      <c r="C253" s="224" t="s">
        <v>173</v>
      </c>
      <c r="D253" s="224" t="s">
        <v>2058</v>
      </c>
      <c r="F253" s="125"/>
      <c r="O253" s="209"/>
    </row>
    <row r="254" spans="1:15" ht="30" x14ac:dyDescent="0.2">
      <c r="A254" s="224" t="s">
        <v>846</v>
      </c>
      <c r="B254" s="224" t="s">
        <v>1482</v>
      </c>
      <c r="C254" s="224" t="s">
        <v>124</v>
      </c>
      <c r="D254" s="224" t="s">
        <v>2059</v>
      </c>
      <c r="F254" s="125"/>
      <c r="O254" s="209"/>
    </row>
    <row r="255" spans="1:15" ht="30" x14ac:dyDescent="0.2">
      <c r="A255" s="224" t="s">
        <v>847</v>
      </c>
      <c r="B255" s="224" t="s">
        <v>1483</v>
      </c>
      <c r="C255" s="224" t="s">
        <v>106</v>
      </c>
      <c r="D255" s="224" t="s">
        <v>2060</v>
      </c>
      <c r="F255" s="125"/>
      <c r="O255" s="209"/>
    </row>
    <row r="256" spans="1:15" ht="23.25" x14ac:dyDescent="0.2">
      <c r="A256" s="224" t="s">
        <v>848</v>
      </c>
      <c r="B256" s="224" t="s">
        <v>1484</v>
      </c>
      <c r="C256" s="224" t="s">
        <v>1950</v>
      </c>
      <c r="D256" s="224" t="s">
        <v>2061</v>
      </c>
      <c r="F256" s="125"/>
      <c r="O256" s="208"/>
    </row>
    <row r="257" spans="1:15" ht="30" x14ac:dyDescent="0.2">
      <c r="A257" s="224" t="s">
        <v>849</v>
      </c>
      <c r="B257" s="224" t="s">
        <v>1485</v>
      </c>
      <c r="C257" s="224" t="s">
        <v>1951</v>
      </c>
      <c r="D257" s="224" t="s">
        <v>2062</v>
      </c>
      <c r="F257" s="125"/>
      <c r="O257" s="209"/>
    </row>
    <row r="258" spans="1:15" ht="30" x14ac:dyDescent="0.2">
      <c r="A258" s="224" t="s">
        <v>850</v>
      </c>
      <c r="B258" s="224" t="s">
        <v>1486</v>
      </c>
      <c r="C258" s="224" t="s">
        <v>105</v>
      </c>
      <c r="D258" s="224" t="s">
        <v>415</v>
      </c>
      <c r="F258" s="125"/>
      <c r="O258" s="209"/>
    </row>
    <row r="259" spans="1:15" ht="30" x14ac:dyDescent="0.2">
      <c r="A259" s="224" t="s">
        <v>1188</v>
      </c>
      <c r="B259" s="224" t="s">
        <v>1822</v>
      </c>
      <c r="C259" s="224" t="s">
        <v>2000</v>
      </c>
      <c r="D259" s="224" t="s">
        <v>498</v>
      </c>
      <c r="F259" s="125"/>
      <c r="O259" s="209"/>
    </row>
    <row r="260" spans="1:15" ht="30" x14ac:dyDescent="0.2">
      <c r="A260" s="224" t="s">
        <v>851</v>
      </c>
      <c r="B260" s="224" t="s">
        <v>1487</v>
      </c>
      <c r="C260" s="224" t="s">
        <v>98</v>
      </c>
      <c r="D260" s="224" t="s">
        <v>354</v>
      </c>
      <c r="F260" s="125"/>
      <c r="O260" s="209"/>
    </row>
    <row r="261" spans="1:15" ht="30" x14ac:dyDescent="0.2">
      <c r="A261" s="224" t="s">
        <v>852</v>
      </c>
      <c r="B261" s="224" t="s">
        <v>1488</v>
      </c>
      <c r="C261" s="224" t="s">
        <v>523</v>
      </c>
      <c r="D261" s="224" t="s">
        <v>2063</v>
      </c>
      <c r="F261" s="125"/>
      <c r="O261" s="209"/>
    </row>
    <row r="262" spans="1:15" ht="23.25" x14ac:dyDescent="0.2">
      <c r="A262" s="224" t="s">
        <v>853</v>
      </c>
      <c r="B262" s="224" t="s">
        <v>1489</v>
      </c>
      <c r="C262" s="224" t="s">
        <v>113</v>
      </c>
      <c r="D262" s="224" t="s">
        <v>366</v>
      </c>
      <c r="F262" s="125"/>
      <c r="O262" s="208"/>
    </row>
    <row r="263" spans="1:15" ht="30" x14ac:dyDescent="0.2">
      <c r="A263" s="224" t="s">
        <v>1189</v>
      </c>
      <c r="B263" s="224" t="s">
        <v>1823</v>
      </c>
      <c r="C263" s="224" t="s">
        <v>558</v>
      </c>
      <c r="D263" s="224" t="s">
        <v>300</v>
      </c>
      <c r="F263" s="125"/>
      <c r="O263" s="209"/>
    </row>
    <row r="264" spans="1:15" ht="30" x14ac:dyDescent="0.2">
      <c r="A264" s="224" t="s">
        <v>854</v>
      </c>
      <c r="B264" s="224" t="s">
        <v>1490</v>
      </c>
      <c r="C264" s="224" t="s">
        <v>102</v>
      </c>
      <c r="D264" s="224" t="s">
        <v>450</v>
      </c>
      <c r="F264" s="125"/>
      <c r="O264" s="209"/>
    </row>
    <row r="265" spans="1:15" ht="33.75" x14ac:dyDescent="0.2">
      <c r="A265" s="224" t="s">
        <v>855</v>
      </c>
      <c r="B265" s="224" t="s">
        <v>1491</v>
      </c>
      <c r="C265" s="224" t="s">
        <v>158</v>
      </c>
      <c r="D265" s="224" t="s">
        <v>348</v>
      </c>
      <c r="F265" s="125"/>
      <c r="O265" s="210"/>
    </row>
    <row r="266" spans="1:15" ht="30" x14ac:dyDescent="0.2">
      <c r="A266" s="224" t="s">
        <v>1268</v>
      </c>
      <c r="B266" s="224" t="s">
        <v>1899</v>
      </c>
      <c r="C266" s="224" t="s">
        <v>72</v>
      </c>
      <c r="D266" s="224" t="s">
        <v>339</v>
      </c>
      <c r="F266" s="125"/>
      <c r="O266" s="209"/>
    </row>
    <row r="267" spans="1:15" ht="30" x14ac:dyDescent="0.2">
      <c r="A267" s="224" t="s">
        <v>856</v>
      </c>
      <c r="B267" s="224" t="s">
        <v>1492</v>
      </c>
      <c r="C267" s="224" t="s">
        <v>164</v>
      </c>
      <c r="D267" s="224" t="s">
        <v>2064</v>
      </c>
      <c r="F267" s="125"/>
      <c r="O267" s="209"/>
    </row>
    <row r="268" spans="1:15" ht="30" x14ac:dyDescent="0.2">
      <c r="A268" s="224" t="s">
        <v>1269</v>
      </c>
      <c r="B268" s="224" t="s">
        <v>1900</v>
      </c>
      <c r="C268" s="224" t="s">
        <v>76</v>
      </c>
      <c r="D268" s="224" t="s">
        <v>2163</v>
      </c>
      <c r="F268" s="125"/>
      <c r="O268" s="209"/>
    </row>
    <row r="269" spans="1:15" ht="27.75" x14ac:dyDescent="0.2">
      <c r="A269" s="224" t="s">
        <v>857</v>
      </c>
      <c r="B269" s="224" t="s">
        <v>1493</v>
      </c>
      <c r="C269" s="224" t="s">
        <v>73</v>
      </c>
      <c r="D269" s="224" t="s">
        <v>286</v>
      </c>
      <c r="F269" s="125"/>
      <c r="O269" s="207"/>
    </row>
    <row r="270" spans="1:15" ht="30" x14ac:dyDescent="0.2">
      <c r="A270" s="224" t="s">
        <v>858</v>
      </c>
      <c r="B270" s="224" t="s">
        <v>1494</v>
      </c>
      <c r="C270" s="224" t="s">
        <v>95</v>
      </c>
      <c r="D270" s="224" t="s">
        <v>327</v>
      </c>
      <c r="F270" s="125"/>
      <c r="O270" s="209"/>
    </row>
    <row r="271" spans="1:15" ht="30" x14ac:dyDescent="0.2">
      <c r="A271" s="224" t="s">
        <v>1190</v>
      </c>
      <c r="B271" s="224" t="s">
        <v>1824</v>
      </c>
      <c r="C271" s="224" t="s">
        <v>2001</v>
      </c>
      <c r="D271" s="224" t="s">
        <v>295</v>
      </c>
      <c r="F271" s="125"/>
      <c r="O271" s="209"/>
    </row>
    <row r="272" spans="1:15" ht="30" x14ac:dyDescent="0.2">
      <c r="A272" s="224" t="s">
        <v>859</v>
      </c>
      <c r="B272" s="224" t="s">
        <v>1495</v>
      </c>
      <c r="C272" s="224" t="s">
        <v>129</v>
      </c>
      <c r="D272" s="224" t="s">
        <v>401</v>
      </c>
      <c r="F272" s="125"/>
      <c r="O272" s="209"/>
    </row>
    <row r="273" spans="1:15" ht="23.25" x14ac:dyDescent="0.2">
      <c r="A273" s="224" t="s">
        <v>860</v>
      </c>
      <c r="B273" s="224" t="s">
        <v>1496</v>
      </c>
      <c r="C273" s="224" t="s">
        <v>116</v>
      </c>
      <c r="D273" s="224" t="s">
        <v>425</v>
      </c>
      <c r="F273" s="125"/>
      <c r="O273" s="208"/>
    </row>
    <row r="274" spans="1:15" ht="23.25" x14ac:dyDescent="0.2">
      <c r="A274" s="224" t="s">
        <v>861</v>
      </c>
      <c r="B274" s="224" t="s">
        <v>1497</v>
      </c>
      <c r="C274" s="224" t="s">
        <v>1952</v>
      </c>
      <c r="D274" s="224" t="s">
        <v>368</v>
      </c>
      <c r="F274" s="125"/>
      <c r="O274" s="208"/>
    </row>
    <row r="275" spans="1:15" ht="23.25" x14ac:dyDescent="0.2">
      <c r="A275" s="224" t="s">
        <v>1191</v>
      </c>
      <c r="B275" s="224" t="s">
        <v>1825</v>
      </c>
      <c r="C275" s="224" t="s">
        <v>2002</v>
      </c>
      <c r="D275" s="224" t="s">
        <v>261</v>
      </c>
      <c r="F275" s="125"/>
      <c r="O275" s="208"/>
    </row>
    <row r="276" spans="1:15" ht="23.25" x14ac:dyDescent="0.2">
      <c r="A276" s="224" t="s">
        <v>1270</v>
      </c>
      <c r="B276" s="224" t="s">
        <v>1901</v>
      </c>
      <c r="C276" s="224" t="s">
        <v>72</v>
      </c>
      <c r="D276" s="224" t="s">
        <v>2164</v>
      </c>
      <c r="F276" s="125"/>
      <c r="O276" s="208"/>
    </row>
    <row r="277" spans="1:15" ht="30" x14ac:dyDescent="0.2">
      <c r="A277" s="224" t="s">
        <v>1192</v>
      </c>
      <c r="B277" s="224" t="s">
        <v>1826</v>
      </c>
      <c r="C277" s="224" t="s">
        <v>95</v>
      </c>
      <c r="D277" s="224" t="s">
        <v>350</v>
      </c>
      <c r="F277" s="125"/>
      <c r="O277" s="209"/>
    </row>
    <row r="278" spans="1:15" ht="23.25" x14ac:dyDescent="0.2">
      <c r="A278" s="224" t="s">
        <v>862</v>
      </c>
      <c r="B278" s="224" t="s">
        <v>1498</v>
      </c>
      <c r="C278" s="224" t="s">
        <v>120</v>
      </c>
      <c r="D278" s="224" t="s">
        <v>547</v>
      </c>
      <c r="F278" s="125"/>
      <c r="O278" s="208"/>
    </row>
    <row r="279" spans="1:15" ht="30" x14ac:dyDescent="0.2">
      <c r="A279" s="224" t="s">
        <v>863</v>
      </c>
      <c r="B279" s="224" t="s">
        <v>1499</v>
      </c>
      <c r="C279" s="224" t="s">
        <v>115</v>
      </c>
      <c r="D279" s="224" t="s">
        <v>2065</v>
      </c>
      <c r="F279" s="125"/>
      <c r="O279" s="209"/>
    </row>
    <row r="280" spans="1:15" ht="30" x14ac:dyDescent="0.2">
      <c r="A280" s="224" t="s">
        <v>864</v>
      </c>
      <c r="B280" s="224" t="s">
        <v>1500</v>
      </c>
      <c r="C280" s="224" t="s">
        <v>86</v>
      </c>
      <c r="D280" s="224" t="s">
        <v>360</v>
      </c>
      <c r="F280" s="125"/>
      <c r="O280" s="209"/>
    </row>
    <row r="281" spans="1:15" ht="30" x14ac:dyDescent="0.2">
      <c r="A281" s="224" t="s">
        <v>865</v>
      </c>
      <c r="B281" s="224" t="s">
        <v>1501</v>
      </c>
      <c r="C281" s="224" t="s">
        <v>135</v>
      </c>
      <c r="D281" s="224" t="s">
        <v>296</v>
      </c>
      <c r="F281" s="125"/>
      <c r="O281" s="209"/>
    </row>
    <row r="282" spans="1:15" ht="30" x14ac:dyDescent="0.2">
      <c r="A282" s="224" t="s">
        <v>866</v>
      </c>
      <c r="B282" s="224" t="s">
        <v>1502</v>
      </c>
      <c r="C282" s="224" t="s">
        <v>74</v>
      </c>
      <c r="D282" s="224" t="s">
        <v>349</v>
      </c>
      <c r="F282" s="125"/>
      <c r="O282" s="209"/>
    </row>
    <row r="283" spans="1:15" ht="30" x14ac:dyDescent="0.2">
      <c r="A283" s="224" t="s">
        <v>1193</v>
      </c>
      <c r="B283" s="224" t="s">
        <v>1827</v>
      </c>
      <c r="C283" s="224" t="s">
        <v>131</v>
      </c>
      <c r="D283" s="224" t="s">
        <v>423</v>
      </c>
      <c r="F283" s="125"/>
      <c r="O283" s="209"/>
    </row>
    <row r="284" spans="1:15" ht="30" x14ac:dyDescent="0.2">
      <c r="A284" s="224" t="s">
        <v>1194</v>
      </c>
      <c r="B284" s="224" t="s">
        <v>1828</v>
      </c>
      <c r="C284" s="224" t="s">
        <v>181</v>
      </c>
      <c r="D284" s="224" t="s">
        <v>2144</v>
      </c>
      <c r="F284" s="125"/>
      <c r="O284" s="209"/>
    </row>
    <row r="285" spans="1:15" ht="30" x14ac:dyDescent="0.2">
      <c r="A285" s="224" t="s">
        <v>867</v>
      </c>
      <c r="B285" s="224" t="s">
        <v>1503</v>
      </c>
      <c r="C285" s="224" t="s">
        <v>72</v>
      </c>
      <c r="D285" s="224" t="s">
        <v>527</v>
      </c>
      <c r="F285" s="125"/>
      <c r="M285" s="215"/>
      <c r="O285" s="209"/>
    </row>
    <row r="286" spans="1:15" ht="30" x14ac:dyDescent="0.2">
      <c r="A286" s="224" t="s">
        <v>1195</v>
      </c>
      <c r="B286" s="224" t="s">
        <v>1829</v>
      </c>
      <c r="C286" s="224" t="s">
        <v>106</v>
      </c>
      <c r="D286" s="224" t="s">
        <v>2145</v>
      </c>
      <c r="F286" s="125"/>
      <c r="O286" s="209"/>
    </row>
    <row r="287" spans="1:15" ht="23.25" x14ac:dyDescent="0.2">
      <c r="A287" s="224" t="s">
        <v>1196</v>
      </c>
      <c r="B287" s="224" t="s">
        <v>1830</v>
      </c>
      <c r="C287" s="224" t="s">
        <v>95</v>
      </c>
      <c r="D287" s="224" t="s">
        <v>494</v>
      </c>
      <c r="F287" s="125"/>
      <c r="O287" s="208"/>
    </row>
    <row r="288" spans="1:15" ht="30" x14ac:dyDescent="0.2">
      <c r="A288" s="224" t="s">
        <v>868</v>
      </c>
      <c r="B288" s="224" t="s">
        <v>1504</v>
      </c>
      <c r="C288" s="224" t="s">
        <v>1953</v>
      </c>
      <c r="D288" s="224" t="s">
        <v>2066</v>
      </c>
      <c r="F288" s="125"/>
      <c r="O288" s="209"/>
    </row>
    <row r="289" spans="1:15" ht="30" x14ac:dyDescent="0.2">
      <c r="A289" s="224" t="s">
        <v>1197</v>
      </c>
      <c r="B289" s="224" t="s">
        <v>1831</v>
      </c>
      <c r="C289" s="224" t="s">
        <v>100</v>
      </c>
      <c r="D289" s="224" t="s">
        <v>505</v>
      </c>
      <c r="F289" s="125"/>
      <c r="O289" s="209"/>
    </row>
    <row r="290" spans="1:15" ht="23.25" x14ac:dyDescent="0.2">
      <c r="A290" s="224" t="s">
        <v>869</v>
      </c>
      <c r="B290" s="224" t="s">
        <v>1505</v>
      </c>
      <c r="C290" s="224" t="s">
        <v>108</v>
      </c>
      <c r="D290" s="224" t="s">
        <v>2067</v>
      </c>
      <c r="F290" s="125"/>
      <c r="O290" s="208"/>
    </row>
    <row r="291" spans="1:15" ht="30" x14ac:dyDescent="0.2">
      <c r="A291" s="224" t="s">
        <v>870</v>
      </c>
      <c r="B291" s="224" t="s">
        <v>1506</v>
      </c>
      <c r="C291" s="224" t="s">
        <v>381</v>
      </c>
      <c r="D291" s="224" t="s">
        <v>530</v>
      </c>
      <c r="F291" s="125"/>
      <c r="O291" s="209"/>
    </row>
    <row r="292" spans="1:15" ht="27.75" x14ac:dyDescent="0.2">
      <c r="A292" s="224" t="s">
        <v>1271</v>
      </c>
      <c r="B292" s="224" t="s">
        <v>1902</v>
      </c>
      <c r="C292" s="224" t="s">
        <v>532</v>
      </c>
      <c r="D292" s="224" t="s">
        <v>288</v>
      </c>
      <c r="F292" s="125"/>
      <c r="O292" s="207"/>
    </row>
    <row r="293" spans="1:15" ht="30" x14ac:dyDescent="0.2">
      <c r="A293" s="224" t="s">
        <v>1198</v>
      </c>
      <c r="B293" s="224" t="s">
        <v>1832</v>
      </c>
      <c r="C293" s="224" t="s">
        <v>67</v>
      </c>
      <c r="D293" s="224" t="s">
        <v>328</v>
      </c>
      <c r="F293" s="125"/>
      <c r="O293" s="209"/>
    </row>
    <row r="294" spans="1:15" ht="27.75" x14ac:dyDescent="0.2">
      <c r="A294" s="224" t="s">
        <v>871</v>
      </c>
      <c r="B294" s="224" t="s">
        <v>1507</v>
      </c>
      <c r="C294" s="224" t="s">
        <v>70</v>
      </c>
      <c r="D294" s="224" t="s">
        <v>554</v>
      </c>
      <c r="F294" s="125"/>
      <c r="J294" s="216"/>
      <c r="K294" s="216"/>
      <c r="L294" s="216"/>
      <c r="O294" s="207"/>
    </row>
    <row r="295" spans="1:15" ht="23.25" x14ac:dyDescent="0.2">
      <c r="A295" s="224" t="s">
        <v>872</v>
      </c>
      <c r="B295" s="224" t="s">
        <v>1508</v>
      </c>
      <c r="C295" s="224" t="s">
        <v>143</v>
      </c>
      <c r="D295" s="224" t="s">
        <v>2068</v>
      </c>
      <c r="F295" s="125"/>
      <c r="O295" s="208"/>
    </row>
    <row r="296" spans="1:15" ht="23.25" x14ac:dyDescent="0.2">
      <c r="A296" s="224" t="s">
        <v>1199</v>
      </c>
      <c r="B296" s="224" t="s">
        <v>1833</v>
      </c>
      <c r="C296" s="224" t="s">
        <v>257</v>
      </c>
      <c r="D296" s="224" t="s">
        <v>295</v>
      </c>
      <c r="F296" s="125"/>
      <c r="O296" s="208"/>
    </row>
    <row r="297" spans="1:15" ht="30" x14ac:dyDescent="0.2">
      <c r="A297" s="224" t="s">
        <v>1200</v>
      </c>
      <c r="B297" s="224" t="s">
        <v>1834</v>
      </c>
      <c r="C297" s="224" t="s">
        <v>77</v>
      </c>
      <c r="D297" s="224" t="s">
        <v>2146</v>
      </c>
      <c r="F297" s="125"/>
      <c r="O297" s="209"/>
    </row>
    <row r="298" spans="1:15" ht="30" x14ac:dyDescent="0.2">
      <c r="A298" s="224" t="s">
        <v>873</v>
      </c>
      <c r="B298" s="224" t="s">
        <v>1509</v>
      </c>
      <c r="C298" s="224" t="s">
        <v>105</v>
      </c>
      <c r="D298" s="224" t="s">
        <v>539</v>
      </c>
      <c r="F298" s="125"/>
      <c r="O298" s="209"/>
    </row>
    <row r="299" spans="1:15" ht="30" x14ac:dyDescent="0.2">
      <c r="A299" s="224" t="s">
        <v>1201</v>
      </c>
      <c r="B299" s="224" t="s">
        <v>1835</v>
      </c>
      <c r="C299" s="224" t="s">
        <v>463</v>
      </c>
      <c r="D299" s="224" t="s">
        <v>289</v>
      </c>
      <c r="F299" s="125"/>
      <c r="O299" s="209"/>
    </row>
    <row r="300" spans="1:15" ht="30" x14ac:dyDescent="0.2">
      <c r="A300" s="224" t="s">
        <v>874</v>
      </c>
      <c r="B300" s="224" t="s">
        <v>1510</v>
      </c>
      <c r="C300" s="224" t="s">
        <v>152</v>
      </c>
      <c r="D300" s="224" t="s">
        <v>298</v>
      </c>
      <c r="F300" s="125"/>
      <c r="O300" s="209"/>
    </row>
    <row r="301" spans="1:15" ht="30" x14ac:dyDescent="0.2">
      <c r="A301" s="224" t="s">
        <v>1202</v>
      </c>
      <c r="B301" s="224" t="s">
        <v>1836</v>
      </c>
      <c r="C301" s="224" t="s">
        <v>1956</v>
      </c>
      <c r="D301" s="224" t="s">
        <v>373</v>
      </c>
      <c r="F301" s="125"/>
      <c r="O301" s="209"/>
    </row>
    <row r="302" spans="1:15" ht="30" x14ac:dyDescent="0.2">
      <c r="A302" s="224" t="s">
        <v>875</v>
      </c>
      <c r="B302" s="224" t="s">
        <v>1511</v>
      </c>
      <c r="C302" s="224" t="s">
        <v>111</v>
      </c>
      <c r="D302" s="224" t="s">
        <v>445</v>
      </c>
      <c r="F302" s="125"/>
      <c r="O302" s="209"/>
    </row>
    <row r="303" spans="1:15" ht="23.25" x14ac:dyDescent="0.2">
      <c r="A303" s="224" t="s">
        <v>876</v>
      </c>
      <c r="B303" s="224" t="s">
        <v>1512</v>
      </c>
      <c r="C303" s="224" t="s">
        <v>166</v>
      </c>
      <c r="D303" s="224" t="s">
        <v>295</v>
      </c>
      <c r="F303" s="125"/>
      <c r="O303" s="208"/>
    </row>
    <row r="304" spans="1:15" ht="30" x14ac:dyDescent="0.2">
      <c r="A304" s="224" t="s">
        <v>877</v>
      </c>
      <c r="B304" s="224" t="s">
        <v>1513</v>
      </c>
      <c r="C304" s="224" t="s">
        <v>139</v>
      </c>
      <c r="D304" s="224" t="s">
        <v>378</v>
      </c>
      <c r="F304" s="125"/>
      <c r="O304" s="209"/>
    </row>
    <row r="305" spans="1:15" ht="30" x14ac:dyDescent="0.2">
      <c r="A305" s="224" t="s">
        <v>1203</v>
      </c>
      <c r="B305" s="224" t="s">
        <v>1837</v>
      </c>
      <c r="C305" s="224" t="s">
        <v>130</v>
      </c>
      <c r="D305" s="224" t="s">
        <v>438</v>
      </c>
      <c r="F305" s="125"/>
      <c r="O305" s="209"/>
    </row>
    <row r="306" spans="1:15" ht="30" x14ac:dyDescent="0.2">
      <c r="A306" s="224" t="s">
        <v>878</v>
      </c>
      <c r="B306" s="224" t="s">
        <v>1514</v>
      </c>
      <c r="C306" s="224" t="s">
        <v>117</v>
      </c>
      <c r="D306" s="224" t="s">
        <v>2069</v>
      </c>
      <c r="F306" s="125"/>
      <c r="O306" s="209"/>
    </row>
    <row r="307" spans="1:15" ht="30" x14ac:dyDescent="0.2">
      <c r="A307" s="224" t="s">
        <v>879</v>
      </c>
      <c r="B307" s="224" t="s">
        <v>1515</v>
      </c>
      <c r="C307" s="224" t="s">
        <v>1954</v>
      </c>
      <c r="D307" s="224" t="s">
        <v>2070</v>
      </c>
      <c r="F307" s="125"/>
      <c r="O307" s="209"/>
    </row>
    <row r="308" spans="1:15" ht="30" x14ac:dyDescent="0.2">
      <c r="A308" s="224" t="s">
        <v>880</v>
      </c>
      <c r="B308" s="224" t="s">
        <v>1516</v>
      </c>
      <c r="C308" s="224" t="s">
        <v>534</v>
      </c>
      <c r="D308" s="224" t="s">
        <v>405</v>
      </c>
      <c r="F308" s="125"/>
      <c r="O308" s="209"/>
    </row>
    <row r="309" spans="1:15" ht="30" x14ac:dyDescent="0.2">
      <c r="A309" s="224" t="s">
        <v>881</v>
      </c>
      <c r="B309" s="224" t="s">
        <v>1517</v>
      </c>
      <c r="C309" s="224" t="s">
        <v>68</v>
      </c>
      <c r="D309" s="224" t="s">
        <v>535</v>
      </c>
      <c r="F309" s="125"/>
      <c r="O309" s="209"/>
    </row>
    <row r="310" spans="1:15" ht="30" x14ac:dyDescent="0.2">
      <c r="A310" s="224" t="s">
        <v>882</v>
      </c>
      <c r="B310" s="224" t="s">
        <v>1518</v>
      </c>
      <c r="C310" s="224" t="s">
        <v>106</v>
      </c>
      <c r="D310" s="224" t="s">
        <v>393</v>
      </c>
      <c r="F310" s="125"/>
      <c r="O310" s="209"/>
    </row>
    <row r="311" spans="1:15" ht="30" x14ac:dyDescent="0.2">
      <c r="A311" s="224" t="s">
        <v>883</v>
      </c>
      <c r="B311" s="224" t="s">
        <v>1519</v>
      </c>
      <c r="C311" s="224" t="s">
        <v>67</v>
      </c>
      <c r="D311" s="224" t="s">
        <v>423</v>
      </c>
      <c r="F311" s="125"/>
      <c r="O311" s="209"/>
    </row>
    <row r="312" spans="1:15" ht="30" x14ac:dyDescent="0.2">
      <c r="A312" s="224" t="s">
        <v>884</v>
      </c>
      <c r="B312" s="224" t="s">
        <v>1520</v>
      </c>
      <c r="C312" s="224" t="s">
        <v>112</v>
      </c>
      <c r="D312" s="224" t="s">
        <v>295</v>
      </c>
      <c r="F312" s="125"/>
      <c r="O312" s="209"/>
    </row>
    <row r="313" spans="1:15" ht="30" x14ac:dyDescent="0.2">
      <c r="A313" s="224" t="s">
        <v>885</v>
      </c>
      <c r="B313" s="224" t="s">
        <v>1521</v>
      </c>
      <c r="C313" s="224" t="s">
        <v>81</v>
      </c>
      <c r="D313" s="224" t="s">
        <v>322</v>
      </c>
      <c r="F313" s="125"/>
      <c r="O313" s="209"/>
    </row>
    <row r="314" spans="1:15" ht="30" x14ac:dyDescent="0.2">
      <c r="A314" s="224" t="s">
        <v>886</v>
      </c>
      <c r="B314" s="224" t="s">
        <v>1522</v>
      </c>
      <c r="C314" s="224" t="s">
        <v>172</v>
      </c>
      <c r="D314" s="224" t="s">
        <v>294</v>
      </c>
      <c r="F314" s="125"/>
      <c r="O314" s="209"/>
    </row>
    <row r="315" spans="1:15" ht="30" x14ac:dyDescent="0.2">
      <c r="A315" s="224" t="s">
        <v>887</v>
      </c>
      <c r="B315" s="224" t="s">
        <v>1523</v>
      </c>
      <c r="C315" s="224" t="s">
        <v>72</v>
      </c>
      <c r="D315" s="224" t="s">
        <v>434</v>
      </c>
      <c r="F315" s="125"/>
      <c r="O315" s="209"/>
    </row>
    <row r="316" spans="1:15" ht="30" x14ac:dyDescent="0.2">
      <c r="A316" s="224" t="s">
        <v>888</v>
      </c>
      <c r="B316" s="224" t="s">
        <v>1524</v>
      </c>
      <c r="C316" s="224" t="s">
        <v>1955</v>
      </c>
      <c r="D316" s="224" t="s">
        <v>286</v>
      </c>
      <c r="F316" s="125"/>
      <c r="O316" s="209"/>
    </row>
    <row r="317" spans="1:15" ht="30" x14ac:dyDescent="0.2">
      <c r="A317" s="224" t="s">
        <v>1204</v>
      </c>
      <c r="B317" s="224" t="s">
        <v>1838</v>
      </c>
      <c r="C317" s="224" t="s">
        <v>2003</v>
      </c>
      <c r="D317" s="224" t="s">
        <v>441</v>
      </c>
      <c r="F317" s="125"/>
      <c r="O317" s="209"/>
    </row>
    <row r="318" spans="1:15" ht="30" x14ac:dyDescent="0.2">
      <c r="A318" s="224" t="s">
        <v>1272</v>
      </c>
      <c r="B318" s="224" t="s">
        <v>1903</v>
      </c>
      <c r="C318" s="224" t="s">
        <v>150</v>
      </c>
      <c r="D318" s="224" t="s">
        <v>285</v>
      </c>
      <c r="F318" s="125"/>
      <c r="O318" s="214"/>
    </row>
    <row r="319" spans="1:15" ht="30" x14ac:dyDescent="0.2">
      <c r="A319" s="224" t="s">
        <v>889</v>
      </c>
      <c r="B319" s="224" t="s">
        <v>1525</v>
      </c>
      <c r="C319" s="224" t="s">
        <v>71</v>
      </c>
      <c r="D319" s="224" t="s">
        <v>298</v>
      </c>
      <c r="F319" s="125"/>
      <c r="O319" s="209"/>
    </row>
    <row r="320" spans="1:15" ht="23.25" x14ac:dyDescent="0.2">
      <c r="A320" s="224" t="s">
        <v>890</v>
      </c>
      <c r="B320" s="224" t="s">
        <v>1526</v>
      </c>
      <c r="C320" s="224" t="s">
        <v>159</v>
      </c>
      <c r="D320" s="224" t="s">
        <v>321</v>
      </c>
      <c r="F320" s="125"/>
      <c r="O320" s="208"/>
    </row>
    <row r="321" spans="1:15" ht="30" x14ac:dyDescent="0.2">
      <c r="A321" s="224" t="s">
        <v>891</v>
      </c>
      <c r="B321" s="224" t="s">
        <v>1527</v>
      </c>
      <c r="C321" s="224" t="s">
        <v>516</v>
      </c>
      <c r="D321" s="224" t="s">
        <v>521</v>
      </c>
      <c r="F321" s="125"/>
      <c r="O321" s="209"/>
    </row>
    <row r="322" spans="1:15" ht="27.75" x14ac:dyDescent="0.2">
      <c r="A322" s="224" t="s">
        <v>892</v>
      </c>
      <c r="B322" s="224" t="s">
        <v>1528</v>
      </c>
      <c r="C322" s="224" t="s">
        <v>89</v>
      </c>
      <c r="D322" s="224" t="s">
        <v>319</v>
      </c>
      <c r="F322" s="125"/>
      <c r="O322" s="207"/>
    </row>
    <row r="323" spans="1:15" ht="33.75" x14ac:dyDescent="0.2">
      <c r="A323" s="224" t="s">
        <v>893</v>
      </c>
      <c r="B323" s="224" t="s">
        <v>1529</v>
      </c>
      <c r="C323" s="224" t="s">
        <v>133</v>
      </c>
      <c r="D323" s="224" t="s">
        <v>447</v>
      </c>
      <c r="F323" s="125"/>
      <c r="O323" s="210"/>
    </row>
    <row r="324" spans="1:15" ht="27.75" x14ac:dyDescent="0.2">
      <c r="A324" s="224" t="s">
        <v>894</v>
      </c>
      <c r="B324" s="224" t="s">
        <v>1530</v>
      </c>
      <c r="C324" s="224" t="s">
        <v>98</v>
      </c>
      <c r="D324" s="224" t="s">
        <v>284</v>
      </c>
      <c r="F324" s="125"/>
      <c r="O324" s="207"/>
    </row>
    <row r="325" spans="1:15" ht="23.25" x14ac:dyDescent="0.2">
      <c r="A325" s="224" t="s">
        <v>895</v>
      </c>
      <c r="B325" s="224" t="s">
        <v>1531</v>
      </c>
      <c r="C325" s="224" t="s">
        <v>116</v>
      </c>
      <c r="D325" s="224" t="s">
        <v>354</v>
      </c>
      <c r="F325" s="125"/>
      <c r="O325" s="208"/>
    </row>
    <row r="326" spans="1:15" ht="27.75" x14ac:dyDescent="0.2">
      <c r="A326" s="224" t="s">
        <v>896</v>
      </c>
      <c r="B326" s="224" t="s">
        <v>1532</v>
      </c>
      <c r="C326" s="224" t="s">
        <v>1956</v>
      </c>
      <c r="D326" s="224" t="s">
        <v>2071</v>
      </c>
      <c r="F326" s="125"/>
      <c r="O326" s="207"/>
    </row>
    <row r="327" spans="1:15" ht="23.25" x14ac:dyDescent="0.2">
      <c r="A327" s="224" t="s">
        <v>897</v>
      </c>
      <c r="B327" s="224" t="s">
        <v>1533</v>
      </c>
      <c r="C327" s="224" t="s">
        <v>106</v>
      </c>
      <c r="D327" s="224" t="s">
        <v>295</v>
      </c>
      <c r="F327" s="125"/>
      <c r="J327" s="216"/>
      <c r="K327" s="216"/>
      <c r="L327" s="216"/>
      <c r="O327" s="208"/>
    </row>
    <row r="328" spans="1:15" ht="30" x14ac:dyDescent="0.2">
      <c r="A328" s="224" t="s">
        <v>898</v>
      </c>
      <c r="B328" s="224" t="s">
        <v>1534</v>
      </c>
      <c r="C328" s="224" t="s">
        <v>1957</v>
      </c>
      <c r="D328" s="224" t="s">
        <v>2072</v>
      </c>
      <c r="F328" s="125"/>
      <c r="O328" s="209"/>
    </row>
    <row r="329" spans="1:15" ht="27.75" x14ac:dyDescent="0.2">
      <c r="A329" s="224" t="s">
        <v>899</v>
      </c>
      <c r="B329" s="224" t="s">
        <v>1535</v>
      </c>
      <c r="C329" s="224" t="s">
        <v>76</v>
      </c>
      <c r="D329" s="224" t="s">
        <v>324</v>
      </c>
      <c r="F329" s="125"/>
      <c r="O329" s="207"/>
    </row>
    <row r="330" spans="1:15" ht="23.25" x14ac:dyDescent="0.2">
      <c r="A330" s="224" t="s">
        <v>900</v>
      </c>
      <c r="B330" s="224" t="s">
        <v>1536</v>
      </c>
      <c r="C330" s="224" t="s">
        <v>180</v>
      </c>
      <c r="D330" s="224" t="s">
        <v>2073</v>
      </c>
      <c r="F330" s="125"/>
      <c r="O330" s="208"/>
    </row>
    <row r="331" spans="1:15" ht="30" x14ac:dyDescent="0.2">
      <c r="A331" s="224" t="s">
        <v>901</v>
      </c>
      <c r="B331" s="224" t="s">
        <v>1537</v>
      </c>
      <c r="C331" s="224" t="s">
        <v>178</v>
      </c>
      <c r="D331" s="224" t="s">
        <v>389</v>
      </c>
      <c r="F331" s="125"/>
      <c r="O331" s="209"/>
    </row>
    <row r="332" spans="1:15" ht="30" x14ac:dyDescent="0.2">
      <c r="A332" s="224" t="s">
        <v>902</v>
      </c>
      <c r="B332" s="224" t="s">
        <v>1538</v>
      </c>
      <c r="C332" s="224" t="s">
        <v>76</v>
      </c>
      <c r="D332" s="224" t="s">
        <v>563</v>
      </c>
      <c r="F332" s="125"/>
      <c r="O332" s="209"/>
    </row>
    <row r="333" spans="1:15" ht="30" x14ac:dyDescent="0.2">
      <c r="A333" s="224" t="s">
        <v>903</v>
      </c>
      <c r="B333" s="224" t="s">
        <v>1539</v>
      </c>
      <c r="C333" s="224" t="s">
        <v>106</v>
      </c>
      <c r="D333" s="224" t="s">
        <v>449</v>
      </c>
      <c r="F333" s="125"/>
      <c r="O333" s="209"/>
    </row>
    <row r="334" spans="1:15" ht="30" x14ac:dyDescent="0.2">
      <c r="A334" s="224" t="s">
        <v>904</v>
      </c>
      <c r="B334" s="224" t="s">
        <v>1540</v>
      </c>
      <c r="C334" s="224" t="s">
        <v>83</v>
      </c>
      <c r="D334" s="224" t="s">
        <v>340</v>
      </c>
      <c r="F334" s="125"/>
      <c r="O334" s="209"/>
    </row>
    <row r="335" spans="1:15" ht="30" x14ac:dyDescent="0.2">
      <c r="A335" s="224" t="s">
        <v>905</v>
      </c>
      <c r="B335" s="224" t="s">
        <v>1541</v>
      </c>
      <c r="C335" s="224" t="s">
        <v>106</v>
      </c>
      <c r="D335" s="224" t="s">
        <v>2074</v>
      </c>
      <c r="F335" s="125"/>
      <c r="O335" s="209"/>
    </row>
    <row r="336" spans="1:15" ht="30" x14ac:dyDescent="0.2">
      <c r="A336" s="224" t="s">
        <v>906</v>
      </c>
      <c r="B336" s="224" t="s">
        <v>1542</v>
      </c>
      <c r="C336" s="224" t="s">
        <v>147</v>
      </c>
      <c r="D336" s="224" t="s">
        <v>397</v>
      </c>
      <c r="F336" s="125"/>
      <c r="O336" s="209"/>
    </row>
    <row r="337" spans="1:15" ht="30" x14ac:dyDescent="0.2">
      <c r="A337" s="224" t="s">
        <v>907</v>
      </c>
      <c r="B337" s="224" t="s">
        <v>1543</v>
      </c>
      <c r="C337" s="224" t="s">
        <v>72</v>
      </c>
      <c r="D337" s="224" t="s">
        <v>409</v>
      </c>
      <c r="F337" s="125"/>
      <c r="O337" s="209"/>
    </row>
    <row r="338" spans="1:15" ht="30" x14ac:dyDescent="0.2">
      <c r="A338" s="224" t="s">
        <v>908</v>
      </c>
      <c r="B338" s="224" t="s">
        <v>1544</v>
      </c>
      <c r="C338" s="224" t="s">
        <v>120</v>
      </c>
      <c r="D338" s="224" t="s">
        <v>484</v>
      </c>
      <c r="F338" s="125"/>
      <c r="O338" s="209"/>
    </row>
    <row r="339" spans="1:15" ht="30" x14ac:dyDescent="0.2">
      <c r="A339" s="224" t="s">
        <v>909</v>
      </c>
      <c r="B339" s="224" t="s">
        <v>1545</v>
      </c>
      <c r="C339" s="224" t="s">
        <v>1958</v>
      </c>
      <c r="D339" s="224" t="s">
        <v>286</v>
      </c>
      <c r="F339" s="125"/>
      <c r="O339" s="209"/>
    </row>
    <row r="340" spans="1:15" ht="30" x14ac:dyDescent="0.2">
      <c r="A340" s="224" t="s">
        <v>1205</v>
      </c>
      <c r="B340" s="224" t="s">
        <v>1839</v>
      </c>
      <c r="C340" s="224" t="s">
        <v>89</v>
      </c>
      <c r="D340" s="224" t="s">
        <v>525</v>
      </c>
      <c r="F340" s="125"/>
      <c r="O340" s="209"/>
    </row>
    <row r="341" spans="1:15" ht="30" x14ac:dyDescent="0.2">
      <c r="A341" s="224" t="s">
        <v>910</v>
      </c>
      <c r="B341" s="224" t="s">
        <v>1546</v>
      </c>
      <c r="C341" s="224" t="s">
        <v>100</v>
      </c>
      <c r="D341" s="224" t="s">
        <v>2075</v>
      </c>
      <c r="F341" s="125"/>
      <c r="O341" s="214"/>
    </row>
    <row r="342" spans="1:15" ht="30" x14ac:dyDescent="0.2">
      <c r="A342" s="224" t="s">
        <v>1206</v>
      </c>
      <c r="B342" s="224" t="s">
        <v>497</v>
      </c>
      <c r="C342" s="224" t="s">
        <v>92</v>
      </c>
      <c r="D342" s="224" t="s">
        <v>285</v>
      </c>
      <c r="F342" s="125"/>
      <c r="J342" s="216"/>
      <c r="K342" s="216"/>
      <c r="L342" s="216"/>
      <c r="O342" s="209"/>
    </row>
    <row r="343" spans="1:15" ht="23.25" x14ac:dyDescent="0.2">
      <c r="A343" s="224" t="s">
        <v>911</v>
      </c>
      <c r="B343" s="224" t="s">
        <v>1547</v>
      </c>
      <c r="C343" s="224" t="s">
        <v>544</v>
      </c>
      <c r="D343" s="224" t="s">
        <v>2076</v>
      </c>
      <c r="F343" s="125"/>
      <c r="O343" s="208"/>
    </row>
    <row r="344" spans="1:15" ht="30" x14ac:dyDescent="0.2">
      <c r="A344" s="224" t="s">
        <v>912</v>
      </c>
      <c r="B344" s="224" t="s">
        <v>1548</v>
      </c>
      <c r="C344" s="224" t="s">
        <v>1943</v>
      </c>
      <c r="D344" s="224" t="s">
        <v>398</v>
      </c>
      <c r="F344" s="125"/>
      <c r="O344" s="209"/>
    </row>
    <row r="345" spans="1:15" ht="30" x14ac:dyDescent="0.2">
      <c r="A345" s="224" t="s">
        <v>913</v>
      </c>
      <c r="B345" s="224" t="s">
        <v>1549</v>
      </c>
      <c r="C345" s="224" t="s">
        <v>439</v>
      </c>
      <c r="D345" s="224" t="s">
        <v>346</v>
      </c>
      <c r="F345" s="125"/>
      <c r="O345" s="209"/>
    </row>
    <row r="346" spans="1:15" ht="30" x14ac:dyDescent="0.2">
      <c r="A346" s="224" t="s">
        <v>914</v>
      </c>
      <c r="B346" s="224" t="s">
        <v>1550</v>
      </c>
      <c r="C346" s="224" t="s">
        <v>72</v>
      </c>
      <c r="D346" s="224" t="s">
        <v>2077</v>
      </c>
      <c r="F346" s="125"/>
      <c r="O346" s="209"/>
    </row>
    <row r="347" spans="1:15" ht="30" x14ac:dyDescent="0.2">
      <c r="A347" s="224" t="s">
        <v>1207</v>
      </c>
      <c r="B347" s="224" t="s">
        <v>1840</v>
      </c>
      <c r="C347" s="224" t="s">
        <v>262</v>
      </c>
      <c r="D347" s="224" t="s">
        <v>2147</v>
      </c>
      <c r="F347" s="125"/>
      <c r="O347" s="209"/>
    </row>
    <row r="348" spans="1:15" ht="30" x14ac:dyDescent="0.2">
      <c r="A348" s="224" t="s">
        <v>915</v>
      </c>
      <c r="B348" s="224" t="s">
        <v>1551</v>
      </c>
      <c r="C348" s="224" t="s">
        <v>88</v>
      </c>
      <c r="D348" s="224" t="s">
        <v>508</v>
      </c>
      <c r="F348" s="125"/>
      <c r="O348" s="209"/>
    </row>
    <row r="349" spans="1:15" ht="30" x14ac:dyDescent="0.2">
      <c r="A349" s="224" t="s">
        <v>916</v>
      </c>
      <c r="B349" s="224" t="s">
        <v>1552</v>
      </c>
      <c r="C349" s="224" t="s">
        <v>1959</v>
      </c>
      <c r="D349" s="224" t="s">
        <v>366</v>
      </c>
      <c r="F349" s="125"/>
      <c r="O349" s="209"/>
    </row>
    <row r="350" spans="1:15" ht="27.75" x14ac:dyDescent="0.2">
      <c r="A350" s="224" t="s">
        <v>1208</v>
      </c>
      <c r="B350" s="224" t="s">
        <v>1841</v>
      </c>
      <c r="C350" s="224" t="s">
        <v>95</v>
      </c>
      <c r="D350" s="224" t="s">
        <v>445</v>
      </c>
      <c r="F350" s="125"/>
      <c r="O350" s="207"/>
    </row>
    <row r="351" spans="1:15" ht="30" x14ac:dyDescent="0.2">
      <c r="A351" s="224" t="s">
        <v>917</v>
      </c>
      <c r="B351" s="224" t="s">
        <v>1553</v>
      </c>
      <c r="C351" s="224" t="s">
        <v>1927</v>
      </c>
      <c r="D351" s="224" t="s">
        <v>527</v>
      </c>
      <c r="F351" s="125"/>
      <c r="J351" s="216"/>
      <c r="K351" s="216"/>
      <c r="L351" s="216"/>
      <c r="O351" s="209"/>
    </row>
    <row r="352" spans="1:15" ht="30" x14ac:dyDescent="0.2">
      <c r="A352" s="224" t="s">
        <v>918</v>
      </c>
      <c r="B352" s="224" t="s">
        <v>1554</v>
      </c>
      <c r="C352" s="224" t="s">
        <v>86</v>
      </c>
      <c r="D352" s="224" t="s">
        <v>521</v>
      </c>
      <c r="F352" s="125"/>
      <c r="O352" s="209"/>
    </row>
    <row r="353" spans="1:15" ht="30" x14ac:dyDescent="0.2">
      <c r="A353" s="224" t="s">
        <v>1209</v>
      </c>
      <c r="B353" s="224" t="s">
        <v>1842</v>
      </c>
      <c r="C353" s="224" t="s">
        <v>103</v>
      </c>
      <c r="D353" s="224" t="s">
        <v>328</v>
      </c>
      <c r="F353" s="125"/>
      <c r="O353" s="209"/>
    </row>
    <row r="354" spans="1:15" ht="30" x14ac:dyDescent="0.2">
      <c r="A354" s="224" t="s">
        <v>919</v>
      </c>
      <c r="B354" s="224" t="s">
        <v>1555</v>
      </c>
      <c r="C354" s="224" t="s">
        <v>74</v>
      </c>
      <c r="D354" s="224" t="s">
        <v>2078</v>
      </c>
      <c r="F354" s="125"/>
      <c r="O354" s="209"/>
    </row>
    <row r="355" spans="1:15" ht="30" x14ac:dyDescent="0.2">
      <c r="A355" s="224" t="s">
        <v>920</v>
      </c>
      <c r="B355" s="224" t="s">
        <v>1556</v>
      </c>
      <c r="C355" s="224" t="s">
        <v>72</v>
      </c>
      <c r="D355" s="224" t="s">
        <v>356</v>
      </c>
      <c r="F355" s="125"/>
      <c r="O355" s="209"/>
    </row>
    <row r="356" spans="1:15" ht="30" x14ac:dyDescent="0.2">
      <c r="A356" s="224" t="s">
        <v>921</v>
      </c>
      <c r="B356" s="224" t="s">
        <v>1557</v>
      </c>
      <c r="C356" s="224" t="s">
        <v>137</v>
      </c>
      <c r="D356" s="224" t="s">
        <v>324</v>
      </c>
      <c r="F356" s="125"/>
      <c r="O356" s="209"/>
    </row>
    <row r="357" spans="1:15" ht="23.25" x14ac:dyDescent="0.2">
      <c r="A357" s="224" t="s">
        <v>922</v>
      </c>
      <c r="B357" s="224" t="s">
        <v>1558</v>
      </c>
      <c r="C357" s="224" t="s">
        <v>1960</v>
      </c>
      <c r="D357" s="224" t="s">
        <v>2079</v>
      </c>
      <c r="F357" s="125"/>
      <c r="O357" s="208"/>
    </row>
    <row r="358" spans="1:15" ht="30" x14ac:dyDescent="0.2">
      <c r="A358" s="224" t="s">
        <v>1210</v>
      </c>
      <c r="B358" s="224" t="s">
        <v>1843</v>
      </c>
      <c r="C358" s="224" t="s">
        <v>142</v>
      </c>
      <c r="D358" s="224" t="s">
        <v>2148</v>
      </c>
      <c r="F358" s="125"/>
      <c r="O358" s="209"/>
    </row>
    <row r="359" spans="1:15" ht="30" x14ac:dyDescent="0.2">
      <c r="A359" s="224" t="s">
        <v>923</v>
      </c>
      <c r="B359" s="224" t="s">
        <v>1559</v>
      </c>
      <c r="C359" s="224" t="s">
        <v>106</v>
      </c>
      <c r="D359" s="224" t="s">
        <v>401</v>
      </c>
      <c r="F359" s="125"/>
      <c r="O359" s="209"/>
    </row>
    <row r="360" spans="1:15" ht="30" x14ac:dyDescent="0.2">
      <c r="A360" s="224" t="s">
        <v>1211</v>
      </c>
      <c r="B360" s="224" t="s">
        <v>538</v>
      </c>
      <c r="C360" s="224" t="s">
        <v>2004</v>
      </c>
      <c r="D360" s="224" t="s">
        <v>286</v>
      </c>
      <c r="F360" s="125"/>
      <c r="O360" s="209"/>
    </row>
    <row r="361" spans="1:15" ht="30" x14ac:dyDescent="0.2">
      <c r="A361" s="224" t="s">
        <v>924</v>
      </c>
      <c r="B361" s="224" t="s">
        <v>1560</v>
      </c>
      <c r="C361" s="224" t="s">
        <v>104</v>
      </c>
      <c r="D361" s="224" t="s">
        <v>389</v>
      </c>
      <c r="F361" s="125"/>
      <c r="O361" s="209"/>
    </row>
    <row r="362" spans="1:15" ht="30" x14ac:dyDescent="0.2">
      <c r="A362" s="224" t="s">
        <v>925</v>
      </c>
      <c r="B362" s="224" t="s">
        <v>1561</v>
      </c>
      <c r="C362" s="224" t="s">
        <v>76</v>
      </c>
      <c r="D362" s="224" t="s">
        <v>2080</v>
      </c>
      <c r="F362" s="125"/>
      <c r="O362" s="209"/>
    </row>
    <row r="363" spans="1:15" ht="30" x14ac:dyDescent="0.2">
      <c r="A363" s="224" t="s">
        <v>926</v>
      </c>
      <c r="B363" s="224" t="s">
        <v>1562</v>
      </c>
      <c r="C363" s="224" t="s">
        <v>72</v>
      </c>
      <c r="D363" s="224" t="s">
        <v>2081</v>
      </c>
      <c r="F363" s="125"/>
      <c r="O363" s="209"/>
    </row>
    <row r="364" spans="1:15" ht="27.75" x14ac:dyDescent="0.2">
      <c r="A364" s="224" t="s">
        <v>1212</v>
      </c>
      <c r="B364" s="224" t="s">
        <v>1844</v>
      </c>
      <c r="C364" s="224" t="s">
        <v>67</v>
      </c>
      <c r="D364" s="224" t="s">
        <v>515</v>
      </c>
      <c r="F364" s="125"/>
      <c r="O364" s="207"/>
    </row>
    <row r="365" spans="1:15" ht="27.75" x14ac:dyDescent="0.2">
      <c r="A365" s="224" t="s">
        <v>927</v>
      </c>
      <c r="B365" s="224" t="s">
        <v>1563</v>
      </c>
      <c r="C365" s="224" t="s">
        <v>302</v>
      </c>
      <c r="D365" s="224" t="s">
        <v>436</v>
      </c>
      <c r="F365" s="125"/>
      <c r="O365" s="207"/>
    </row>
    <row r="366" spans="1:15" ht="30" x14ac:dyDescent="0.2">
      <c r="A366" s="224" t="s">
        <v>928</v>
      </c>
      <c r="B366" s="224" t="s">
        <v>1564</v>
      </c>
      <c r="C366" s="224" t="s">
        <v>72</v>
      </c>
      <c r="D366" s="224" t="s">
        <v>2082</v>
      </c>
      <c r="F366" s="125"/>
      <c r="O366" s="209"/>
    </row>
    <row r="367" spans="1:15" ht="33.75" x14ac:dyDescent="0.2">
      <c r="A367" s="224" t="s">
        <v>1213</v>
      </c>
      <c r="B367" s="224" t="s">
        <v>1845</v>
      </c>
      <c r="C367" s="224" t="s">
        <v>72</v>
      </c>
      <c r="D367" s="224" t="s">
        <v>345</v>
      </c>
      <c r="F367" s="125"/>
      <c r="O367" s="210"/>
    </row>
    <row r="368" spans="1:15" ht="30" x14ac:dyDescent="0.2">
      <c r="A368" s="224" t="s">
        <v>929</v>
      </c>
      <c r="B368" s="224" t="s">
        <v>1565</v>
      </c>
      <c r="C368" s="224" t="s">
        <v>495</v>
      </c>
      <c r="D368" s="224" t="s">
        <v>504</v>
      </c>
      <c r="F368" s="125"/>
      <c r="O368" s="209"/>
    </row>
    <row r="369" spans="1:15" ht="30" x14ac:dyDescent="0.2">
      <c r="A369" s="224" t="s">
        <v>1214</v>
      </c>
      <c r="B369" s="224" t="s">
        <v>1846</v>
      </c>
      <c r="C369" s="224" t="s">
        <v>127</v>
      </c>
      <c r="D369" s="224" t="s">
        <v>2149</v>
      </c>
      <c r="F369" s="125"/>
      <c r="O369" s="209"/>
    </row>
    <row r="370" spans="1:15" ht="30" x14ac:dyDescent="0.2">
      <c r="A370" s="224" t="s">
        <v>1215</v>
      </c>
      <c r="B370" s="224" t="s">
        <v>1847</v>
      </c>
      <c r="C370" s="224" t="s">
        <v>100</v>
      </c>
      <c r="D370" s="224" t="s">
        <v>310</v>
      </c>
      <c r="F370" s="125"/>
      <c r="O370" s="209"/>
    </row>
    <row r="371" spans="1:15" ht="33" x14ac:dyDescent="0.2">
      <c r="A371" s="224" t="s">
        <v>930</v>
      </c>
      <c r="B371" s="224" t="s">
        <v>1566</v>
      </c>
      <c r="C371" s="224" t="s">
        <v>70</v>
      </c>
      <c r="D371" s="224" t="s">
        <v>394</v>
      </c>
      <c r="F371" s="125"/>
      <c r="O371" s="213"/>
    </row>
    <row r="372" spans="1:15" ht="30" x14ac:dyDescent="0.2">
      <c r="A372" s="224" t="s">
        <v>1216</v>
      </c>
      <c r="B372" s="224" t="s">
        <v>1848</v>
      </c>
      <c r="C372" s="224" t="s">
        <v>74</v>
      </c>
      <c r="D372" s="224" t="s">
        <v>321</v>
      </c>
      <c r="F372" s="125"/>
      <c r="O372" s="209"/>
    </row>
    <row r="373" spans="1:15" ht="30" x14ac:dyDescent="0.2">
      <c r="A373" s="224" t="s">
        <v>1217</v>
      </c>
      <c r="B373" s="224" t="s">
        <v>1849</v>
      </c>
      <c r="C373" s="224" t="s">
        <v>91</v>
      </c>
      <c r="D373" s="224" t="s">
        <v>2150</v>
      </c>
      <c r="F373" s="125"/>
      <c r="O373" s="209"/>
    </row>
    <row r="374" spans="1:15" ht="30" x14ac:dyDescent="0.2">
      <c r="A374" s="224" t="s">
        <v>931</v>
      </c>
      <c r="B374" s="224" t="s">
        <v>1567</v>
      </c>
      <c r="C374" s="224" t="s">
        <v>101</v>
      </c>
      <c r="D374" s="224" t="s">
        <v>454</v>
      </c>
      <c r="F374" s="125"/>
      <c r="O374" s="209"/>
    </row>
    <row r="375" spans="1:15" ht="30" x14ac:dyDescent="0.2">
      <c r="A375" s="224" t="s">
        <v>932</v>
      </c>
      <c r="B375" s="224" t="s">
        <v>1568</v>
      </c>
      <c r="C375" s="224" t="s">
        <v>144</v>
      </c>
      <c r="D375" s="224" t="s">
        <v>488</v>
      </c>
      <c r="F375" s="125"/>
      <c r="O375" s="209"/>
    </row>
    <row r="376" spans="1:15" ht="30" x14ac:dyDescent="0.2">
      <c r="A376" s="224" t="s">
        <v>933</v>
      </c>
      <c r="B376" s="224" t="s">
        <v>1569</v>
      </c>
      <c r="C376" s="224" t="s">
        <v>122</v>
      </c>
      <c r="D376" s="224" t="s">
        <v>307</v>
      </c>
      <c r="F376" s="125"/>
      <c r="O376" s="209"/>
    </row>
    <row r="377" spans="1:15" ht="30" x14ac:dyDescent="0.2">
      <c r="A377" s="224" t="s">
        <v>1218</v>
      </c>
      <c r="B377" s="224" t="s">
        <v>1850</v>
      </c>
      <c r="C377" s="224" t="s">
        <v>2005</v>
      </c>
      <c r="D377" s="224" t="s">
        <v>316</v>
      </c>
      <c r="F377" s="125"/>
      <c r="O377" s="209"/>
    </row>
    <row r="378" spans="1:15" ht="30" x14ac:dyDescent="0.2">
      <c r="A378" s="224" t="s">
        <v>934</v>
      </c>
      <c r="B378" s="224" t="s">
        <v>1570</v>
      </c>
      <c r="C378" s="224" t="s">
        <v>88</v>
      </c>
      <c r="D378" s="224" t="s">
        <v>2083</v>
      </c>
      <c r="F378" s="125"/>
      <c r="O378" s="209"/>
    </row>
    <row r="379" spans="1:15" ht="30" x14ac:dyDescent="0.2">
      <c r="A379" s="224" t="s">
        <v>1219</v>
      </c>
      <c r="B379" s="224" t="s">
        <v>1851</v>
      </c>
      <c r="C379" s="224" t="s">
        <v>177</v>
      </c>
      <c r="D379" s="224" t="s">
        <v>319</v>
      </c>
      <c r="F379" s="125"/>
      <c r="O379" s="209"/>
    </row>
    <row r="380" spans="1:15" ht="23.25" x14ac:dyDescent="0.2">
      <c r="A380" s="224" t="s">
        <v>1220</v>
      </c>
      <c r="B380" s="224" t="s">
        <v>1852</v>
      </c>
      <c r="C380" s="224" t="s">
        <v>72</v>
      </c>
      <c r="D380" s="224" t="s">
        <v>2151</v>
      </c>
      <c r="F380" s="125"/>
      <c r="O380" s="208"/>
    </row>
    <row r="381" spans="1:15" ht="23.25" x14ac:dyDescent="0.2">
      <c r="A381" s="224" t="s">
        <v>935</v>
      </c>
      <c r="B381" s="224" t="s">
        <v>1571</v>
      </c>
      <c r="C381" s="224" t="s">
        <v>160</v>
      </c>
      <c r="D381" s="224" t="s">
        <v>2084</v>
      </c>
      <c r="F381" s="125"/>
      <c r="O381" s="208"/>
    </row>
    <row r="382" spans="1:15" ht="30" x14ac:dyDescent="0.2">
      <c r="A382" s="224" t="s">
        <v>1273</v>
      </c>
      <c r="B382" s="224" t="s">
        <v>1904</v>
      </c>
      <c r="C382" s="224" t="s">
        <v>73</v>
      </c>
      <c r="D382" s="224" t="s">
        <v>309</v>
      </c>
      <c r="F382" s="125"/>
      <c r="O382" s="209"/>
    </row>
    <row r="383" spans="1:15" ht="30" x14ac:dyDescent="0.2">
      <c r="A383" s="224" t="s">
        <v>936</v>
      </c>
      <c r="B383" s="224" t="s">
        <v>1572</v>
      </c>
      <c r="C383" s="224" t="s">
        <v>83</v>
      </c>
      <c r="D383" s="224" t="s">
        <v>316</v>
      </c>
      <c r="F383" s="125"/>
      <c r="O383" s="209"/>
    </row>
    <row r="384" spans="1:15" ht="25.5" x14ac:dyDescent="0.2">
      <c r="A384" s="224" t="s">
        <v>1221</v>
      </c>
      <c r="B384" s="224" t="s">
        <v>1853</v>
      </c>
      <c r="C384" s="224" t="s">
        <v>70</v>
      </c>
      <c r="D384" s="224" t="s">
        <v>308</v>
      </c>
      <c r="F384" s="125"/>
      <c r="J384" s="216"/>
      <c r="K384" s="216"/>
      <c r="L384" s="216"/>
      <c r="O384" s="212"/>
    </row>
    <row r="385" spans="1:15" ht="30" x14ac:dyDescent="0.2">
      <c r="A385" s="224" t="s">
        <v>937</v>
      </c>
      <c r="B385" s="224" t="s">
        <v>1573</v>
      </c>
      <c r="C385" s="224" t="s">
        <v>79</v>
      </c>
      <c r="D385" s="224" t="s">
        <v>366</v>
      </c>
      <c r="F385" s="125"/>
      <c r="O385" s="209"/>
    </row>
    <row r="386" spans="1:15" ht="30" x14ac:dyDescent="0.2">
      <c r="A386" s="224" t="s">
        <v>938</v>
      </c>
      <c r="B386" s="224" t="s">
        <v>1574</v>
      </c>
      <c r="C386" s="224" t="s">
        <v>72</v>
      </c>
      <c r="D386" s="224" t="s">
        <v>2085</v>
      </c>
      <c r="F386" s="125"/>
      <c r="O386" s="209"/>
    </row>
    <row r="387" spans="1:15" ht="30" x14ac:dyDescent="0.2">
      <c r="A387" s="224" t="s">
        <v>1222</v>
      </c>
      <c r="B387" s="224" t="s">
        <v>1854</v>
      </c>
      <c r="C387" s="224" t="s">
        <v>95</v>
      </c>
      <c r="D387" s="224" t="s">
        <v>2152</v>
      </c>
      <c r="F387" s="125"/>
      <c r="O387" s="209"/>
    </row>
    <row r="388" spans="1:15" ht="30" x14ac:dyDescent="0.2">
      <c r="A388" s="224" t="s">
        <v>939</v>
      </c>
      <c r="B388" s="224" t="s">
        <v>1575</v>
      </c>
      <c r="C388" s="224" t="s">
        <v>112</v>
      </c>
      <c r="D388" s="224" t="s">
        <v>2086</v>
      </c>
      <c r="F388" s="125"/>
      <c r="O388" s="209"/>
    </row>
    <row r="389" spans="1:15" ht="23.25" x14ac:dyDescent="0.2">
      <c r="A389" s="224" t="s">
        <v>940</v>
      </c>
      <c r="B389" s="224" t="s">
        <v>519</v>
      </c>
      <c r="C389" s="224" t="s">
        <v>72</v>
      </c>
      <c r="D389" s="224" t="s">
        <v>520</v>
      </c>
      <c r="F389" s="125"/>
      <c r="O389" s="208"/>
    </row>
    <row r="390" spans="1:15" ht="23.25" x14ac:dyDescent="0.2">
      <c r="A390" s="224" t="s">
        <v>941</v>
      </c>
      <c r="B390" s="224" t="s">
        <v>1576</v>
      </c>
      <c r="C390" s="224" t="s">
        <v>74</v>
      </c>
      <c r="D390" s="224" t="s">
        <v>360</v>
      </c>
      <c r="F390" s="125"/>
      <c r="O390" s="208"/>
    </row>
    <row r="391" spans="1:15" ht="30" x14ac:dyDescent="0.2">
      <c r="A391" s="224" t="s">
        <v>942</v>
      </c>
      <c r="B391" s="224" t="s">
        <v>1577</v>
      </c>
      <c r="C391" s="224" t="s">
        <v>1961</v>
      </c>
      <c r="D391" s="224" t="s">
        <v>414</v>
      </c>
      <c r="F391" s="125"/>
      <c r="O391" s="209"/>
    </row>
    <row r="392" spans="1:15" ht="30" x14ac:dyDescent="0.2">
      <c r="A392" s="224" t="s">
        <v>943</v>
      </c>
      <c r="B392" s="224" t="s">
        <v>1578</v>
      </c>
      <c r="C392" s="224" t="s">
        <v>153</v>
      </c>
      <c r="D392" s="224" t="s">
        <v>327</v>
      </c>
      <c r="F392" s="125"/>
      <c r="O392" s="209"/>
    </row>
    <row r="393" spans="1:15" ht="30" x14ac:dyDescent="0.2">
      <c r="A393" s="224" t="s">
        <v>944</v>
      </c>
      <c r="B393" s="224" t="s">
        <v>1579</v>
      </c>
      <c r="C393" s="224" t="s">
        <v>1962</v>
      </c>
      <c r="D393" s="224" t="s">
        <v>2087</v>
      </c>
      <c r="F393" s="125"/>
      <c r="J393" s="216"/>
      <c r="K393" s="216"/>
      <c r="L393" s="216"/>
      <c r="O393" s="209"/>
    </row>
    <row r="394" spans="1:15" ht="30" x14ac:dyDescent="0.2">
      <c r="A394" s="224" t="s">
        <v>1223</v>
      </c>
      <c r="B394" s="224" t="s">
        <v>1855</v>
      </c>
      <c r="C394" s="224" t="s">
        <v>70</v>
      </c>
      <c r="D394" s="224" t="s">
        <v>2153</v>
      </c>
      <c r="F394" s="125"/>
      <c r="O394" s="209"/>
    </row>
    <row r="395" spans="1:15" ht="23.25" x14ac:dyDescent="0.2">
      <c r="A395" s="224" t="s">
        <v>945</v>
      </c>
      <c r="B395" s="224" t="s">
        <v>1580</v>
      </c>
      <c r="C395" s="224" t="s">
        <v>122</v>
      </c>
      <c r="D395" s="224" t="s">
        <v>386</v>
      </c>
      <c r="F395" s="125"/>
      <c r="O395" s="208"/>
    </row>
    <row r="396" spans="1:15" ht="30" x14ac:dyDescent="0.2">
      <c r="A396" s="224" t="s">
        <v>946</v>
      </c>
      <c r="B396" s="224" t="s">
        <v>1581</v>
      </c>
      <c r="C396" s="224" t="s">
        <v>95</v>
      </c>
      <c r="D396" s="224" t="s">
        <v>388</v>
      </c>
      <c r="F396" s="125"/>
      <c r="O396" s="209"/>
    </row>
    <row r="397" spans="1:15" ht="30" x14ac:dyDescent="0.2">
      <c r="A397" s="224" t="s">
        <v>947</v>
      </c>
      <c r="B397" s="224" t="s">
        <v>1582</v>
      </c>
      <c r="C397" s="224" t="s">
        <v>147</v>
      </c>
      <c r="D397" s="224" t="s">
        <v>446</v>
      </c>
      <c r="F397" s="125"/>
      <c r="O397" s="209"/>
    </row>
    <row r="398" spans="1:15" ht="30" x14ac:dyDescent="0.2">
      <c r="A398" s="224" t="s">
        <v>948</v>
      </c>
      <c r="B398" s="224" t="s">
        <v>1583</v>
      </c>
      <c r="C398" s="224" t="s">
        <v>1963</v>
      </c>
      <c r="D398" s="224" t="s">
        <v>2088</v>
      </c>
      <c r="F398" s="125"/>
      <c r="O398" s="209"/>
    </row>
    <row r="399" spans="1:15" ht="30" x14ac:dyDescent="0.2">
      <c r="A399" s="224" t="s">
        <v>1224</v>
      </c>
      <c r="B399" s="224" t="s">
        <v>1856</v>
      </c>
      <c r="C399" s="224" t="s">
        <v>77</v>
      </c>
      <c r="D399" s="224" t="s">
        <v>303</v>
      </c>
      <c r="F399" s="125"/>
      <c r="O399" s="209"/>
    </row>
    <row r="400" spans="1:15" ht="30" x14ac:dyDescent="0.2">
      <c r="A400" s="224" t="s">
        <v>949</v>
      </c>
      <c r="B400" s="224" t="s">
        <v>1584</v>
      </c>
      <c r="C400" s="224" t="s">
        <v>107</v>
      </c>
      <c r="D400" s="224" t="s">
        <v>314</v>
      </c>
      <c r="F400" s="125"/>
      <c r="O400" s="209"/>
    </row>
    <row r="401" spans="1:15" ht="27.75" x14ac:dyDescent="0.2">
      <c r="A401" s="224" t="s">
        <v>950</v>
      </c>
      <c r="B401" s="224" t="s">
        <v>1585</v>
      </c>
      <c r="C401" s="224" t="s">
        <v>74</v>
      </c>
      <c r="D401" s="224" t="s">
        <v>347</v>
      </c>
      <c r="F401" s="125"/>
      <c r="O401" s="207"/>
    </row>
    <row r="402" spans="1:15" ht="30" x14ac:dyDescent="0.2">
      <c r="A402" s="224" t="s">
        <v>951</v>
      </c>
      <c r="B402" s="224" t="s">
        <v>1586</v>
      </c>
      <c r="C402" s="224" t="s">
        <v>108</v>
      </c>
      <c r="D402" s="224" t="s">
        <v>430</v>
      </c>
      <c r="F402" s="125"/>
      <c r="O402" s="209"/>
    </row>
    <row r="403" spans="1:15" ht="30" x14ac:dyDescent="0.2">
      <c r="A403" s="224" t="s">
        <v>952</v>
      </c>
      <c r="B403" s="224" t="s">
        <v>1587</v>
      </c>
      <c r="C403" s="224" t="s">
        <v>1964</v>
      </c>
      <c r="D403" s="224" t="s">
        <v>2089</v>
      </c>
      <c r="F403" s="125"/>
      <c r="J403" s="216"/>
      <c r="K403" s="216"/>
      <c r="L403" s="216"/>
      <c r="O403" s="209"/>
    </row>
    <row r="404" spans="1:15" ht="30" x14ac:dyDescent="0.2">
      <c r="A404" s="224" t="s">
        <v>953</v>
      </c>
      <c r="B404" s="224" t="s">
        <v>1588</v>
      </c>
      <c r="C404" s="224" t="s">
        <v>72</v>
      </c>
      <c r="D404" s="224" t="s">
        <v>289</v>
      </c>
      <c r="F404" s="125"/>
      <c r="O404" s="209"/>
    </row>
    <row r="405" spans="1:15" ht="30" x14ac:dyDescent="0.2">
      <c r="A405" s="224" t="s">
        <v>954</v>
      </c>
      <c r="B405" s="224" t="s">
        <v>1589</v>
      </c>
      <c r="C405" s="224" t="s">
        <v>173</v>
      </c>
      <c r="D405" s="224" t="s">
        <v>445</v>
      </c>
      <c r="F405" s="125"/>
      <c r="O405" s="209"/>
    </row>
    <row r="406" spans="1:15" ht="30" x14ac:dyDescent="0.2">
      <c r="A406" s="224" t="s">
        <v>955</v>
      </c>
      <c r="B406" s="224" t="s">
        <v>1590</v>
      </c>
      <c r="C406" s="224" t="s">
        <v>98</v>
      </c>
      <c r="D406" s="224" t="s">
        <v>459</v>
      </c>
      <c r="F406" s="125"/>
      <c r="O406" s="209"/>
    </row>
    <row r="407" spans="1:15" ht="30" x14ac:dyDescent="0.2">
      <c r="A407" s="224" t="s">
        <v>1225</v>
      </c>
      <c r="B407" s="224" t="s">
        <v>1857</v>
      </c>
      <c r="C407" s="224" t="s">
        <v>2006</v>
      </c>
      <c r="D407" s="224" t="s">
        <v>2154</v>
      </c>
      <c r="F407" s="125"/>
      <c r="O407" s="209"/>
    </row>
    <row r="408" spans="1:15" ht="30" x14ac:dyDescent="0.2">
      <c r="A408" s="224" t="s">
        <v>956</v>
      </c>
      <c r="B408" s="224" t="s">
        <v>1591</v>
      </c>
      <c r="C408" s="224" t="s">
        <v>72</v>
      </c>
      <c r="D408" s="224" t="s">
        <v>411</v>
      </c>
      <c r="F408" s="125"/>
      <c r="O408" s="209"/>
    </row>
    <row r="409" spans="1:15" ht="23.25" x14ac:dyDescent="0.2">
      <c r="A409" s="224" t="s">
        <v>1274</v>
      </c>
      <c r="B409" s="224" t="s">
        <v>1905</v>
      </c>
      <c r="C409" s="224" t="s">
        <v>106</v>
      </c>
      <c r="D409" s="224" t="s">
        <v>2082</v>
      </c>
      <c r="F409" s="125"/>
      <c r="O409" s="208"/>
    </row>
    <row r="410" spans="1:15" ht="30" x14ac:dyDescent="0.2">
      <c r="A410" s="224" t="s">
        <v>1226</v>
      </c>
      <c r="B410" s="224" t="s">
        <v>1858</v>
      </c>
      <c r="C410" s="224" t="s">
        <v>72</v>
      </c>
      <c r="D410" s="224" t="s">
        <v>2155</v>
      </c>
      <c r="F410" s="125"/>
      <c r="O410" s="209"/>
    </row>
    <row r="411" spans="1:15" ht="30" x14ac:dyDescent="0.2">
      <c r="A411" s="224" t="s">
        <v>957</v>
      </c>
      <c r="B411" s="224" t="s">
        <v>1592</v>
      </c>
      <c r="C411" s="224" t="s">
        <v>72</v>
      </c>
      <c r="D411" s="224" t="s">
        <v>543</v>
      </c>
      <c r="F411" s="125"/>
      <c r="O411" s="209"/>
    </row>
    <row r="412" spans="1:15" ht="30" x14ac:dyDescent="0.2">
      <c r="A412" s="224" t="s">
        <v>958</v>
      </c>
      <c r="B412" s="224" t="s">
        <v>1593</v>
      </c>
      <c r="C412" s="224" t="s">
        <v>133</v>
      </c>
      <c r="D412" s="224" t="s">
        <v>444</v>
      </c>
      <c r="F412" s="125"/>
      <c r="O412" s="209"/>
    </row>
    <row r="413" spans="1:15" ht="30" x14ac:dyDescent="0.2">
      <c r="A413" s="224" t="s">
        <v>959</v>
      </c>
      <c r="B413" s="224" t="s">
        <v>1594</v>
      </c>
      <c r="C413" s="224" t="s">
        <v>542</v>
      </c>
      <c r="D413" s="224" t="s">
        <v>414</v>
      </c>
      <c r="F413" s="125"/>
      <c r="O413" s="209"/>
    </row>
    <row r="414" spans="1:15" ht="30" x14ac:dyDescent="0.2">
      <c r="A414" s="224" t="s">
        <v>960</v>
      </c>
      <c r="B414" s="224" t="s">
        <v>1595</v>
      </c>
      <c r="C414" s="224" t="s">
        <v>152</v>
      </c>
      <c r="D414" s="224" t="s">
        <v>398</v>
      </c>
      <c r="F414" s="125"/>
      <c r="O414" s="209"/>
    </row>
    <row r="415" spans="1:15" ht="33.75" x14ac:dyDescent="0.2">
      <c r="A415" s="224" t="s">
        <v>961</v>
      </c>
      <c r="B415" s="224" t="s">
        <v>1596</v>
      </c>
      <c r="C415" s="224" t="s">
        <v>73</v>
      </c>
      <c r="D415" s="224" t="s">
        <v>286</v>
      </c>
      <c r="F415" s="125"/>
      <c r="O415" s="210"/>
    </row>
    <row r="416" spans="1:15" ht="30" x14ac:dyDescent="0.2">
      <c r="A416" s="224" t="s">
        <v>962</v>
      </c>
      <c r="B416" s="224" t="s">
        <v>1597</v>
      </c>
      <c r="C416" s="224" t="s">
        <v>152</v>
      </c>
      <c r="D416" s="224" t="s">
        <v>319</v>
      </c>
      <c r="F416" s="125"/>
      <c r="O416" s="209"/>
    </row>
    <row r="417" spans="1:15" ht="30" x14ac:dyDescent="0.2">
      <c r="A417" s="224" t="s">
        <v>963</v>
      </c>
      <c r="B417" s="224" t="s">
        <v>1598</v>
      </c>
      <c r="C417" s="224" t="s">
        <v>72</v>
      </c>
      <c r="D417" s="224" t="s">
        <v>422</v>
      </c>
      <c r="F417" s="125"/>
      <c r="O417" s="209"/>
    </row>
    <row r="418" spans="1:15" ht="30" x14ac:dyDescent="0.2">
      <c r="A418" s="224" t="s">
        <v>964</v>
      </c>
      <c r="B418" s="224" t="s">
        <v>1599</v>
      </c>
      <c r="C418" s="224" t="s">
        <v>108</v>
      </c>
      <c r="D418" s="224" t="s">
        <v>295</v>
      </c>
      <c r="F418" s="125"/>
      <c r="O418" s="209"/>
    </row>
    <row r="419" spans="1:15" ht="30" x14ac:dyDescent="0.2">
      <c r="A419" s="224" t="s">
        <v>965</v>
      </c>
      <c r="B419" s="224" t="s">
        <v>1600</v>
      </c>
      <c r="C419" s="224" t="s">
        <v>67</v>
      </c>
      <c r="D419" s="224" t="s">
        <v>323</v>
      </c>
      <c r="F419" s="125"/>
      <c r="O419" s="209"/>
    </row>
    <row r="420" spans="1:15" ht="30" x14ac:dyDescent="0.2">
      <c r="A420" s="224" t="s">
        <v>1227</v>
      </c>
      <c r="B420" s="224" t="s">
        <v>1859</v>
      </c>
      <c r="C420" s="224" t="s">
        <v>90</v>
      </c>
      <c r="D420" s="224" t="s">
        <v>2107</v>
      </c>
      <c r="F420" s="125"/>
      <c r="O420" s="209"/>
    </row>
    <row r="421" spans="1:15" ht="30" x14ac:dyDescent="0.2">
      <c r="A421" s="224" t="s">
        <v>1228</v>
      </c>
      <c r="B421" s="224" t="s">
        <v>1860</v>
      </c>
      <c r="C421" s="224" t="s">
        <v>73</v>
      </c>
      <c r="D421" s="224" t="s">
        <v>521</v>
      </c>
      <c r="F421" s="125"/>
      <c r="O421" s="209"/>
    </row>
    <row r="422" spans="1:15" ht="33.75" x14ac:dyDescent="0.2">
      <c r="A422" s="224" t="s">
        <v>966</v>
      </c>
      <c r="B422" s="224" t="s">
        <v>1601</v>
      </c>
      <c r="C422" s="224" t="s">
        <v>509</v>
      </c>
      <c r="D422" s="224" t="s">
        <v>430</v>
      </c>
      <c r="F422" s="125"/>
      <c r="O422" s="210"/>
    </row>
    <row r="423" spans="1:15" ht="30" x14ac:dyDescent="0.2">
      <c r="A423" s="224" t="s">
        <v>967</v>
      </c>
      <c r="B423" s="224" t="s">
        <v>1602</v>
      </c>
      <c r="C423" s="224" t="s">
        <v>1965</v>
      </c>
      <c r="D423" s="224" t="s">
        <v>2090</v>
      </c>
      <c r="F423" s="125"/>
      <c r="O423" s="209"/>
    </row>
    <row r="424" spans="1:15" ht="27.75" x14ac:dyDescent="0.2">
      <c r="A424" s="224" t="s">
        <v>968</v>
      </c>
      <c r="B424" s="224" t="s">
        <v>1603</v>
      </c>
      <c r="C424" s="224" t="s">
        <v>496</v>
      </c>
      <c r="D424" s="224" t="s">
        <v>289</v>
      </c>
      <c r="F424" s="125"/>
      <c r="O424" s="207"/>
    </row>
    <row r="425" spans="1:15" ht="30" x14ac:dyDescent="0.2">
      <c r="A425" s="224" t="s">
        <v>969</v>
      </c>
      <c r="B425" s="224" t="s">
        <v>1604</v>
      </c>
      <c r="C425" s="224" t="s">
        <v>1966</v>
      </c>
      <c r="D425" s="224" t="s">
        <v>2091</v>
      </c>
      <c r="F425" s="125"/>
      <c r="O425" s="209"/>
    </row>
    <row r="426" spans="1:15" ht="30" x14ac:dyDescent="0.2">
      <c r="A426" s="224" t="s">
        <v>970</v>
      </c>
      <c r="B426" s="224" t="s">
        <v>1605</v>
      </c>
      <c r="C426" s="224" t="s">
        <v>403</v>
      </c>
      <c r="D426" s="224" t="s">
        <v>445</v>
      </c>
      <c r="F426" s="125"/>
      <c r="O426" s="209"/>
    </row>
    <row r="427" spans="1:15" ht="30" x14ac:dyDescent="0.2">
      <c r="A427" s="224" t="s">
        <v>971</v>
      </c>
      <c r="B427" s="224" t="s">
        <v>1606</v>
      </c>
      <c r="C427" s="224" t="s">
        <v>1967</v>
      </c>
      <c r="D427" s="224" t="s">
        <v>304</v>
      </c>
      <c r="F427" s="125"/>
      <c r="O427" s="209"/>
    </row>
    <row r="428" spans="1:15" ht="30" x14ac:dyDescent="0.2">
      <c r="A428" s="224" t="s">
        <v>972</v>
      </c>
      <c r="B428" s="224" t="s">
        <v>1607</v>
      </c>
      <c r="C428" s="224" t="s">
        <v>86</v>
      </c>
      <c r="D428" s="224" t="s">
        <v>345</v>
      </c>
      <c r="F428" s="125"/>
      <c r="O428" s="209"/>
    </row>
    <row r="429" spans="1:15" ht="30" x14ac:dyDescent="0.2">
      <c r="A429" s="224" t="s">
        <v>1229</v>
      </c>
      <c r="B429" s="224" t="s">
        <v>1861</v>
      </c>
      <c r="C429" s="224" t="s">
        <v>259</v>
      </c>
      <c r="D429" s="224" t="s">
        <v>2156</v>
      </c>
      <c r="F429" s="125"/>
      <c r="O429" s="209"/>
    </row>
    <row r="430" spans="1:15" ht="30" x14ac:dyDescent="0.2">
      <c r="A430" s="224" t="s">
        <v>973</v>
      </c>
      <c r="B430" s="224" t="s">
        <v>1608</v>
      </c>
      <c r="C430" s="224" t="s">
        <v>524</v>
      </c>
      <c r="D430" s="224" t="s">
        <v>2068</v>
      </c>
      <c r="F430" s="125"/>
      <c r="O430" s="209"/>
    </row>
    <row r="431" spans="1:15" ht="30" x14ac:dyDescent="0.2">
      <c r="A431" s="224" t="s">
        <v>1275</v>
      </c>
      <c r="B431" s="224" t="s">
        <v>1906</v>
      </c>
      <c r="C431" s="224" t="s">
        <v>93</v>
      </c>
      <c r="D431" s="224" t="s">
        <v>2165</v>
      </c>
      <c r="F431" s="125"/>
      <c r="O431" s="209"/>
    </row>
    <row r="432" spans="1:15" ht="33.75" x14ac:dyDescent="0.2">
      <c r="A432" s="224" t="s">
        <v>974</v>
      </c>
      <c r="B432" s="224" t="s">
        <v>1609</v>
      </c>
      <c r="C432" s="224" t="s">
        <v>91</v>
      </c>
      <c r="D432" s="224" t="s">
        <v>494</v>
      </c>
      <c r="F432" s="125"/>
      <c r="O432" s="210"/>
    </row>
    <row r="433" spans="1:15" ht="30" x14ac:dyDescent="0.2">
      <c r="A433" s="224" t="s">
        <v>975</v>
      </c>
      <c r="B433" s="224" t="s">
        <v>1610</v>
      </c>
      <c r="C433" s="224" t="s">
        <v>357</v>
      </c>
      <c r="D433" s="224" t="s">
        <v>316</v>
      </c>
      <c r="F433" s="125"/>
      <c r="O433" s="209"/>
    </row>
    <row r="434" spans="1:15" ht="30" x14ac:dyDescent="0.2">
      <c r="A434" s="224" t="s">
        <v>976</v>
      </c>
      <c r="B434" s="224" t="s">
        <v>1611</v>
      </c>
      <c r="C434" s="224" t="s">
        <v>72</v>
      </c>
      <c r="D434" s="224" t="s">
        <v>402</v>
      </c>
      <c r="F434" s="125"/>
      <c r="O434" s="209"/>
    </row>
    <row r="435" spans="1:15" ht="30" x14ac:dyDescent="0.2">
      <c r="A435" s="224" t="s">
        <v>1230</v>
      </c>
      <c r="B435" s="224" t="s">
        <v>1862</v>
      </c>
      <c r="C435" s="224" t="s">
        <v>2007</v>
      </c>
      <c r="D435" s="224" t="s">
        <v>374</v>
      </c>
      <c r="F435" s="125"/>
      <c r="O435" s="209"/>
    </row>
    <row r="436" spans="1:15" ht="30" x14ac:dyDescent="0.2">
      <c r="A436" s="224" t="s">
        <v>977</v>
      </c>
      <c r="B436" s="224" t="s">
        <v>1612</v>
      </c>
      <c r="C436" s="224" t="s">
        <v>561</v>
      </c>
      <c r="D436" s="224" t="s">
        <v>298</v>
      </c>
      <c r="F436" s="125"/>
      <c r="O436" s="209"/>
    </row>
    <row r="437" spans="1:15" ht="30" x14ac:dyDescent="0.2">
      <c r="A437" s="224" t="s">
        <v>1276</v>
      </c>
      <c r="B437" s="224" t="s">
        <v>1907</v>
      </c>
      <c r="C437" s="224" t="s">
        <v>92</v>
      </c>
      <c r="D437" s="224" t="s">
        <v>369</v>
      </c>
      <c r="F437" s="125"/>
      <c r="O437" s="209"/>
    </row>
    <row r="438" spans="1:15" ht="30" x14ac:dyDescent="0.2">
      <c r="A438" s="224" t="s">
        <v>978</v>
      </c>
      <c r="B438" s="224" t="s">
        <v>1613</v>
      </c>
      <c r="C438" s="224" t="s">
        <v>1968</v>
      </c>
      <c r="D438" s="224" t="s">
        <v>295</v>
      </c>
      <c r="F438" s="125"/>
      <c r="O438" s="209"/>
    </row>
    <row r="439" spans="1:15" ht="30" x14ac:dyDescent="0.2">
      <c r="A439" s="224" t="s">
        <v>979</v>
      </c>
      <c r="B439" s="224" t="s">
        <v>1614</v>
      </c>
      <c r="C439" s="224" t="s">
        <v>1969</v>
      </c>
      <c r="D439" s="224" t="s">
        <v>521</v>
      </c>
      <c r="F439" s="125"/>
      <c r="O439" s="209"/>
    </row>
    <row r="440" spans="1:15" ht="30" x14ac:dyDescent="0.2">
      <c r="A440" s="224" t="s">
        <v>1231</v>
      </c>
      <c r="B440" s="224" t="s">
        <v>1863</v>
      </c>
      <c r="C440" s="224" t="s">
        <v>72</v>
      </c>
      <c r="D440" s="224" t="s">
        <v>289</v>
      </c>
      <c r="F440" s="125"/>
      <c r="O440" s="209"/>
    </row>
    <row r="441" spans="1:15" ht="30" x14ac:dyDescent="0.2">
      <c r="A441" s="224" t="s">
        <v>980</v>
      </c>
      <c r="B441" s="224" t="s">
        <v>1615</v>
      </c>
      <c r="C441" s="224" t="s">
        <v>1970</v>
      </c>
      <c r="D441" s="224" t="s">
        <v>306</v>
      </c>
      <c r="F441" s="125"/>
      <c r="O441" s="209"/>
    </row>
    <row r="442" spans="1:15" ht="30" x14ac:dyDescent="0.2">
      <c r="A442" s="224" t="s">
        <v>1232</v>
      </c>
      <c r="B442" s="224" t="s">
        <v>1864</v>
      </c>
      <c r="C442" s="224" t="s">
        <v>184</v>
      </c>
      <c r="D442" s="224" t="s">
        <v>2019</v>
      </c>
      <c r="F442" s="125"/>
      <c r="O442" s="209"/>
    </row>
    <row r="443" spans="1:15" ht="30" x14ac:dyDescent="0.2">
      <c r="A443" s="224" t="s">
        <v>981</v>
      </c>
      <c r="B443" s="224" t="s">
        <v>1616</v>
      </c>
      <c r="C443" s="224" t="s">
        <v>80</v>
      </c>
      <c r="D443" s="224" t="s">
        <v>358</v>
      </c>
      <c r="F443" s="125"/>
      <c r="O443" s="209"/>
    </row>
    <row r="444" spans="1:15" ht="27.75" x14ac:dyDescent="0.2">
      <c r="A444" s="224" t="s">
        <v>982</v>
      </c>
      <c r="B444" s="224" t="s">
        <v>1617</v>
      </c>
      <c r="C444" s="224" t="s">
        <v>70</v>
      </c>
      <c r="D444" s="224" t="s">
        <v>445</v>
      </c>
      <c r="F444" s="125"/>
      <c r="O444" s="207"/>
    </row>
    <row r="445" spans="1:15" ht="30" x14ac:dyDescent="0.2">
      <c r="A445" s="224" t="s">
        <v>983</v>
      </c>
      <c r="B445" s="224" t="s">
        <v>1618</v>
      </c>
      <c r="C445" s="224" t="s">
        <v>1971</v>
      </c>
      <c r="D445" s="224" t="s">
        <v>551</v>
      </c>
      <c r="F445" s="125"/>
      <c r="O445" s="209"/>
    </row>
    <row r="446" spans="1:15" ht="30" x14ac:dyDescent="0.2">
      <c r="A446" s="224" t="s">
        <v>984</v>
      </c>
      <c r="B446" s="224" t="s">
        <v>1619</v>
      </c>
      <c r="C446" s="224" t="s">
        <v>1972</v>
      </c>
      <c r="D446" s="224" t="s">
        <v>2092</v>
      </c>
      <c r="F446" s="125"/>
      <c r="O446" s="209"/>
    </row>
    <row r="447" spans="1:15" ht="30" x14ac:dyDescent="0.2">
      <c r="A447" s="224" t="s">
        <v>985</v>
      </c>
      <c r="B447" s="224" t="s">
        <v>1620</v>
      </c>
      <c r="C447" s="224" t="s">
        <v>82</v>
      </c>
      <c r="D447" s="224" t="s">
        <v>536</v>
      </c>
      <c r="F447" s="125"/>
      <c r="O447" s="209"/>
    </row>
    <row r="448" spans="1:15" ht="30" x14ac:dyDescent="0.2">
      <c r="A448" s="224" t="s">
        <v>986</v>
      </c>
      <c r="B448" s="224" t="s">
        <v>1621</v>
      </c>
      <c r="C448" s="224" t="s">
        <v>128</v>
      </c>
      <c r="D448" s="224" t="s">
        <v>401</v>
      </c>
      <c r="F448" s="125"/>
      <c r="O448" s="209"/>
    </row>
    <row r="449" spans="1:15" ht="27.75" x14ac:dyDescent="0.2">
      <c r="A449" s="224" t="s">
        <v>1233</v>
      </c>
      <c r="B449" s="224" t="s">
        <v>1865</v>
      </c>
      <c r="C449" s="224" t="s">
        <v>2008</v>
      </c>
      <c r="D449" s="224" t="s">
        <v>408</v>
      </c>
      <c r="F449" s="125"/>
      <c r="O449" s="207"/>
    </row>
    <row r="450" spans="1:15" ht="30" x14ac:dyDescent="0.2">
      <c r="A450" s="224" t="s">
        <v>987</v>
      </c>
      <c r="B450" s="224" t="s">
        <v>1622</v>
      </c>
      <c r="C450" s="224" t="s">
        <v>128</v>
      </c>
      <c r="D450" s="224" t="s">
        <v>390</v>
      </c>
      <c r="F450" s="125"/>
      <c r="O450" s="209"/>
    </row>
    <row r="451" spans="1:15" ht="30" x14ac:dyDescent="0.2">
      <c r="A451" s="224" t="s">
        <v>988</v>
      </c>
      <c r="B451" s="224" t="s">
        <v>1623</v>
      </c>
      <c r="C451" s="224" t="s">
        <v>80</v>
      </c>
      <c r="D451" s="224" t="s">
        <v>285</v>
      </c>
      <c r="F451" s="125"/>
      <c r="O451" s="209"/>
    </row>
    <row r="452" spans="1:15" ht="30" x14ac:dyDescent="0.2">
      <c r="A452" s="224" t="s">
        <v>989</v>
      </c>
      <c r="B452" s="224" t="s">
        <v>1624</v>
      </c>
      <c r="C452" s="224" t="s">
        <v>72</v>
      </c>
      <c r="D452" s="224" t="s">
        <v>309</v>
      </c>
      <c r="F452" s="125"/>
      <c r="O452" s="209"/>
    </row>
    <row r="453" spans="1:15" ht="33" x14ac:dyDescent="0.2">
      <c r="A453" s="224" t="s">
        <v>990</v>
      </c>
      <c r="B453" s="224" t="s">
        <v>1625</v>
      </c>
      <c r="C453" s="224" t="s">
        <v>387</v>
      </c>
      <c r="D453" s="224" t="s">
        <v>2093</v>
      </c>
      <c r="F453" s="125"/>
      <c r="O453" s="213"/>
    </row>
    <row r="454" spans="1:15" ht="30" x14ac:dyDescent="0.2">
      <c r="A454" s="224" t="s">
        <v>991</v>
      </c>
      <c r="B454" s="224" t="s">
        <v>1626</v>
      </c>
      <c r="C454" s="224" t="s">
        <v>549</v>
      </c>
      <c r="D454" s="224" t="s">
        <v>321</v>
      </c>
      <c r="F454" s="125"/>
      <c r="O454" s="209"/>
    </row>
    <row r="455" spans="1:15" ht="27" x14ac:dyDescent="0.2">
      <c r="A455" s="224" t="s">
        <v>1234</v>
      </c>
      <c r="B455" s="224" t="s">
        <v>1866</v>
      </c>
      <c r="C455" s="224" t="s">
        <v>562</v>
      </c>
      <c r="D455" s="224" t="s">
        <v>401</v>
      </c>
      <c r="F455" s="125"/>
      <c r="O455" s="217"/>
    </row>
    <row r="456" spans="1:15" ht="30" x14ac:dyDescent="0.2">
      <c r="A456" s="224" t="s">
        <v>992</v>
      </c>
      <c r="B456" s="224" t="s">
        <v>1627</v>
      </c>
      <c r="C456" s="224" t="s">
        <v>387</v>
      </c>
      <c r="D456" s="224" t="s">
        <v>354</v>
      </c>
      <c r="F456" s="125"/>
      <c r="O456" s="209"/>
    </row>
    <row r="457" spans="1:15" ht="30" x14ac:dyDescent="0.2">
      <c r="A457" s="224" t="s">
        <v>1235</v>
      </c>
      <c r="B457" s="224" t="s">
        <v>1867</v>
      </c>
      <c r="C457" s="224" t="s">
        <v>516</v>
      </c>
      <c r="D457" s="224" t="s">
        <v>321</v>
      </c>
      <c r="F457" s="125"/>
      <c r="O457" s="209"/>
    </row>
    <row r="458" spans="1:15" ht="30" x14ac:dyDescent="0.2">
      <c r="A458" s="224" t="s">
        <v>993</v>
      </c>
      <c r="B458" s="224" t="s">
        <v>1628</v>
      </c>
      <c r="C458" s="224" t="s">
        <v>106</v>
      </c>
      <c r="D458" s="224" t="s">
        <v>316</v>
      </c>
      <c r="F458" s="125"/>
      <c r="O458" s="209"/>
    </row>
    <row r="459" spans="1:15" ht="30" x14ac:dyDescent="0.2">
      <c r="A459" s="224" t="s">
        <v>994</v>
      </c>
      <c r="B459" s="224" t="s">
        <v>1629</v>
      </c>
      <c r="C459" s="224" t="s">
        <v>67</v>
      </c>
      <c r="D459" s="224" t="s">
        <v>313</v>
      </c>
      <c r="F459" s="125"/>
      <c r="O459" s="209"/>
    </row>
    <row r="460" spans="1:15" ht="30" x14ac:dyDescent="0.2">
      <c r="A460" s="224" t="s">
        <v>995</v>
      </c>
      <c r="B460" s="224" t="s">
        <v>1630</v>
      </c>
      <c r="C460" s="224" t="s">
        <v>154</v>
      </c>
      <c r="D460" s="224" t="s">
        <v>2094</v>
      </c>
      <c r="F460" s="125"/>
      <c r="O460" s="209"/>
    </row>
    <row r="461" spans="1:15" ht="30" x14ac:dyDescent="0.2">
      <c r="A461" s="224" t="s">
        <v>996</v>
      </c>
      <c r="B461" s="224" t="s">
        <v>1631</v>
      </c>
      <c r="C461" s="224" t="s">
        <v>176</v>
      </c>
      <c r="D461" s="224" t="s">
        <v>318</v>
      </c>
      <c r="F461" s="125"/>
      <c r="O461" s="209"/>
    </row>
    <row r="462" spans="1:15" ht="27.75" x14ac:dyDescent="0.2">
      <c r="A462" s="224" t="s">
        <v>997</v>
      </c>
      <c r="B462" s="224" t="s">
        <v>1632</v>
      </c>
      <c r="C462" s="224" t="s">
        <v>68</v>
      </c>
      <c r="D462" s="224" t="s">
        <v>284</v>
      </c>
      <c r="F462" s="125"/>
      <c r="O462" s="207"/>
    </row>
    <row r="463" spans="1:15" ht="30" x14ac:dyDescent="0.2">
      <c r="A463" s="224" t="s">
        <v>998</v>
      </c>
      <c r="B463" s="224" t="s">
        <v>1633</v>
      </c>
      <c r="C463" s="224" t="s">
        <v>75</v>
      </c>
      <c r="D463" s="224" t="s">
        <v>2095</v>
      </c>
      <c r="F463" s="125"/>
      <c r="O463" s="209"/>
    </row>
    <row r="464" spans="1:15" ht="30" x14ac:dyDescent="0.2">
      <c r="A464" s="224" t="s">
        <v>1236</v>
      </c>
      <c r="B464" s="224" t="s">
        <v>1868</v>
      </c>
      <c r="C464" s="224" t="s">
        <v>132</v>
      </c>
      <c r="D464" s="224" t="s">
        <v>316</v>
      </c>
      <c r="F464" s="125"/>
      <c r="J464" s="216"/>
      <c r="K464" s="216"/>
      <c r="L464" s="216"/>
      <c r="O464" s="209"/>
    </row>
    <row r="465" spans="1:15" ht="30" x14ac:dyDescent="0.2">
      <c r="A465" s="224" t="s">
        <v>999</v>
      </c>
      <c r="B465" s="224" t="s">
        <v>1634</v>
      </c>
      <c r="C465" s="224" t="s">
        <v>72</v>
      </c>
      <c r="D465" s="224" t="s">
        <v>354</v>
      </c>
      <c r="F465" s="125"/>
      <c r="O465" s="209"/>
    </row>
    <row r="466" spans="1:15" ht="30" x14ac:dyDescent="0.2">
      <c r="A466" s="224" t="s">
        <v>1000</v>
      </c>
      <c r="B466" s="224" t="s">
        <v>1635</v>
      </c>
      <c r="C466" s="224" t="s">
        <v>133</v>
      </c>
      <c r="D466" s="224" t="s">
        <v>329</v>
      </c>
      <c r="F466" s="125"/>
      <c r="O466" s="209"/>
    </row>
    <row r="467" spans="1:15" ht="30" x14ac:dyDescent="0.2">
      <c r="A467" s="224" t="s">
        <v>1001</v>
      </c>
      <c r="B467" s="224" t="s">
        <v>1636</v>
      </c>
      <c r="C467" s="224" t="s">
        <v>147</v>
      </c>
      <c r="D467" s="224" t="s">
        <v>287</v>
      </c>
      <c r="F467" s="125"/>
      <c r="O467" s="209"/>
    </row>
    <row r="468" spans="1:15" ht="30" x14ac:dyDescent="0.2">
      <c r="A468" s="224" t="s">
        <v>1237</v>
      </c>
      <c r="B468" s="224" t="s">
        <v>1869</v>
      </c>
      <c r="C468" s="224" t="s">
        <v>93</v>
      </c>
      <c r="D468" s="224" t="s">
        <v>412</v>
      </c>
      <c r="F468" s="125"/>
      <c r="O468" s="209"/>
    </row>
    <row r="469" spans="1:15" ht="30" x14ac:dyDescent="0.2">
      <c r="A469" s="224" t="s">
        <v>1002</v>
      </c>
      <c r="B469" s="224" t="s">
        <v>1637</v>
      </c>
      <c r="C469" s="224" t="s">
        <v>75</v>
      </c>
      <c r="D469" s="224" t="s">
        <v>378</v>
      </c>
      <c r="F469" s="125"/>
      <c r="O469" s="209"/>
    </row>
    <row r="470" spans="1:15" ht="30" x14ac:dyDescent="0.2">
      <c r="A470" s="224" t="s">
        <v>1003</v>
      </c>
      <c r="B470" s="224" t="s">
        <v>1638</v>
      </c>
      <c r="C470" s="224" t="s">
        <v>121</v>
      </c>
      <c r="D470" s="224" t="s">
        <v>448</v>
      </c>
      <c r="F470" s="125"/>
      <c r="O470" s="209"/>
    </row>
    <row r="471" spans="1:15" ht="30" x14ac:dyDescent="0.2">
      <c r="A471" s="224" t="s">
        <v>1004</v>
      </c>
      <c r="B471" s="224" t="s">
        <v>1639</v>
      </c>
      <c r="C471" s="224" t="s">
        <v>174</v>
      </c>
      <c r="D471" s="224" t="s">
        <v>321</v>
      </c>
      <c r="F471" s="125"/>
      <c r="O471" s="209"/>
    </row>
    <row r="472" spans="1:15" ht="30" x14ac:dyDescent="0.2">
      <c r="A472" s="224" t="s">
        <v>1005</v>
      </c>
      <c r="B472" s="224" t="s">
        <v>1640</v>
      </c>
      <c r="C472" s="224" t="s">
        <v>555</v>
      </c>
      <c r="D472" s="224" t="s">
        <v>417</v>
      </c>
      <c r="F472" s="125"/>
      <c r="O472" s="209"/>
    </row>
    <row r="473" spans="1:15" ht="30" x14ac:dyDescent="0.2">
      <c r="A473" s="224" t="s">
        <v>1006</v>
      </c>
      <c r="B473" s="224" t="s">
        <v>1641</v>
      </c>
      <c r="C473" s="224" t="s">
        <v>117</v>
      </c>
      <c r="D473" s="224" t="s">
        <v>297</v>
      </c>
      <c r="F473" s="125"/>
      <c r="O473" s="209"/>
    </row>
    <row r="474" spans="1:15" ht="30" x14ac:dyDescent="0.2">
      <c r="A474" s="224" t="s">
        <v>1007</v>
      </c>
      <c r="B474" s="224" t="s">
        <v>1642</v>
      </c>
      <c r="C474" s="224" t="s">
        <v>160</v>
      </c>
      <c r="D474" s="224" t="s">
        <v>355</v>
      </c>
      <c r="F474" s="125"/>
      <c r="O474" s="209"/>
    </row>
    <row r="475" spans="1:15" ht="30" x14ac:dyDescent="0.2">
      <c r="A475" s="224" t="s">
        <v>1238</v>
      </c>
      <c r="B475" s="224" t="s">
        <v>1870</v>
      </c>
      <c r="C475" s="224" t="s">
        <v>76</v>
      </c>
      <c r="D475" s="224" t="s">
        <v>377</v>
      </c>
      <c r="F475" s="125"/>
      <c r="O475" s="209"/>
    </row>
    <row r="476" spans="1:15" ht="30" x14ac:dyDescent="0.2">
      <c r="A476" s="224" t="s">
        <v>1008</v>
      </c>
      <c r="B476" s="224" t="s">
        <v>1643</v>
      </c>
      <c r="C476" s="224" t="s">
        <v>70</v>
      </c>
      <c r="D476" s="224" t="s">
        <v>295</v>
      </c>
      <c r="F476" s="125"/>
      <c r="O476" s="209"/>
    </row>
    <row r="477" spans="1:15" ht="30" x14ac:dyDescent="0.2">
      <c r="A477" s="224" t="s">
        <v>1009</v>
      </c>
      <c r="B477" s="224" t="s">
        <v>1644</v>
      </c>
      <c r="C477" s="224" t="s">
        <v>546</v>
      </c>
      <c r="D477" s="224" t="s">
        <v>402</v>
      </c>
      <c r="F477" s="125"/>
      <c r="O477" s="209"/>
    </row>
    <row r="478" spans="1:15" ht="30" x14ac:dyDescent="0.2">
      <c r="A478" s="224" t="s">
        <v>1010</v>
      </c>
      <c r="B478" s="224" t="s">
        <v>1645</v>
      </c>
      <c r="C478" s="224" t="s">
        <v>147</v>
      </c>
      <c r="D478" s="224" t="s">
        <v>295</v>
      </c>
      <c r="F478" s="125"/>
      <c r="O478" s="209"/>
    </row>
    <row r="479" spans="1:15" ht="30" x14ac:dyDescent="0.2">
      <c r="A479" s="224" t="s">
        <v>1239</v>
      </c>
      <c r="B479" s="224" t="s">
        <v>1871</v>
      </c>
      <c r="C479" s="224" t="s">
        <v>152</v>
      </c>
      <c r="D479" s="224" t="s">
        <v>2157</v>
      </c>
      <c r="F479" s="125"/>
      <c r="O479" s="209"/>
    </row>
    <row r="480" spans="1:15" ht="33" x14ac:dyDescent="0.2">
      <c r="A480" s="224" t="s">
        <v>1011</v>
      </c>
      <c r="B480" s="224" t="s">
        <v>1646</v>
      </c>
      <c r="C480" s="224" t="s">
        <v>403</v>
      </c>
      <c r="D480" s="224" t="s">
        <v>2096</v>
      </c>
      <c r="F480" s="125"/>
      <c r="O480" s="213"/>
    </row>
    <row r="481" spans="1:15" ht="30" x14ac:dyDescent="0.2">
      <c r="A481" s="224" t="s">
        <v>1012</v>
      </c>
      <c r="B481" s="224" t="s">
        <v>1647</v>
      </c>
      <c r="C481" s="224" t="s">
        <v>1973</v>
      </c>
      <c r="D481" s="224" t="s">
        <v>288</v>
      </c>
      <c r="F481" s="125"/>
      <c r="O481" s="209"/>
    </row>
    <row r="482" spans="1:15" ht="30" x14ac:dyDescent="0.2">
      <c r="A482" s="224" t="s">
        <v>1013</v>
      </c>
      <c r="B482" s="224" t="s">
        <v>1648</v>
      </c>
      <c r="C482" s="224" t="s">
        <v>117</v>
      </c>
      <c r="D482" s="224" t="s">
        <v>2095</v>
      </c>
      <c r="F482" s="125"/>
      <c r="O482" s="209"/>
    </row>
    <row r="483" spans="1:15" ht="30" x14ac:dyDescent="0.2">
      <c r="A483" s="224" t="s">
        <v>1240</v>
      </c>
      <c r="B483" s="224" t="s">
        <v>1872</v>
      </c>
      <c r="C483" s="224" t="s">
        <v>161</v>
      </c>
      <c r="D483" s="224" t="s">
        <v>2158</v>
      </c>
      <c r="F483" s="125"/>
      <c r="O483" s="209"/>
    </row>
    <row r="484" spans="1:15" ht="30" x14ac:dyDescent="0.2">
      <c r="A484" s="224" t="s">
        <v>1241</v>
      </c>
      <c r="B484" s="224" t="s">
        <v>1872</v>
      </c>
      <c r="C484" s="224" t="s">
        <v>135</v>
      </c>
      <c r="D484" s="224" t="s">
        <v>2159</v>
      </c>
      <c r="F484" s="125"/>
      <c r="O484" s="209"/>
    </row>
    <row r="485" spans="1:15" ht="27.75" x14ac:dyDescent="0.2">
      <c r="A485" s="224" t="s">
        <v>1242</v>
      </c>
      <c r="B485" s="224" t="s">
        <v>1873</v>
      </c>
      <c r="C485" s="224" t="s">
        <v>135</v>
      </c>
      <c r="D485" s="224" t="s">
        <v>315</v>
      </c>
      <c r="F485" s="125"/>
      <c r="O485" s="207"/>
    </row>
    <row r="486" spans="1:15" ht="30" x14ac:dyDescent="0.2">
      <c r="A486" s="224" t="s">
        <v>1014</v>
      </c>
      <c r="B486" s="224" t="s">
        <v>1649</v>
      </c>
      <c r="C486" s="224" t="s">
        <v>1974</v>
      </c>
      <c r="D486" s="224" t="s">
        <v>2097</v>
      </c>
      <c r="F486" s="125"/>
      <c r="O486" s="209"/>
    </row>
    <row r="487" spans="1:15" ht="30" x14ac:dyDescent="0.2">
      <c r="A487" s="224" t="s">
        <v>1015</v>
      </c>
      <c r="B487" s="224" t="s">
        <v>1650</v>
      </c>
      <c r="C487" s="224" t="s">
        <v>120</v>
      </c>
      <c r="D487" s="224" t="s">
        <v>2098</v>
      </c>
      <c r="F487" s="125"/>
      <c r="O487" s="209"/>
    </row>
    <row r="488" spans="1:15" ht="30" x14ac:dyDescent="0.2">
      <c r="A488" s="224" t="s">
        <v>1243</v>
      </c>
      <c r="B488" s="224" t="s">
        <v>1874</v>
      </c>
      <c r="C488" s="224" t="s">
        <v>159</v>
      </c>
      <c r="D488" s="224" t="s">
        <v>413</v>
      </c>
      <c r="F488" s="125"/>
      <c r="J488" s="216"/>
      <c r="K488" s="216"/>
      <c r="L488" s="216"/>
      <c r="O488" s="209"/>
    </row>
    <row r="489" spans="1:15" ht="30" x14ac:dyDescent="0.2">
      <c r="A489" s="224" t="s">
        <v>1016</v>
      </c>
      <c r="B489" s="224" t="s">
        <v>1651</v>
      </c>
      <c r="C489" s="224" t="s">
        <v>108</v>
      </c>
      <c r="D489" s="224" t="s">
        <v>316</v>
      </c>
      <c r="F489" s="125"/>
      <c r="O489" s="209"/>
    </row>
    <row r="490" spans="1:15" ht="30" x14ac:dyDescent="0.2">
      <c r="A490" s="224" t="s">
        <v>1017</v>
      </c>
      <c r="B490" s="224" t="s">
        <v>1652</v>
      </c>
      <c r="C490" s="224" t="s">
        <v>73</v>
      </c>
      <c r="D490" s="224" t="s">
        <v>2099</v>
      </c>
      <c r="F490" s="125"/>
      <c r="O490" s="209"/>
    </row>
    <row r="491" spans="1:15" ht="30" x14ac:dyDescent="0.2">
      <c r="A491" s="224" t="s">
        <v>1018</v>
      </c>
      <c r="B491" s="224" t="s">
        <v>1653</v>
      </c>
      <c r="C491" s="224" t="s">
        <v>392</v>
      </c>
      <c r="D491" s="224" t="s">
        <v>398</v>
      </c>
      <c r="F491" s="125"/>
      <c r="O491" s="209"/>
    </row>
    <row r="492" spans="1:15" ht="30" x14ac:dyDescent="0.2">
      <c r="A492" s="224" t="s">
        <v>1019</v>
      </c>
      <c r="B492" s="224" t="s">
        <v>1654</v>
      </c>
      <c r="C492" s="224" t="s">
        <v>78</v>
      </c>
      <c r="D492" s="224" t="s">
        <v>445</v>
      </c>
      <c r="F492" s="125"/>
      <c r="O492" s="209"/>
    </row>
    <row r="493" spans="1:15" ht="30" x14ac:dyDescent="0.2">
      <c r="A493" s="224" t="s">
        <v>1020</v>
      </c>
      <c r="B493" s="224" t="s">
        <v>1655</v>
      </c>
      <c r="C493" s="224" t="s">
        <v>93</v>
      </c>
      <c r="D493" s="224" t="s">
        <v>342</v>
      </c>
      <c r="F493" s="125"/>
      <c r="O493" s="209"/>
    </row>
    <row r="494" spans="1:15" ht="30" x14ac:dyDescent="0.2">
      <c r="A494" s="224" t="s">
        <v>1021</v>
      </c>
      <c r="B494" s="224" t="s">
        <v>1656</v>
      </c>
      <c r="C494" s="224" t="s">
        <v>1975</v>
      </c>
      <c r="D494" s="224" t="s">
        <v>339</v>
      </c>
      <c r="F494" s="125"/>
      <c r="O494" s="209"/>
    </row>
    <row r="495" spans="1:15" ht="30" x14ac:dyDescent="0.2">
      <c r="A495" s="224" t="s">
        <v>1022</v>
      </c>
      <c r="B495" s="224" t="s">
        <v>1657</v>
      </c>
      <c r="C495" s="224" t="s">
        <v>72</v>
      </c>
      <c r="D495" s="224" t="s">
        <v>449</v>
      </c>
      <c r="F495" s="125"/>
      <c r="O495" s="209"/>
    </row>
    <row r="496" spans="1:15" ht="30" x14ac:dyDescent="0.2">
      <c r="A496" s="224" t="s">
        <v>1023</v>
      </c>
      <c r="B496" s="224" t="s">
        <v>1658</v>
      </c>
      <c r="C496" s="224" t="s">
        <v>106</v>
      </c>
      <c r="D496" s="224" t="s">
        <v>285</v>
      </c>
      <c r="F496" s="125"/>
      <c r="J496" s="216"/>
      <c r="K496" s="216"/>
      <c r="L496" s="216"/>
      <c r="O496" s="209"/>
    </row>
    <row r="497" spans="1:15" ht="30" x14ac:dyDescent="0.2">
      <c r="A497" s="224" t="s">
        <v>1024</v>
      </c>
      <c r="B497" s="224" t="s">
        <v>1659</v>
      </c>
      <c r="C497" s="224" t="s">
        <v>72</v>
      </c>
      <c r="D497" s="224" t="s">
        <v>499</v>
      </c>
      <c r="F497" s="125"/>
      <c r="O497" s="209"/>
    </row>
    <row r="498" spans="1:15" ht="30" x14ac:dyDescent="0.2">
      <c r="A498" s="224" t="s">
        <v>1025</v>
      </c>
      <c r="B498" s="224" t="s">
        <v>1660</v>
      </c>
      <c r="C498" s="224" t="s">
        <v>87</v>
      </c>
      <c r="D498" s="224" t="s">
        <v>2100</v>
      </c>
      <c r="F498" s="125"/>
      <c r="O498" s="209"/>
    </row>
    <row r="499" spans="1:15" ht="30" x14ac:dyDescent="0.2">
      <c r="A499" s="224" t="s">
        <v>1026</v>
      </c>
      <c r="B499" s="224" t="s">
        <v>1661</v>
      </c>
      <c r="C499" s="224" t="s">
        <v>416</v>
      </c>
      <c r="D499" s="224" t="s">
        <v>2101</v>
      </c>
      <c r="F499" s="125"/>
      <c r="O499" s="209"/>
    </row>
    <row r="500" spans="1:15" ht="27.75" x14ac:dyDescent="0.2">
      <c r="A500" s="224" t="s">
        <v>1027</v>
      </c>
      <c r="B500" s="224" t="s">
        <v>1662</v>
      </c>
      <c r="C500" s="224" t="s">
        <v>76</v>
      </c>
      <c r="D500" s="224" t="s">
        <v>505</v>
      </c>
      <c r="F500" s="125"/>
      <c r="O500" s="207"/>
    </row>
    <row r="501" spans="1:15" ht="30" x14ac:dyDescent="0.2">
      <c r="A501" s="224" t="s">
        <v>1277</v>
      </c>
      <c r="B501" s="224" t="s">
        <v>1908</v>
      </c>
      <c r="C501" s="224" t="s">
        <v>83</v>
      </c>
      <c r="D501" s="224" t="s">
        <v>317</v>
      </c>
      <c r="F501" s="125"/>
      <c r="O501" s="209"/>
    </row>
    <row r="502" spans="1:15" ht="30" x14ac:dyDescent="0.2">
      <c r="A502" s="224" t="s">
        <v>1028</v>
      </c>
      <c r="B502" s="224" t="s">
        <v>1663</v>
      </c>
      <c r="C502" s="224" t="s">
        <v>1976</v>
      </c>
      <c r="D502" s="224" t="s">
        <v>319</v>
      </c>
      <c r="F502" s="125"/>
      <c r="O502" s="209"/>
    </row>
    <row r="503" spans="1:15" ht="30" x14ac:dyDescent="0.2">
      <c r="A503" s="224" t="s">
        <v>1029</v>
      </c>
      <c r="B503" s="224" t="s">
        <v>1664</v>
      </c>
      <c r="C503" s="224" t="s">
        <v>152</v>
      </c>
      <c r="D503" s="224" t="s">
        <v>451</v>
      </c>
      <c r="F503" s="125"/>
      <c r="O503" s="209"/>
    </row>
    <row r="504" spans="1:15" ht="27.75" x14ac:dyDescent="0.2">
      <c r="A504" s="224" t="s">
        <v>1030</v>
      </c>
      <c r="B504" s="224" t="s">
        <v>1665</v>
      </c>
      <c r="C504" s="224" t="s">
        <v>84</v>
      </c>
      <c r="D504" s="224" t="s">
        <v>552</v>
      </c>
      <c r="F504" s="125"/>
      <c r="J504" s="216"/>
      <c r="K504" s="216"/>
      <c r="L504" s="216"/>
      <c r="O504" s="207"/>
    </row>
    <row r="505" spans="1:15" ht="30" x14ac:dyDescent="0.2">
      <c r="A505" s="224" t="s">
        <v>1278</v>
      </c>
      <c r="B505" s="224" t="s">
        <v>1909</v>
      </c>
      <c r="C505" s="224" t="s">
        <v>83</v>
      </c>
      <c r="D505" s="224" t="s">
        <v>317</v>
      </c>
      <c r="F505" s="125"/>
      <c r="O505" s="209"/>
    </row>
    <row r="506" spans="1:15" ht="30" x14ac:dyDescent="0.2">
      <c r="A506" s="224" t="s">
        <v>1031</v>
      </c>
      <c r="B506" s="224" t="s">
        <v>1666</v>
      </c>
      <c r="C506" s="224" t="s">
        <v>109</v>
      </c>
      <c r="D506" s="224" t="s">
        <v>308</v>
      </c>
      <c r="F506" s="125"/>
      <c r="J506" s="216"/>
      <c r="K506" s="216"/>
      <c r="L506" s="216"/>
      <c r="O506" s="209"/>
    </row>
    <row r="507" spans="1:15" ht="30" x14ac:dyDescent="0.2">
      <c r="A507" s="224" t="s">
        <v>1032</v>
      </c>
      <c r="B507" s="224" t="s">
        <v>1667</v>
      </c>
      <c r="C507" s="224" t="s">
        <v>152</v>
      </c>
      <c r="D507" s="224" t="s">
        <v>2102</v>
      </c>
      <c r="F507" s="125"/>
      <c r="O507" s="209"/>
    </row>
    <row r="508" spans="1:15" ht="30" x14ac:dyDescent="0.2">
      <c r="A508" s="224" t="s">
        <v>1033</v>
      </c>
      <c r="B508" s="224" t="s">
        <v>1668</v>
      </c>
      <c r="C508" s="224" t="s">
        <v>110</v>
      </c>
      <c r="D508" s="224" t="s">
        <v>2103</v>
      </c>
      <c r="F508" s="125"/>
      <c r="O508" s="209"/>
    </row>
    <row r="509" spans="1:15" ht="30" x14ac:dyDescent="0.2">
      <c r="A509" s="224" t="s">
        <v>1034</v>
      </c>
      <c r="B509" s="224" t="s">
        <v>1669</v>
      </c>
      <c r="C509" s="224" t="s">
        <v>333</v>
      </c>
      <c r="D509" s="224" t="s">
        <v>343</v>
      </c>
      <c r="F509" s="125"/>
      <c r="O509" s="209"/>
    </row>
    <row r="510" spans="1:15" ht="30" x14ac:dyDescent="0.2">
      <c r="A510" s="224" t="s">
        <v>1035</v>
      </c>
      <c r="B510" s="224" t="s">
        <v>1670</v>
      </c>
      <c r="C510" s="224" t="s">
        <v>149</v>
      </c>
      <c r="D510" s="224" t="s">
        <v>2104</v>
      </c>
      <c r="F510" s="125"/>
      <c r="O510" s="209"/>
    </row>
    <row r="511" spans="1:15" ht="30" x14ac:dyDescent="0.2">
      <c r="A511" s="224" t="s">
        <v>1036</v>
      </c>
      <c r="B511" s="224" t="s">
        <v>1671</v>
      </c>
      <c r="C511" s="224" t="s">
        <v>70</v>
      </c>
      <c r="D511" s="224" t="s">
        <v>2011</v>
      </c>
      <c r="F511" s="125"/>
      <c r="O511" s="209"/>
    </row>
    <row r="512" spans="1:15" ht="30" x14ac:dyDescent="0.2">
      <c r="A512" s="224" t="s">
        <v>1037</v>
      </c>
      <c r="B512" s="224" t="s">
        <v>1672</v>
      </c>
      <c r="C512" s="224" t="s">
        <v>1977</v>
      </c>
      <c r="D512" s="224" t="s">
        <v>445</v>
      </c>
      <c r="F512" s="125"/>
      <c r="O512" s="209"/>
    </row>
    <row r="513" spans="1:15" ht="30" x14ac:dyDescent="0.2">
      <c r="A513" s="224" t="s">
        <v>1038</v>
      </c>
      <c r="B513" s="224" t="s">
        <v>1673</v>
      </c>
      <c r="C513" s="224" t="s">
        <v>72</v>
      </c>
      <c r="D513" s="224" t="s">
        <v>447</v>
      </c>
      <c r="F513" s="125"/>
      <c r="O513" s="209"/>
    </row>
    <row r="514" spans="1:15" ht="30" x14ac:dyDescent="0.2">
      <c r="A514" s="224" t="s">
        <v>1039</v>
      </c>
      <c r="B514" s="224" t="s">
        <v>1674</v>
      </c>
      <c r="C514" s="224" t="s">
        <v>1978</v>
      </c>
      <c r="D514" s="224" t="s">
        <v>2105</v>
      </c>
      <c r="F514" s="125"/>
      <c r="J514" s="216"/>
      <c r="K514" s="216"/>
      <c r="L514" s="216"/>
      <c r="O514" s="209"/>
    </row>
    <row r="515" spans="1:15" ht="30" x14ac:dyDescent="0.2">
      <c r="A515" s="224" t="s">
        <v>1040</v>
      </c>
      <c r="B515" s="224" t="s">
        <v>1675</v>
      </c>
      <c r="C515" s="224" t="s">
        <v>73</v>
      </c>
      <c r="D515" s="224" t="s">
        <v>284</v>
      </c>
      <c r="F515" s="125"/>
      <c r="O515" s="209"/>
    </row>
    <row r="516" spans="1:15" ht="30" x14ac:dyDescent="0.2">
      <c r="A516" s="224" t="s">
        <v>1041</v>
      </c>
      <c r="B516" s="224" t="s">
        <v>1676</v>
      </c>
      <c r="C516" s="224" t="s">
        <v>105</v>
      </c>
      <c r="D516" s="224" t="s">
        <v>2106</v>
      </c>
      <c r="F516" s="125"/>
      <c r="O516" s="209"/>
    </row>
    <row r="517" spans="1:15" ht="30" x14ac:dyDescent="0.2">
      <c r="A517" s="224" t="s">
        <v>1042</v>
      </c>
      <c r="B517" s="224" t="s">
        <v>1677</v>
      </c>
      <c r="C517" s="224" t="s">
        <v>1979</v>
      </c>
      <c r="D517" s="224" t="s">
        <v>372</v>
      </c>
      <c r="F517" s="125"/>
      <c r="O517" s="209"/>
    </row>
    <row r="518" spans="1:15" ht="30" x14ac:dyDescent="0.2">
      <c r="A518" s="224" t="s">
        <v>1043</v>
      </c>
      <c r="B518" s="224" t="s">
        <v>1678</v>
      </c>
      <c r="C518" s="224" t="s">
        <v>72</v>
      </c>
      <c r="D518" s="224" t="s">
        <v>2107</v>
      </c>
      <c r="F518" s="125"/>
      <c r="O518" s="209"/>
    </row>
    <row r="519" spans="1:15" ht="30" x14ac:dyDescent="0.2">
      <c r="A519" s="224" t="s">
        <v>1279</v>
      </c>
      <c r="B519" s="224" t="s">
        <v>1910</v>
      </c>
      <c r="C519" s="224" t="s">
        <v>106</v>
      </c>
      <c r="D519" s="224" t="s">
        <v>303</v>
      </c>
      <c r="F519" s="125"/>
      <c r="O519" s="209"/>
    </row>
    <row r="520" spans="1:15" ht="30" x14ac:dyDescent="0.2">
      <c r="A520" s="224" t="s">
        <v>1044</v>
      </c>
      <c r="B520" s="224" t="s">
        <v>1679</v>
      </c>
      <c r="C520" s="224" t="s">
        <v>70</v>
      </c>
      <c r="D520" s="224" t="s">
        <v>2108</v>
      </c>
      <c r="F520" s="125"/>
      <c r="O520" s="209"/>
    </row>
    <row r="521" spans="1:15" ht="30" x14ac:dyDescent="0.2">
      <c r="A521" s="224" t="s">
        <v>1045</v>
      </c>
      <c r="B521" s="224" t="s">
        <v>1680</v>
      </c>
      <c r="C521" s="224" t="s">
        <v>126</v>
      </c>
      <c r="D521" s="224" t="s">
        <v>314</v>
      </c>
      <c r="F521" s="125"/>
      <c r="O521" s="209"/>
    </row>
    <row r="522" spans="1:15" ht="27.75" x14ac:dyDescent="0.2">
      <c r="A522" s="224" t="s">
        <v>1244</v>
      </c>
      <c r="B522" s="224" t="s">
        <v>1875</v>
      </c>
      <c r="C522" s="224" t="s">
        <v>134</v>
      </c>
      <c r="D522" s="224" t="s">
        <v>291</v>
      </c>
      <c r="F522" s="125"/>
      <c r="O522" s="207"/>
    </row>
    <row r="523" spans="1:15" ht="30" x14ac:dyDescent="0.2">
      <c r="A523" s="224" t="s">
        <v>1046</v>
      </c>
      <c r="B523" s="224" t="s">
        <v>1681</v>
      </c>
      <c r="C523" s="224" t="s">
        <v>74</v>
      </c>
      <c r="D523" s="224" t="s">
        <v>339</v>
      </c>
      <c r="F523" s="125"/>
      <c r="O523" s="209"/>
    </row>
    <row r="524" spans="1:15" ht="30" x14ac:dyDescent="0.2">
      <c r="A524" s="224" t="s">
        <v>1047</v>
      </c>
      <c r="B524" s="224" t="s">
        <v>1682</v>
      </c>
      <c r="C524" s="224" t="s">
        <v>106</v>
      </c>
      <c r="D524" s="224" t="s">
        <v>2063</v>
      </c>
      <c r="F524" s="125"/>
      <c r="O524" s="209"/>
    </row>
    <row r="525" spans="1:15" ht="30" x14ac:dyDescent="0.2">
      <c r="A525" s="224" t="s">
        <v>1245</v>
      </c>
      <c r="B525" s="224" t="s">
        <v>1876</v>
      </c>
      <c r="C525" s="224" t="s">
        <v>258</v>
      </c>
      <c r="D525" s="224" t="s">
        <v>356</v>
      </c>
      <c r="F525" s="125"/>
      <c r="O525" s="209"/>
    </row>
    <row r="526" spans="1:15" ht="30" x14ac:dyDescent="0.2">
      <c r="A526" s="224" t="s">
        <v>1048</v>
      </c>
      <c r="B526" s="224" t="s">
        <v>1683</v>
      </c>
      <c r="C526" s="224" t="s">
        <v>1980</v>
      </c>
      <c r="D526" s="224" t="s">
        <v>374</v>
      </c>
      <c r="F526" s="125"/>
      <c r="O526" s="209"/>
    </row>
    <row r="527" spans="1:15" ht="30" x14ac:dyDescent="0.2">
      <c r="A527" s="224" t="s">
        <v>1049</v>
      </c>
      <c r="B527" s="224" t="s">
        <v>1684</v>
      </c>
      <c r="C527" s="224" t="s">
        <v>67</v>
      </c>
      <c r="D527" s="224" t="s">
        <v>420</v>
      </c>
      <c r="F527" s="125"/>
      <c r="O527" s="209"/>
    </row>
    <row r="528" spans="1:15" ht="30" x14ac:dyDescent="0.2">
      <c r="A528" s="224" t="s">
        <v>1050</v>
      </c>
      <c r="B528" s="224" t="s">
        <v>1685</v>
      </c>
      <c r="C528" s="224" t="s">
        <v>362</v>
      </c>
      <c r="D528" s="224" t="s">
        <v>331</v>
      </c>
      <c r="F528" s="125"/>
      <c r="O528" s="209"/>
    </row>
    <row r="529" spans="1:15" ht="30" x14ac:dyDescent="0.2">
      <c r="A529" s="224" t="s">
        <v>1051</v>
      </c>
      <c r="B529" s="224" t="s">
        <v>1686</v>
      </c>
      <c r="C529" s="224" t="s">
        <v>104</v>
      </c>
      <c r="D529" s="224" t="s">
        <v>2109</v>
      </c>
      <c r="F529" s="125"/>
      <c r="O529" s="209"/>
    </row>
    <row r="530" spans="1:15" ht="30" x14ac:dyDescent="0.2">
      <c r="A530" s="224" t="s">
        <v>1052</v>
      </c>
      <c r="B530" s="224" t="s">
        <v>1687</v>
      </c>
      <c r="C530" s="224" t="s">
        <v>155</v>
      </c>
      <c r="D530" s="224" t="s">
        <v>541</v>
      </c>
      <c r="F530" s="125"/>
      <c r="O530" s="209"/>
    </row>
    <row r="531" spans="1:15" ht="30" x14ac:dyDescent="0.2">
      <c r="A531" s="224" t="s">
        <v>1053</v>
      </c>
      <c r="B531" s="224" t="s">
        <v>1688</v>
      </c>
      <c r="C531" s="224" t="s">
        <v>116</v>
      </c>
      <c r="D531" s="224" t="s">
        <v>2110</v>
      </c>
      <c r="F531" s="125"/>
      <c r="O531" s="209"/>
    </row>
    <row r="532" spans="1:15" ht="27.75" x14ac:dyDescent="0.2">
      <c r="A532" s="224" t="s">
        <v>1054</v>
      </c>
      <c r="B532" s="224" t="s">
        <v>1689</v>
      </c>
      <c r="C532" s="224" t="s">
        <v>113</v>
      </c>
      <c r="D532" s="224" t="s">
        <v>297</v>
      </c>
      <c r="F532" s="125"/>
      <c r="O532" s="207"/>
    </row>
    <row r="533" spans="1:15" ht="30" x14ac:dyDescent="0.2">
      <c r="A533" s="224" t="s">
        <v>1055</v>
      </c>
      <c r="B533" s="224" t="s">
        <v>1690</v>
      </c>
      <c r="C533" s="224" t="s">
        <v>116</v>
      </c>
      <c r="D533" s="224" t="s">
        <v>2111</v>
      </c>
      <c r="F533" s="125"/>
      <c r="O533" s="209"/>
    </row>
    <row r="534" spans="1:15" ht="30" x14ac:dyDescent="0.2">
      <c r="A534" s="224" t="s">
        <v>1056</v>
      </c>
      <c r="B534" s="224" t="s">
        <v>1691</v>
      </c>
      <c r="C534" s="224" t="s">
        <v>153</v>
      </c>
      <c r="D534" s="224" t="s">
        <v>428</v>
      </c>
      <c r="F534" s="125"/>
      <c r="O534" s="209"/>
    </row>
    <row r="535" spans="1:15" ht="33.75" x14ac:dyDescent="0.2">
      <c r="A535" s="224" t="s">
        <v>1057</v>
      </c>
      <c r="B535" s="224" t="s">
        <v>1692</v>
      </c>
      <c r="C535" s="224" t="s">
        <v>67</v>
      </c>
      <c r="D535" s="224" t="s">
        <v>2112</v>
      </c>
      <c r="F535" s="125"/>
      <c r="O535" s="210"/>
    </row>
    <row r="536" spans="1:15" ht="30" x14ac:dyDescent="0.2">
      <c r="A536" s="224" t="s">
        <v>1058</v>
      </c>
      <c r="B536" s="224" t="s">
        <v>1693</v>
      </c>
      <c r="C536" s="224" t="s">
        <v>1981</v>
      </c>
      <c r="D536" s="224" t="s">
        <v>308</v>
      </c>
      <c r="F536" s="125"/>
      <c r="O536" s="209"/>
    </row>
    <row r="537" spans="1:15" ht="30" x14ac:dyDescent="0.2">
      <c r="A537" s="224" t="s">
        <v>1059</v>
      </c>
      <c r="B537" s="224" t="s">
        <v>1694</v>
      </c>
      <c r="C537" s="224" t="s">
        <v>114</v>
      </c>
      <c r="D537" s="224" t="s">
        <v>322</v>
      </c>
      <c r="F537" s="125"/>
      <c r="O537" s="209"/>
    </row>
    <row r="538" spans="1:15" ht="27.75" x14ac:dyDescent="0.2">
      <c r="A538" s="224" t="s">
        <v>1060</v>
      </c>
      <c r="B538" s="224" t="s">
        <v>1695</v>
      </c>
      <c r="C538" s="224" t="s">
        <v>89</v>
      </c>
      <c r="D538" s="224" t="s">
        <v>421</v>
      </c>
      <c r="F538" s="125"/>
      <c r="O538" s="207"/>
    </row>
    <row r="539" spans="1:15" ht="30" x14ac:dyDescent="0.2">
      <c r="A539" s="224" t="s">
        <v>1061</v>
      </c>
      <c r="B539" s="224" t="s">
        <v>1696</v>
      </c>
      <c r="C539" s="224" t="s">
        <v>105</v>
      </c>
      <c r="D539" s="224" t="s">
        <v>370</v>
      </c>
      <c r="F539" s="125"/>
      <c r="O539" s="209"/>
    </row>
    <row r="540" spans="1:15" ht="30" x14ac:dyDescent="0.2">
      <c r="A540" s="224" t="s">
        <v>1062</v>
      </c>
      <c r="B540" s="224" t="s">
        <v>1697</v>
      </c>
      <c r="C540" s="224" t="s">
        <v>416</v>
      </c>
      <c r="D540" s="224" t="s">
        <v>2113</v>
      </c>
      <c r="F540" s="125"/>
      <c r="O540" s="209"/>
    </row>
    <row r="541" spans="1:15" ht="30" x14ac:dyDescent="0.2">
      <c r="A541" s="224" t="s">
        <v>1246</v>
      </c>
      <c r="B541" s="224" t="s">
        <v>1877</v>
      </c>
      <c r="C541" s="224" t="s">
        <v>111</v>
      </c>
      <c r="D541" s="224" t="s">
        <v>2160</v>
      </c>
      <c r="F541" s="125"/>
      <c r="O541" s="209"/>
    </row>
    <row r="542" spans="1:15" ht="30" x14ac:dyDescent="0.2">
      <c r="A542" s="224" t="s">
        <v>1063</v>
      </c>
      <c r="B542" s="224" t="s">
        <v>1698</v>
      </c>
      <c r="C542" s="224" t="s">
        <v>1982</v>
      </c>
      <c r="D542" s="224" t="s">
        <v>2114</v>
      </c>
      <c r="F542" s="125"/>
      <c r="O542" s="209"/>
    </row>
    <row r="543" spans="1:15" ht="30" x14ac:dyDescent="0.2">
      <c r="A543" s="224" t="s">
        <v>1247</v>
      </c>
      <c r="B543" s="224" t="s">
        <v>1878</v>
      </c>
      <c r="C543" s="224" t="s">
        <v>463</v>
      </c>
      <c r="D543" s="224" t="s">
        <v>295</v>
      </c>
      <c r="F543" s="125"/>
      <c r="O543" s="209"/>
    </row>
    <row r="544" spans="1:15" ht="30" x14ac:dyDescent="0.2">
      <c r="A544" s="224" t="s">
        <v>1064</v>
      </c>
      <c r="B544" s="224" t="s">
        <v>1699</v>
      </c>
      <c r="C544" s="224" t="s">
        <v>1983</v>
      </c>
      <c r="D544" s="224" t="s">
        <v>2016</v>
      </c>
      <c r="F544" s="125"/>
      <c r="O544" s="209"/>
    </row>
    <row r="545" spans="1:15" ht="30" x14ac:dyDescent="0.2">
      <c r="A545" s="224" t="s">
        <v>1248</v>
      </c>
      <c r="B545" s="224" t="s">
        <v>1879</v>
      </c>
      <c r="C545" s="224" t="s">
        <v>106</v>
      </c>
      <c r="D545" s="224" t="s">
        <v>291</v>
      </c>
      <c r="F545" s="125"/>
      <c r="O545" s="209"/>
    </row>
    <row r="546" spans="1:15" ht="30" x14ac:dyDescent="0.2">
      <c r="A546" s="224" t="s">
        <v>1065</v>
      </c>
      <c r="B546" s="224" t="s">
        <v>1700</v>
      </c>
      <c r="C546" s="224" t="s">
        <v>106</v>
      </c>
      <c r="D546" s="224" t="s">
        <v>2115</v>
      </c>
      <c r="F546" s="125"/>
      <c r="O546" s="209"/>
    </row>
    <row r="547" spans="1:15" ht="30" x14ac:dyDescent="0.2">
      <c r="A547" s="224" t="s">
        <v>1066</v>
      </c>
      <c r="B547" s="224" t="s">
        <v>1701</v>
      </c>
      <c r="C547" s="224" t="s">
        <v>94</v>
      </c>
      <c r="D547" s="224" t="s">
        <v>535</v>
      </c>
      <c r="F547" s="125"/>
      <c r="O547" s="209"/>
    </row>
    <row r="548" spans="1:15" ht="30" x14ac:dyDescent="0.2">
      <c r="A548" s="224" t="s">
        <v>1067</v>
      </c>
      <c r="B548" s="224" t="s">
        <v>1702</v>
      </c>
      <c r="C548" s="224" t="s">
        <v>533</v>
      </c>
      <c r="D548" s="224" t="s">
        <v>2116</v>
      </c>
      <c r="F548" s="125"/>
      <c r="O548" s="209"/>
    </row>
    <row r="549" spans="1:15" ht="30" x14ac:dyDescent="0.2">
      <c r="A549" s="224" t="s">
        <v>1068</v>
      </c>
      <c r="B549" s="224" t="s">
        <v>1703</v>
      </c>
      <c r="C549" s="224" t="s">
        <v>95</v>
      </c>
      <c r="D549" s="224" t="s">
        <v>366</v>
      </c>
      <c r="F549" s="125"/>
      <c r="O549" s="209"/>
    </row>
    <row r="550" spans="1:15" ht="30" x14ac:dyDescent="0.2">
      <c r="A550" s="224" t="s">
        <v>1280</v>
      </c>
      <c r="B550" s="224" t="s">
        <v>1911</v>
      </c>
      <c r="C550" s="224" t="s">
        <v>119</v>
      </c>
      <c r="D550" s="224" t="s">
        <v>2166</v>
      </c>
      <c r="F550" s="125"/>
      <c r="O550" s="209"/>
    </row>
    <row r="551" spans="1:15" ht="30" x14ac:dyDescent="0.2">
      <c r="A551" s="224" t="s">
        <v>1249</v>
      </c>
      <c r="B551" s="224" t="s">
        <v>1880</v>
      </c>
      <c r="C551" s="224" t="s">
        <v>76</v>
      </c>
      <c r="D551" s="224" t="s">
        <v>298</v>
      </c>
      <c r="F551" s="125"/>
      <c r="O551" s="209"/>
    </row>
    <row r="552" spans="1:15" ht="30" x14ac:dyDescent="0.2">
      <c r="A552" s="224" t="s">
        <v>1069</v>
      </c>
      <c r="B552" s="224" t="s">
        <v>1704</v>
      </c>
      <c r="C552" s="224" t="s">
        <v>125</v>
      </c>
      <c r="D552" s="224" t="s">
        <v>2117</v>
      </c>
      <c r="F552" s="125"/>
      <c r="O552" s="209"/>
    </row>
    <row r="553" spans="1:15" ht="30" x14ac:dyDescent="0.2">
      <c r="A553" s="224" t="s">
        <v>1070</v>
      </c>
      <c r="B553" s="224" t="s">
        <v>1705</v>
      </c>
      <c r="C553" s="224" t="s">
        <v>74</v>
      </c>
      <c r="D553" s="224" t="s">
        <v>285</v>
      </c>
      <c r="F553" s="125"/>
      <c r="O553" s="214"/>
    </row>
    <row r="554" spans="1:15" ht="27.75" x14ac:dyDescent="0.2">
      <c r="A554" s="224" t="s">
        <v>1071</v>
      </c>
      <c r="B554" s="224" t="s">
        <v>1706</v>
      </c>
      <c r="C554" s="224" t="s">
        <v>175</v>
      </c>
      <c r="D554" s="224" t="s">
        <v>285</v>
      </c>
      <c r="F554" s="125"/>
      <c r="O554" s="207"/>
    </row>
    <row r="555" spans="1:15" ht="30" x14ac:dyDescent="0.2">
      <c r="A555" s="224" t="s">
        <v>1072</v>
      </c>
      <c r="B555" s="224" t="s">
        <v>1707</v>
      </c>
      <c r="C555" s="224" t="s">
        <v>293</v>
      </c>
      <c r="D555" s="224" t="s">
        <v>2118</v>
      </c>
      <c r="F555" s="125"/>
      <c r="O555" s="209"/>
    </row>
    <row r="556" spans="1:15" ht="30" x14ac:dyDescent="0.2">
      <c r="A556" s="224" t="s">
        <v>1073</v>
      </c>
      <c r="B556" s="224" t="s">
        <v>1708</v>
      </c>
      <c r="C556" s="224" t="s">
        <v>1984</v>
      </c>
      <c r="D556" s="224" t="s">
        <v>428</v>
      </c>
      <c r="F556" s="125"/>
      <c r="O556" s="209"/>
    </row>
    <row r="557" spans="1:15" ht="30" x14ac:dyDescent="0.2">
      <c r="A557" s="224" t="s">
        <v>1074</v>
      </c>
      <c r="B557" s="224" t="s">
        <v>1709</v>
      </c>
      <c r="C557" s="224" t="s">
        <v>502</v>
      </c>
      <c r="D557" s="224" t="s">
        <v>2119</v>
      </c>
      <c r="F557" s="125"/>
      <c r="O557" s="209"/>
    </row>
    <row r="558" spans="1:15" ht="30" x14ac:dyDescent="0.2">
      <c r="A558" s="224" t="s">
        <v>1075</v>
      </c>
      <c r="B558" s="224" t="s">
        <v>1710</v>
      </c>
      <c r="C558" s="224" t="s">
        <v>1985</v>
      </c>
      <c r="D558" s="224" t="s">
        <v>2120</v>
      </c>
      <c r="F558" s="125"/>
      <c r="O558" s="209"/>
    </row>
    <row r="559" spans="1:15" ht="30" x14ac:dyDescent="0.2">
      <c r="A559" s="224" t="s">
        <v>1076</v>
      </c>
      <c r="B559" s="224" t="s">
        <v>1711</v>
      </c>
      <c r="C559" s="224" t="s">
        <v>106</v>
      </c>
      <c r="D559" s="224" t="s">
        <v>2121</v>
      </c>
      <c r="F559" s="125"/>
      <c r="O559" s="209"/>
    </row>
    <row r="560" spans="1:15" ht="30" x14ac:dyDescent="0.2">
      <c r="A560" s="224" t="s">
        <v>1077</v>
      </c>
      <c r="B560" s="224" t="s">
        <v>1712</v>
      </c>
      <c r="C560" s="224" t="s">
        <v>82</v>
      </c>
      <c r="D560" s="224" t="s">
        <v>2122</v>
      </c>
      <c r="F560" s="125"/>
      <c r="O560" s="209"/>
    </row>
    <row r="561" spans="1:15" ht="30" x14ac:dyDescent="0.2">
      <c r="A561" s="224" t="s">
        <v>1078</v>
      </c>
      <c r="B561" s="224" t="s">
        <v>1713</v>
      </c>
      <c r="C561" s="224" t="s">
        <v>70</v>
      </c>
      <c r="D561" s="224" t="s">
        <v>284</v>
      </c>
      <c r="F561" s="125"/>
      <c r="O561" s="209"/>
    </row>
    <row r="562" spans="1:15" ht="30" x14ac:dyDescent="0.2">
      <c r="A562" s="224" t="s">
        <v>1079</v>
      </c>
      <c r="B562" s="224" t="s">
        <v>1714</v>
      </c>
      <c r="C562" s="224" t="s">
        <v>1940</v>
      </c>
      <c r="D562" s="224" t="s">
        <v>325</v>
      </c>
      <c r="F562" s="125"/>
      <c r="O562" s="209"/>
    </row>
    <row r="563" spans="1:15" ht="30" x14ac:dyDescent="0.2">
      <c r="A563" s="224" t="s">
        <v>1080</v>
      </c>
      <c r="B563" s="224" t="s">
        <v>1715</v>
      </c>
      <c r="C563" s="224" t="s">
        <v>70</v>
      </c>
      <c r="D563" s="224" t="s">
        <v>380</v>
      </c>
      <c r="F563" s="125"/>
      <c r="O563" s="209"/>
    </row>
    <row r="564" spans="1:15" ht="30" x14ac:dyDescent="0.2">
      <c r="A564" s="224" t="s">
        <v>1081</v>
      </c>
      <c r="B564" s="224" t="s">
        <v>1716</v>
      </c>
      <c r="C564" s="224" t="s">
        <v>135</v>
      </c>
      <c r="D564" s="224" t="s">
        <v>2123</v>
      </c>
      <c r="F564" s="125"/>
      <c r="O564" s="209"/>
    </row>
    <row r="565" spans="1:15" ht="30" x14ac:dyDescent="0.2">
      <c r="A565" s="224" t="s">
        <v>1082</v>
      </c>
      <c r="B565" s="224" t="s">
        <v>1717</v>
      </c>
      <c r="C565" s="224" t="s">
        <v>153</v>
      </c>
      <c r="D565" s="224" t="s">
        <v>406</v>
      </c>
      <c r="F565" s="125"/>
      <c r="O565" s="209"/>
    </row>
    <row r="566" spans="1:15" ht="30" x14ac:dyDescent="0.2">
      <c r="A566" s="224" t="s">
        <v>1250</v>
      </c>
      <c r="B566" s="224" t="s">
        <v>1881</v>
      </c>
      <c r="C566" s="224" t="s">
        <v>106</v>
      </c>
      <c r="D566" s="224" t="s">
        <v>325</v>
      </c>
      <c r="F566" s="125"/>
      <c r="O566" s="209"/>
    </row>
    <row r="567" spans="1:15" ht="30" x14ac:dyDescent="0.2">
      <c r="A567" s="224" t="s">
        <v>1083</v>
      </c>
      <c r="B567" s="224" t="s">
        <v>1718</v>
      </c>
      <c r="C567" s="224" t="s">
        <v>91</v>
      </c>
      <c r="D567" s="224" t="s">
        <v>363</v>
      </c>
      <c r="F567" s="125"/>
      <c r="O567" s="209"/>
    </row>
    <row r="568" spans="1:15" ht="30" x14ac:dyDescent="0.2">
      <c r="A568" s="224" t="s">
        <v>1251</v>
      </c>
      <c r="B568" s="224" t="s">
        <v>1882</v>
      </c>
      <c r="C568" s="224" t="s">
        <v>106</v>
      </c>
      <c r="D568" s="224" t="s">
        <v>316</v>
      </c>
      <c r="F568" s="125"/>
      <c r="O568" s="209"/>
    </row>
    <row r="569" spans="1:15" ht="30" x14ac:dyDescent="0.2">
      <c r="A569" s="224" t="s">
        <v>1281</v>
      </c>
      <c r="B569" s="224" t="s">
        <v>1912</v>
      </c>
      <c r="C569" s="224" t="s">
        <v>410</v>
      </c>
      <c r="D569" s="224" t="s">
        <v>456</v>
      </c>
      <c r="F569" s="125"/>
      <c r="O569" s="209"/>
    </row>
    <row r="570" spans="1:15" ht="30" x14ac:dyDescent="0.2">
      <c r="A570" s="224" t="s">
        <v>1084</v>
      </c>
      <c r="B570" s="224" t="s">
        <v>1719</v>
      </c>
      <c r="C570" s="224" t="s">
        <v>162</v>
      </c>
      <c r="D570" s="224" t="s">
        <v>291</v>
      </c>
      <c r="F570" s="125"/>
      <c r="O570" s="209"/>
    </row>
    <row r="571" spans="1:15" ht="30" x14ac:dyDescent="0.2">
      <c r="A571" s="224" t="s">
        <v>1085</v>
      </c>
      <c r="B571" s="224" t="s">
        <v>1720</v>
      </c>
      <c r="C571" s="224" t="s">
        <v>72</v>
      </c>
      <c r="D571" s="224" t="s">
        <v>295</v>
      </c>
      <c r="F571" s="125"/>
      <c r="O571" s="209"/>
    </row>
    <row r="572" spans="1:15" ht="27.75" x14ac:dyDescent="0.2">
      <c r="A572" s="224" t="s">
        <v>1252</v>
      </c>
      <c r="B572" s="224" t="s">
        <v>1883</v>
      </c>
      <c r="C572" s="224" t="s">
        <v>90</v>
      </c>
      <c r="D572" s="224" t="s">
        <v>289</v>
      </c>
      <c r="F572" s="125"/>
      <c r="O572" s="207"/>
    </row>
    <row r="573" spans="1:15" ht="30" x14ac:dyDescent="0.2">
      <c r="A573" s="224" t="s">
        <v>1086</v>
      </c>
      <c r="B573" s="224" t="s">
        <v>1721</v>
      </c>
      <c r="C573" s="224" t="s">
        <v>72</v>
      </c>
      <c r="D573" s="224" t="s">
        <v>378</v>
      </c>
      <c r="F573" s="125"/>
      <c r="O573" s="209"/>
    </row>
    <row r="574" spans="1:15" ht="30" x14ac:dyDescent="0.2">
      <c r="A574" s="224" t="s">
        <v>1253</v>
      </c>
      <c r="B574" s="224" t="s">
        <v>1884</v>
      </c>
      <c r="C574" s="224" t="s">
        <v>76</v>
      </c>
      <c r="D574" s="224" t="s">
        <v>377</v>
      </c>
      <c r="F574" s="125"/>
      <c r="O574" s="209"/>
    </row>
    <row r="575" spans="1:15" ht="30" x14ac:dyDescent="0.2">
      <c r="A575" s="224" t="s">
        <v>1087</v>
      </c>
      <c r="B575" s="224" t="s">
        <v>1722</v>
      </c>
      <c r="C575" s="224" t="s">
        <v>1986</v>
      </c>
      <c r="D575" s="224" t="s">
        <v>371</v>
      </c>
      <c r="F575" s="125"/>
      <c r="O575" s="209"/>
    </row>
    <row r="576" spans="1:15" ht="30" x14ac:dyDescent="0.2">
      <c r="A576" s="224" t="s">
        <v>1088</v>
      </c>
      <c r="B576" s="224" t="s">
        <v>1723</v>
      </c>
      <c r="C576" s="224" t="s">
        <v>148</v>
      </c>
      <c r="D576" s="224" t="s">
        <v>287</v>
      </c>
      <c r="F576" s="125"/>
      <c r="O576" s="209"/>
    </row>
    <row r="577" spans="1:15" ht="30" x14ac:dyDescent="0.2">
      <c r="A577" s="224" t="s">
        <v>1282</v>
      </c>
      <c r="B577" s="224" t="s">
        <v>1913</v>
      </c>
      <c r="C577" s="224" t="s">
        <v>106</v>
      </c>
      <c r="D577" s="224" t="s">
        <v>453</v>
      </c>
      <c r="F577" s="125"/>
      <c r="O577" s="209"/>
    </row>
    <row r="578" spans="1:15" ht="30" x14ac:dyDescent="0.2">
      <c r="A578" s="224" t="s">
        <v>1089</v>
      </c>
      <c r="B578" s="224" t="s">
        <v>1724</v>
      </c>
      <c r="C578" s="224" t="s">
        <v>72</v>
      </c>
      <c r="D578" s="224" t="s">
        <v>368</v>
      </c>
      <c r="F578" s="125"/>
      <c r="O578" s="209"/>
    </row>
    <row r="579" spans="1:15" ht="30" x14ac:dyDescent="0.2">
      <c r="A579" s="224" t="s">
        <v>1090</v>
      </c>
      <c r="B579" s="224" t="s">
        <v>1725</v>
      </c>
      <c r="C579" s="224" t="s">
        <v>72</v>
      </c>
      <c r="D579" s="224" t="s">
        <v>325</v>
      </c>
      <c r="F579" s="125"/>
      <c r="O579" s="209"/>
    </row>
    <row r="580" spans="1:15" ht="30" x14ac:dyDescent="0.2">
      <c r="A580" s="224" t="s">
        <v>1254</v>
      </c>
      <c r="B580" s="224" t="s">
        <v>1885</v>
      </c>
      <c r="C580" s="224" t="s">
        <v>141</v>
      </c>
      <c r="D580" s="224" t="s">
        <v>358</v>
      </c>
      <c r="F580" s="125"/>
      <c r="O580" s="209"/>
    </row>
    <row r="581" spans="1:15" ht="30" x14ac:dyDescent="0.2">
      <c r="A581" s="224" t="s">
        <v>1091</v>
      </c>
      <c r="B581" s="224" t="s">
        <v>1726</v>
      </c>
      <c r="C581" s="224" t="s">
        <v>98</v>
      </c>
      <c r="D581" s="224" t="s">
        <v>322</v>
      </c>
      <c r="F581" s="125"/>
      <c r="O581" s="209"/>
    </row>
    <row r="582" spans="1:15" ht="30" x14ac:dyDescent="0.2">
      <c r="A582" s="224" t="s">
        <v>1255</v>
      </c>
      <c r="B582" s="224" t="s">
        <v>1886</v>
      </c>
      <c r="C582" s="224" t="s">
        <v>70</v>
      </c>
      <c r="D582" s="224" t="s">
        <v>490</v>
      </c>
      <c r="F582" s="125"/>
      <c r="O582" s="209"/>
    </row>
    <row r="583" spans="1:15" ht="30" x14ac:dyDescent="0.2">
      <c r="A583" s="224" t="s">
        <v>1092</v>
      </c>
      <c r="B583" s="224" t="s">
        <v>1727</v>
      </c>
      <c r="C583" s="224" t="s">
        <v>426</v>
      </c>
      <c r="D583" s="224" t="s">
        <v>314</v>
      </c>
      <c r="F583" s="125"/>
      <c r="O583" s="209"/>
    </row>
    <row r="584" spans="1:15" ht="30" x14ac:dyDescent="0.2">
      <c r="A584" s="224" t="s">
        <v>1093</v>
      </c>
      <c r="B584" s="224" t="s">
        <v>1728</v>
      </c>
      <c r="C584" s="224" t="s">
        <v>116</v>
      </c>
      <c r="D584" s="224" t="s">
        <v>348</v>
      </c>
      <c r="F584" s="125"/>
      <c r="O584" s="209"/>
    </row>
    <row r="585" spans="1:15" ht="30" x14ac:dyDescent="0.2">
      <c r="A585" s="224" t="s">
        <v>1094</v>
      </c>
      <c r="B585" s="224" t="s">
        <v>1729</v>
      </c>
      <c r="C585" s="224" t="s">
        <v>169</v>
      </c>
      <c r="D585" s="224" t="s">
        <v>503</v>
      </c>
      <c r="F585" s="125"/>
      <c r="O585" s="209"/>
    </row>
    <row r="586" spans="1:15" ht="30" x14ac:dyDescent="0.2">
      <c r="A586" s="224" t="s">
        <v>1095</v>
      </c>
      <c r="B586" s="224" t="s">
        <v>1730</v>
      </c>
      <c r="C586" s="224" t="s">
        <v>73</v>
      </c>
      <c r="D586" s="224" t="s">
        <v>361</v>
      </c>
      <c r="F586" s="125"/>
      <c r="O586" s="209"/>
    </row>
    <row r="587" spans="1:15" ht="30" x14ac:dyDescent="0.2">
      <c r="A587" s="224" t="s">
        <v>1096</v>
      </c>
      <c r="B587" s="224" t="s">
        <v>1731</v>
      </c>
      <c r="C587" s="224" t="s">
        <v>112</v>
      </c>
      <c r="D587" s="224" t="s">
        <v>536</v>
      </c>
      <c r="F587" s="125"/>
      <c r="O587" s="214"/>
    </row>
    <row r="588" spans="1:15" ht="30" x14ac:dyDescent="0.2">
      <c r="A588" s="224" t="s">
        <v>1097</v>
      </c>
      <c r="B588" s="224" t="s">
        <v>1732</v>
      </c>
      <c r="C588" s="224" t="s">
        <v>70</v>
      </c>
      <c r="D588" s="224" t="s">
        <v>448</v>
      </c>
      <c r="F588" s="125"/>
      <c r="O588" s="209"/>
    </row>
    <row r="589" spans="1:15" ht="30" x14ac:dyDescent="0.2">
      <c r="A589" s="224" t="s">
        <v>1098</v>
      </c>
      <c r="B589" s="224" t="s">
        <v>1733</v>
      </c>
      <c r="C589" s="224" t="s">
        <v>553</v>
      </c>
      <c r="D589" s="224" t="s">
        <v>427</v>
      </c>
      <c r="F589" s="125"/>
      <c r="J589" s="216"/>
      <c r="K589" s="216"/>
      <c r="L589" s="216"/>
      <c r="O589" s="209"/>
    </row>
    <row r="590" spans="1:15" ht="30" x14ac:dyDescent="0.2">
      <c r="A590" s="224" t="s">
        <v>1099</v>
      </c>
      <c r="B590" s="224" t="s">
        <v>1734</v>
      </c>
      <c r="C590" s="224" t="s">
        <v>72</v>
      </c>
      <c r="D590" s="224" t="s">
        <v>378</v>
      </c>
      <c r="F590" s="125"/>
      <c r="O590" s="209"/>
    </row>
    <row r="591" spans="1:15" ht="30" x14ac:dyDescent="0.2">
      <c r="A591" s="224" t="s">
        <v>1100</v>
      </c>
      <c r="B591" s="224" t="s">
        <v>1735</v>
      </c>
      <c r="C591" s="224" t="s">
        <v>69</v>
      </c>
      <c r="D591" s="224" t="s">
        <v>2124</v>
      </c>
      <c r="F591" s="125"/>
      <c r="O591" s="209"/>
    </row>
    <row r="592" spans="1:15" ht="30" x14ac:dyDescent="0.2">
      <c r="A592" s="224" t="s">
        <v>1101</v>
      </c>
      <c r="B592" s="224" t="s">
        <v>1736</v>
      </c>
      <c r="C592" s="224" t="s">
        <v>116</v>
      </c>
      <c r="D592" s="224" t="s">
        <v>2125</v>
      </c>
      <c r="F592" s="125"/>
      <c r="O592" s="209"/>
    </row>
    <row r="593" spans="1:15" ht="30" x14ac:dyDescent="0.2">
      <c r="A593" s="224" t="s">
        <v>1102</v>
      </c>
      <c r="B593" s="224" t="s">
        <v>1737</v>
      </c>
      <c r="C593" s="224" t="s">
        <v>320</v>
      </c>
      <c r="D593" s="224" t="s">
        <v>348</v>
      </c>
      <c r="F593" s="125"/>
      <c r="O593" s="209"/>
    </row>
    <row r="594" spans="1:15" ht="30" x14ac:dyDescent="0.2">
      <c r="A594" s="224" t="s">
        <v>1103</v>
      </c>
      <c r="B594" s="224" t="s">
        <v>1738</v>
      </c>
      <c r="C594" s="224" t="s">
        <v>130</v>
      </c>
      <c r="D594" s="224" t="s">
        <v>428</v>
      </c>
      <c r="F594" s="125"/>
      <c r="O594" s="209"/>
    </row>
    <row r="595" spans="1:15" ht="30" x14ac:dyDescent="0.2">
      <c r="A595" s="224" t="s">
        <v>1104</v>
      </c>
      <c r="B595" s="224" t="s">
        <v>1739</v>
      </c>
      <c r="C595" s="224" t="s">
        <v>67</v>
      </c>
      <c r="D595" s="224" t="s">
        <v>307</v>
      </c>
      <c r="F595" s="125"/>
      <c r="O595" s="209"/>
    </row>
    <row r="596" spans="1:15" ht="30" x14ac:dyDescent="0.2">
      <c r="A596" s="224" t="s">
        <v>1105</v>
      </c>
      <c r="B596" s="224" t="s">
        <v>1740</v>
      </c>
      <c r="C596" s="224" t="s">
        <v>77</v>
      </c>
      <c r="D596" s="224" t="s">
        <v>366</v>
      </c>
      <c r="F596" s="125"/>
      <c r="O596" s="209"/>
    </row>
    <row r="597" spans="1:15" ht="30" x14ac:dyDescent="0.2">
      <c r="A597" s="224" t="s">
        <v>1106</v>
      </c>
      <c r="B597" s="224" t="s">
        <v>1741</v>
      </c>
      <c r="C597" s="224" t="s">
        <v>70</v>
      </c>
      <c r="D597" s="224" t="s">
        <v>321</v>
      </c>
      <c r="F597" s="125"/>
      <c r="O597" s="209"/>
    </row>
    <row r="598" spans="1:15" ht="30" x14ac:dyDescent="0.2">
      <c r="A598" s="224" t="s">
        <v>1107</v>
      </c>
      <c r="B598" s="224" t="s">
        <v>1742</v>
      </c>
      <c r="C598" s="224" t="s">
        <v>106</v>
      </c>
      <c r="D598" s="224" t="s">
        <v>339</v>
      </c>
      <c r="F598" s="125"/>
      <c r="O598" s="209"/>
    </row>
    <row r="599" spans="1:15" ht="30" x14ac:dyDescent="0.2">
      <c r="A599" s="224" t="s">
        <v>1108</v>
      </c>
      <c r="B599" s="224" t="s">
        <v>1743</v>
      </c>
      <c r="C599" s="224" t="s">
        <v>152</v>
      </c>
      <c r="D599" s="224" t="s">
        <v>2126</v>
      </c>
      <c r="F599" s="125"/>
      <c r="O599" s="209"/>
    </row>
    <row r="600" spans="1:15" ht="30" x14ac:dyDescent="0.2">
      <c r="A600" s="224" t="s">
        <v>1109</v>
      </c>
      <c r="B600" s="224" t="s">
        <v>1744</v>
      </c>
      <c r="C600" s="224" t="s">
        <v>97</v>
      </c>
      <c r="D600" s="224" t="s">
        <v>414</v>
      </c>
      <c r="F600" s="125"/>
      <c r="O600" s="209"/>
    </row>
    <row r="601" spans="1:15" ht="33" x14ac:dyDescent="0.2">
      <c r="A601" s="224" t="s">
        <v>1256</v>
      </c>
      <c r="B601" s="224" t="s">
        <v>1887</v>
      </c>
      <c r="C601" s="224" t="s">
        <v>514</v>
      </c>
      <c r="D601" s="224" t="s">
        <v>384</v>
      </c>
      <c r="F601" s="125"/>
      <c r="O601" s="213"/>
    </row>
    <row r="602" spans="1:15" ht="30" x14ac:dyDescent="0.2">
      <c r="A602" s="224" t="s">
        <v>1110</v>
      </c>
      <c r="B602" s="224" t="s">
        <v>1745</v>
      </c>
      <c r="C602" s="224" t="s">
        <v>1987</v>
      </c>
      <c r="D602" s="224" t="s">
        <v>2127</v>
      </c>
      <c r="F602" s="125"/>
      <c r="O602" s="209"/>
    </row>
    <row r="603" spans="1:15" ht="30" x14ac:dyDescent="0.2">
      <c r="A603" s="224" t="s">
        <v>1257</v>
      </c>
      <c r="B603" s="224" t="s">
        <v>1888</v>
      </c>
      <c r="C603" s="224" t="s">
        <v>80</v>
      </c>
      <c r="D603" s="224" t="s">
        <v>355</v>
      </c>
      <c r="F603" s="125"/>
      <c r="O603" s="209"/>
    </row>
    <row r="604" spans="1:15" ht="30" x14ac:dyDescent="0.2">
      <c r="A604" s="224" t="s">
        <v>1111</v>
      </c>
      <c r="B604" s="224" t="s">
        <v>1746</v>
      </c>
      <c r="C604" s="224" t="s">
        <v>106</v>
      </c>
      <c r="D604" s="224" t="s">
        <v>2128</v>
      </c>
      <c r="F604" s="125"/>
      <c r="O604" s="209"/>
    </row>
    <row r="605" spans="1:15" ht="30" x14ac:dyDescent="0.2">
      <c r="A605" s="224" t="s">
        <v>1112</v>
      </c>
      <c r="B605" s="224" t="s">
        <v>1747</v>
      </c>
      <c r="C605" s="224" t="s">
        <v>1963</v>
      </c>
      <c r="D605" s="224" t="s">
        <v>2129</v>
      </c>
      <c r="F605" s="125"/>
      <c r="O605" s="209"/>
    </row>
    <row r="606" spans="1:15" ht="30" x14ac:dyDescent="0.2">
      <c r="A606" s="224" t="s">
        <v>1113</v>
      </c>
      <c r="B606" s="224" t="s">
        <v>1748</v>
      </c>
      <c r="C606" s="224" t="s">
        <v>67</v>
      </c>
      <c r="D606" s="224" t="s">
        <v>321</v>
      </c>
      <c r="F606" s="125"/>
      <c r="O606" s="209"/>
    </row>
    <row r="607" spans="1:15" ht="30" x14ac:dyDescent="0.2">
      <c r="A607" s="224" t="s">
        <v>1114</v>
      </c>
      <c r="B607" s="224" t="s">
        <v>1749</v>
      </c>
      <c r="C607" s="224" t="s">
        <v>181</v>
      </c>
      <c r="D607" s="224" t="s">
        <v>1939</v>
      </c>
      <c r="F607" s="125"/>
      <c r="O607" s="209"/>
    </row>
    <row r="608" spans="1:15" ht="30" x14ac:dyDescent="0.2">
      <c r="A608" s="224" t="s">
        <v>1283</v>
      </c>
      <c r="B608" s="224" t="s">
        <v>1914</v>
      </c>
      <c r="C608" s="224" t="s">
        <v>120</v>
      </c>
      <c r="D608" s="224" t="s">
        <v>315</v>
      </c>
      <c r="F608" s="125"/>
      <c r="O608" s="209"/>
    </row>
    <row r="609" spans="1:15" ht="27.75" x14ac:dyDescent="0.2">
      <c r="A609" s="224" t="s">
        <v>1284</v>
      </c>
      <c r="B609" s="224" t="s">
        <v>1915</v>
      </c>
      <c r="C609" s="224" t="s">
        <v>72</v>
      </c>
      <c r="D609" s="224" t="s">
        <v>511</v>
      </c>
      <c r="F609" s="125"/>
      <c r="O609" s="207"/>
    </row>
    <row r="610" spans="1:15" ht="30" x14ac:dyDescent="0.2">
      <c r="A610" s="224" t="s">
        <v>1115</v>
      </c>
      <c r="B610" s="224" t="s">
        <v>1750</v>
      </c>
      <c r="C610" s="224" t="s">
        <v>83</v>
      </c>
      <c r="D610" s="224" t="s">
        <v>285</v>
      </c>
      <c r="F610" s="125"/>
      <c r="O610" s="209"/>
    </row>
    <row r="611" spans="1:15" ht="30" x14ac:dyDescent="0.2">
      <c r="A611" s="224" t="s">
        <v>1116</v>
      </c>
      <c r="B611" s="224" t="s">
        <v>1751</v>
      </c>
      <c r="C611" s="224" t="s">
        <v>67</v>
      </c>
      <c r="D611" s="224" t="s">
        <v>436</v>
      </c>
      <c r="F611" s="125"/>
      <c r="O611" s="209"/>
    </row>
    <row r="612" spans="1:15" ht="30" x14ac:dyDescent="0.2">
      <c r="A612" s="224" t="s">
        <v>1117</v>
      </c>
      <c r="B612" s="224" t="s">
        <v>1752</v>
      </c>
      <c r="C612" s="224" t="s">
        <v>69</v>
      </c>
      <c r="D612" s="224" t="s">
        <v>286</v>
      </c>
      <c r="F612" s="125"/>
      <c r="O612" s="209"/>
    </row>
    <row r="613" spans="1:15" ht="30" x14ac:dyDescent="0.2">
      <c r="A613" s="224" t="s">
        <v>1118</v>
      </c>
      <c r="B613" s="224" t="s">
        <v>1753</v>
      </c>
      <c r="C613" s="224" t="s">
        <v>1988</v>
      </c>
      <c r="D613" s="224" t="s">
        <v>457</v>
      </c>
      <c r="F613" s="125"/>
      <c r="O613" s="209"/>
    </row>
    <row r="614" spans="1:15" ht="30" x14ac:dyDescent="0.2">
      <c r="A614" s="224" t="s">
        <v>1258</v>
      </c>
      <c r="B614" s="224" t="s">
        <v>1889</v>
      </c>
      <c r="C614" s="224" t="s">
        <v>112</v>
      </c>
      <c r="D614" s="224" t="s">
        <v>402</v>
      </c>
      <c r="F614" s="125"/>
      <c r="O614" s="209"/>
    </row>
    <row r="615" spans="1:15" ht="30" x14ac:dyDescent="0.2">
      <c r="A615" s="224" t="s">
        <v>1119</v>
      </c>
      <c r="B615" s="224" t="s">
        <v>1754</v>
      </c>
      <c r="C615" s="224" t="s">
        <v>182</v>
      </c>
      <c r="D615" s="224" t="s">
        <v>383</v>
      </c>
      <c r="F615" s="125"/>
      <c r="O615" s="209"/>
    </row>
    <row r="616" spans="1:15" ht="30" x14ac:dyDescent="0.2">
      <c r="A616" s="224" t="s">
        <v>1259</v>
      </c>
      <c r="B616" s="224" t="s">
        <v>1890</v>
      </c>
      <c r="C616" s="224" t="s">
        <v>2009</v>
      </c>
      <c r="D616" s="224" t="s">
        <v>2105</v>
      </c>
      <c r="F616" s="125"/>
      <c r="O616" s="209"/>
    </row>
    <row r="617" spans="1:15" ht="30" x14ac:dyDescent="0.2">
      <c r="A617" s="224" t="s">
        <v>1120</v>
      </c>
      <c r="B617" s="224" t="s">
        <v>1755</v>
      </c>
      <c r="C617" s="224" t="s">
        <v>72</v>
      </c>
      <c r="D617" s="224" t="s">
        <v>349</v>
      </c>
      <c r="F617" s="125"/>
      <c r="O617" s="209"/>
    </row>
    <row r="618" spans="1:15" ht="30" x14ac:dyDescent="0.2">
      <c r="A618" s="224" t="s">
        <v>1121</v>
      </c>
      <c r="B618" s="224" t="s">
        <v>1756</v>
      </c>
      <c r="C618" s="224" t="s">
        <v>1989</v>
      </c>
      <c r="D618" s="224" t="s">
        <v>2130</v>
      </c>
      <c r="F618" s="125"/>
      <c r="O618" s="209"/>
    </row>
    <row r="619" spans="1:15" ht="27.75" x14ac:dyDescent="0.2">
      <c r="A619" s="224" t="s">
        <v>1122</v>
      </c>
      <c r="B619" s="224" t="s">
        <v>1757</v>
      </c>
      <c r="C619" s="224" t="s">
        <v>91</v>
      </c>
      <c r="D619" s="224" t="s">
        <v>458</v>
      </c>
      <c r="F619" s="125"/>
      <c r="O619" s="207"/>
    </row>
    <row r="620" spans="1:15" ht="30" x14ac:dyDescent="0.2">
      <c r="A620" s="224" t="s">
        <v>1260</v>
      </c>
      <c r="B620" s="224" t="s">
        <v>1891</v>
      </c>
      <c r="C620" s="224" t="s">
        <v>2010</v>
      </c>
      <c r="D620" s="224" t="s">
        <v>2161</v>
      </c>
      <c r="F620" s="125"/>
      <c r="O620" s="209"/>
    </row>
    <row r="621" spans="1:15" ht="30" x14ac:dyDescent="0.2">
      <c r="A621" s="224" t="s">
        <v>1261</v>
      </c>
      <c r="B621" s="224" t="s">
        <v>1892</v>
      </c>
      <c r="C621" s="224" t="s">
        <v>67</v>
      </c>
      <c r="D621" s="224" t="s">
        <v>2162</v>
      </c>
      <c r="F621" s="125"/>
      <c r="O621" s="209"/>
    </row>
    <row r="622" spans="1:15" ht="30" x14ac:dyDescent="0.2">
      <c r="A622" s="224" t="s">
        <v>1123</v>
      </c>
      <c r="B622" s="224" t="s">
        <v>1758</v>
      </c>
      <c r="C622" s="224" t="s">
        <v>135</v>
      </c>
      <c r="D622" s="224" t="s">
        <v>307</v>
      </c>
      <c r="F622" s="125"/>
      <c r="O622" s="209"/>
    </row>
    <row r="623" spans="1:15" ht="30" x14ac:dyDescent="0.2">
      <c r="A623" s="224" t="s">
        <v>1124</v>
      </c>
      <c r="B623" s="224" t="s">
        <v>1759</v>
      </c>
      <c r="C623" s="224" t="s">
        <v>73</v>
      </c>
      <c r="D623" s="224" t="s">
        <v>2131</v>
      </c>
      <c r="F623" s="125"/>
      <c r="O623" s="209"/>
    </row>
    <row r="624" spans="1:15" ht="30" x14ac:dyDescent="0.2">
      <c r="A624" s="224" t="s">
        <v>1125</v>
      </c>
      <c r="B624" s="224" t="s">
        <v>1760</v>
      </c>
      <c r="C624" s="224" t="s">
        <v>1990</v>
      </c>
      <c r="D624" s="224" t="s">
        <v>405</v>
      </c>
      <c r="F624" s="125"/>
      <c r="J624" s="216"/>
      <c r="K624" s="216"/>
      <c r="L624" s="216"/>
      <c r="O624" s="209"/>
    </row>
    <row r="625" spans="1:15" ht="30" x14ac:dyDescent="0.2">
      <c r="A625" s="224" t="s">
        <v>1126</v>
      </c>
      <c r="B625" s="224" t="s">
        <v>1761</v>
      </c>
      <c r="C625" s="224" t="s">
        <v>106</v>
      </c>
      <c r="D625" s="224" t="s">
        <v>400</v>
      </c>
      <c r="F625" s="125"/>
      <c r="O625" s="209"/>
    </row>
    <row r="626" spans="1:15" ht="30" x14ac:dyDescent="0.2">
      <c r="A626" s="224" t="s">
        <v>1127</v>
      </c>
      <c r="B626" s="224" t="s">
        <v>1762</v>
      </c>
      <c r="C626" s="224" t="s">
        <v>118</v>
      </c>
      <c r="D626" s="224" t="s">
        <v>284</v>
      </c>
      <c r="F626" s="125"/>
      <c r="O626" s="209"/>
    </row>
    <row r="627" spans="1:15" ht="30" x14ac:dyDescent="0.2">
      <c r="A627" s="224" t="s">
        <v>1262</v>
      </c>
      <c r="B627" s="224" t="s">
        <v>1893</v>
      </c>
      <c r="C627" s="224" t="s">
        <v>74</v>
      </c>
      <c r="D627" s="224" t="s">
        <v>485</v>
      </c>
      <c r="F627" s="125"/>
      <c r="O627" s="209"/>
    </row>
    <row r="628" spans="1:15" ht="30" x14ac:dyDescent="0.2">
      <c r="A628" s="224" t="s">
        <v>1128</v>
      </c>
      <c r="B628" s="224" t="s">
        <v>1763</v>
      </c>
      <c r="C628" s="224" t="s">
        <v>1991</v>
      </c>
      <c r="D628" s="224" t="s">
        <v>424</v>
      </c>
      <c r="F628" s="125"/>
      <c r="O628" s="209"/>
    </row>
    <row r="629" spans="1:15" ht="30" x14ac:dyDescent="0.2">
      <c r="A629" s="224" t="s">
        <v>1263</v>
      </c>
      <c r="B629" s="224" t="s">
        <v>1894</v>
      </c>
      <c r="C629" s="224" t="s">
        <v>117</v>
      </c>
      <c r="D629" s="224" t="s">
        <v>349</v>
      </c>
      <c r="F629" s="125"/>
      <c r="O629" s="209"/>
    </row>
    <row r="630" spans="1:15" ht="30" x14ac:dyDescent="0.2">
      <c r="A630" s="224" t="s">
        <v>1129</v>
      </c>
      <c r="B630" s="224" t="s">
        <v>1764</v>
      </c>
      <c r="C630" s="224" t="s">
        <v>107</v>
      </c>
      <c r="D630" s="224" t="s">
        <v>2132</v>
      </c>
      <c r="F630" s="125"/>
      <c r="O630" s="209"/>
    </row>
    <row r="631" spans="1:15" ht="30" x14ac:dyDescent="0.2">
      <c r="A631" s="224" t="s">
        <v>1130</v>
      </c>
      <c r="B631" s="224" t="s">
        <v>1765</v>
      </c>
      <c r="C631" s="224" t="s">
        <v>108</v>
      </c>
      <c r="D631" s="224" t="s">
        <v>330</v>
      </c>
      <c r="F631" s="125"/>
      <c r="O631" s="209"/>
    </row>
    <row r="632" spans="1:15" ht="30" x14ac:dyDescent="0.2">
      <c r="A632" s="224" t="s">
        <v>1264</v>
      </c>
      <c r="B632" s="224" t="s">
        <v>1895</v>
      </c>
      <c r="C632" s="224" t="s">
        <v>67</v>
      </c>
      <c r="D632" s="224" t="s">
        <v>314</v>
      </c>
      <c r="F632" s="125"/>
      <c r="O632" s="209"/>
    </row>
    <row r="633" spans="1:15" ht="30" x14ac:dyDescent="0.2">
      <c r="A633" s="224" t="s">
        <v>1131</v>
      </c>
      <c r="B633" s="224" t="s">
        <v>1766</v>
      </c>
      <c r="C633" s="224" t="s">
        <v>172</v>
      </c>
      <c r="D633" s="224" t="s">
        <v>383</v>
      </c>
      <c r="F633" s="125"/>
      <c r="O633" s="209"/>
    </row>
    <row r="634" spans="1:15" ht="30" x14ac:dyDescent="0.2">
      <c r="A634" s="224" t="s">
        <v>1132</v>
      </c>
      <c r="B634" s="224" t="s">
        <v>1767</v>
      </c>
      <c r="C634" s="224" t="s">
        <v>111</v>
      </c>
      <c r="D634" s="224" t="s">
        <v>451</v>
      </c>
      <c r="F634" s="125"/>
      <c r="O634" s="209"/>
    </row>
    <row r="635" spans="1:15" ht="30" x14ac:dyDescent="0.2">
      <c r="A635" s="224" t="s">
        <v>1133</v>
      </c>
      <c r="B635" s="224" t="s">
        <v>1768</v>
      </c>
      <c r="C635" s="224" t="s">
        <v>410</v>
      </c>
      <c r="D635" s="224" t="s">
        <v>451</v>
      </c>
      <c r="F635" s="125"/>
      <c r="O635" s="209"/>
    </row>
    <row r="636" spans="1:15" ht="30" x14ac:dyDescent="0.2">
      <c r="A636" s="224" t="s">
        <v>1134</v>
      </c>
      <c r="B636" s="224" t="s">
        <v>526</v>
      </c>
      <c r="C636" s="224" t="s">
        <v>151</v>
      </c>
      <c r="D636" s="224" t="s">
        <v>493</v>
      </c>
      <c r="F636" s="125"/>
      <c r="O636" s="209"/>
    </row>
    <row r="637" spans="1:15" ht="30" x14ac:dyDescent="0.2">
      <c r="A637" s="224" t="s">
        <v>1135</v>
      </c>
      <c r="B637" s="224" t="s">
        <v>1769</v>
      </c>
      <c r="C637" s="224" t="s">
        <v>181</v>
      </c>
      <c r="D637" s="224" t="s">
        <v>2133</v>
      </c>
      <c r="F637" s="125"/>
      <c r="O637" s="209"/>
    </row>
    <row r="638" spans="1:15" ht="30" x14ac:dyDescent="0.2">
      <c r="A638" s="224" t="s">
        <v>1136</v>
      </c>
      <c r="B638" s="224" t="s">
        <v>1770</v>
      </c>
      <c r="C638" s="224" t="s">
        <v>1992</v>
      </c>
      <c r="D638" s="224" t="s">
        <v>328</v>
      </c>
      <c r="F638" s="125"/>
      <c r="O638" s="209"/>
    </row>
    <row r="639" spans="1:15" ht="33.75" x14ac:dyDescent="0.2">
      <c r="A639" s="224"/>
      <c r="F639" s="125"/>
      <c r="O639" s="210"/>
    </row>
    <row r="640" spans="1:15" ht="30" x14ac:dyDescent="0.2">
      <c r="A640" s="224"/>
      <c r="F640" s="125"/>
      <c r="O640" s="209"/>
    </row>
    <row r="641" spans="6:15" ht="30" x14ac:dyDescent="0.2">
      <c r="F641" s="125"/>
      <c r="O641" s="209"/>
    </row>
    <row r="642" spans="6:15" ht="30" x14ac:dyDescent="0.2">
      <c r="F642" s="125"/>
      <c r="O642" s="209"/>
    </row>
    <row r="643" spans="6:15" ht="30" x14ac:dyDescent="0.2">
      <c r="F643" s="125"/>
      <c r="O643" s="209"/>
    </row>
    <row r="644" spans="6:15" ht="30" x14ac:dyDescent="0.2">
      <c r="F644" s="125"/>
      <c r="O644" s="209"/>
    </row>
    <row r="645" spans="6:15" ht="30" x14ac:dyDescent="0.2">
      <c r="F645" s="125"/>
      <c r="O645" s="209"/>
    </row>
    <row r="646" spans="6:15" ht="30" x14ac:dyDescent="0.2">
      <c r="F646" s="125"/>
      <c r="O646" s="209"/>
    </row>
    <row r="647" spans="6:15" ht="30" x14ac:dyDescent="0.2">
      <c r="F647" s="125"/>
      <c r="O647" s="209"/>
    </row>
    <row r="648" spans="6:15" ht="30" x14ac:dyDescent="0.2">
      <c r="F648" s="125"/>
      <c r="O648" s="209"/>
    </row>
    <row r="649" spans="6:15" ht="30" x14ac:dyDescent="0.2">
      <c r="F649" s="125"/>
      <c r="O649" s="209"/>
    </row>
    <row r="650" spans="6:15" ht="30" x14ac:dyDescent="0.2">
      <c r="F650" s="125"/>
      <c r="O650" s="209"/>
    </row>
    <row r="651" spans="6:15" ht="30" x14ac:dyDescent="0.2">
      <c r="F651" s="125"/>
      <c r="O651" s="209"/>
    </row>
    <row r="652" spans="6:15" ht="30" x14ac:dyDescent="0.2">
      <c r="F652" s="125"/>
      <c r="O652" s="209"/>
    </row>
    <row r="653" spans="6:15" ht="30" x14ac:dyDescent="0.2">
      <c r="F653" s="125"/>
      <c r="O653" s="209"/>
    </row>
    <row r="654" spans="6:15" ht="30" x14ac:dyDescent="0.2">
      <c r="F654" s="125"/>
      <c r="O654" s="209"/>
    </row>
    <row r="655" spans="6:15" ht="30" x14ac:dyDescent="0.2">
      <c r="F655" s="125"/>
      <c r="O655" s="209"/>
    </row>
    <row r="656" spans="6:15" ht="30" x14ac:dyDescent="0.2">
      <c r="F656" s="125"/>
      <c r="O656" s="209"/>
    </row>
    <row r="657" spans="6:15" ht="30" x14ac:dyDescent="0.2">
      <c r="F657" s="125"/>
      <c r="O657" s="209"/>
    </row>
    <row r="658" spans="6:15" ht="30" x14ac:dyDescent="0.2">
      <c r="F658" s="125"/>
      <c r="O658" s="209"/>
    </row>
    <row r="659" spans="6:15" ht="30" x14ac:dyDescent="0.2">
      <c r="F659" s="125"/>
      <c r="O659" s="209"/>
    </row>
    <row r="660" spans="6:15" ht="30" x14ac:dyDescent="0.2">
      <c r="F660" s="125"/>
      <c r="O660" s="209"/>
    </row>
    <row r="661" spans="6:15" ht="30" x14ac:dyDescent="0.2">
      <c r="F661" s="125"/>
      <c r="O661" s="209"/>
    </row>
    <row r="662" spans="6:15" ht="30" x14ac:dyDescent="0.2">
      <c r="F662" s="125"/>
      <c r="O662" s="209"/>
    </row>
    <row r="663" spans="6:15" ht="30" x14ac:dyDescent="0.2">
      <c r="F663" s="125"/>
      <c r="O663" s="209"/>
    </row>
    <row r="664" spans="6:15" ht="30" x14ac:dyDescent="0.2">
      <c r="F664" s="125"/>
      <c r="O664" s="209"/>
    </row>
    <row r="665" spans="6:15" ht="30" x14ac:dyDescent="0.2">
      <c r="F665" s="125"/>
      <c r="J665" s="216"/>
      <c r="K665" s="216"/>
      <c r="L665" s="216"/>
      <c r="O665" s="209"/>
    </row>
    <row r="666" spans="6:15" ht="30" x14ac:dyDescent="0.2">
      <c r="F666" s="125"/>
      <c r="O666" s="209"/>
    </row>
    <row r="667" spans="6:15" ht="30" x14ac:dyDescent="0.2">
      <c r="F667" s="125"/>
      <c r="O667" s="209"/>
    </row>
    <row r="668" spans="6:15" ht="30" x14ac:dyDescent="0.2">
      <c r="F668" s="125"/>
      <c r="O668" s="209"/>
    </row>
    <row r="669" spans="6:15" ht="30" x14ac:dyDescent="0.2">
      <c r="F669" s="125"/>
      <c r="O669" s="214"/>
    </row>
    <row r="670" spans="6:15" ht="30" x14ac:dyDescent="0.2">
      <c r="F670" s="125"/>
      <c r="O670" s="209"/>
    </row>
    <row r="671" spans="6:15" ht="30" x14ac:dyDescent="0.2">
      <c r="F671" s="125"/>
      <c r="O671" s="209"/>
    </row>
    <row r="672" spans="6:15" ht="30" x14ac:dyDescent="0.2">
      <c r="F672" s="125"/>
      <c r="O672" s="209"/>
    </row>
    <row r="673" spans="6:15" ht="30" x14ac:dyDescent="0.2">
      <c r="F673" s="125"/>
      <c r="O673" s="209"/>
    </row>
    <row r="674" spans="6:15" ht="33" x14ac:dyDescent="0.2">
      <c r="F674" s="125"/>
      <c r="O674" s="213"/>
    </row>
    <row r="675" spans="6:15" ht="30" x14ac:dyDescent="0.2">
      <c r="F675" s="125"/>
      <c r="O675" s="209"/>
    </row>
    <row r="676" spans="6:15" ht="30" x14ac:dyDescent="0.2">
      <c r="F676" s="125"/>
      <c r="O676" s="209"/>
    </row>
    <row r="677" spans="6:15" ht="30" x14ac:dyDescent="0.2">
      <c r="F677" s="125"/>
      <c r="O677" s="209"/>
    </row>
    <row r="678" spans="6:15" ht="30" x14ac:dyDescent="0.2">
      <c r="F678" s="125"/>
      <c r="J678" s="216"/>
      <c r="K678" s="216"/>
      <c r="L678" s="216"/>
      <c r="O678" s="209"/>
    </row>
    <row r="679" spans="6:15" ht="30" x14ac:dyDescent="0.2">
      <c r="F679" s="125"/>
      <c r="O679" s="209"/>
    </row>
    <row r="680" spans="6:15" ht="30" x14ac:dyDescent="0.2">
      <c r="F680" s="125"/>
      <c r="O680" s="209"/>
    </row>
    <row r="681" spans="6:15" ht="33" x14ac:dyDescent="0.2">
      <c r="F681" s="125"/>
      <c r="O681" s="213"/>
    </row>
    <row r="682" spans="6:15" ht="30" x14ac:dyDescent="0.2">
      <c r="F682" s="125"/>
      <c r="O682" s="209"/>
    </row>
    <row r="683" spans="6:15" ht="30" x14ac:dyDescent="0.2">
      <c r="F683" s="125"/>
      <c r="O683" s="209"/>
    </row>
    <row r="684" spans="6:15" ht="30" x14ac:dyDescent="0.2">
      <c r="F684" s="125"/>
      <c r="O684" s="209"/>
    </row>
    <row r="685" spans="6:15" ht="23.25" x14ac:dyDescent="0.2">
      <c r="F685" s="125"/>
      <c r="O685" s="208"/>
    </row>
    <row r="686" spans="6:15" ht="30" x14ac:dyDescent="0.2">
      <c r="F686" s="125"/>
      <c r="O686" s="209"/>
    </row>
    <row r="687" spans="6:15" ht="23.25" x14ac:dyDescent="0.2">
      <c r="F687" s="125"/>
      <c r="O687" s="208"/>
    </row>
    <row r="688" spans="6:15" ht="30" x14ac:dyDescent="0.2">
      <c r="F688" s="125"/>
      <c r="O688" s="209"/>
    </row>
    <row r="689" spans="6:15" ht="30" x14ac:dyDescent="0.2">
      <c r="F689" s="125"/>
      <c r="O689" s="209"/>
    </row>
    <row r="690" spans="6:15" ht="30" x14ac:dyDescent="0.2">
      <c r="F690" s="125"/>
      <c r="O690" s="209"/>
    </row>
    <row r="691" spans="6:15" ht="30" x14ac:dyDescent="0.2">
      <c r="F691" s="125"/>
      <c r="O691" s="209"/>
    </row>
    <row r="692" spans="6:15" ht="30" x14ac:dyDescent="0.2">
      <c r="F692" s="125"/>
      <c r="J692" s="216"/>
      <c r="K692" s="216"/>
      <c r="L692" s="216"/>
      <c r="O692" s="209"/>
    </row>
    <row r="693" spans="6:15" ht="27.75" x14ac:dyDescent="0.2">
      <c r="F693" s="125"/>
      <c r="O693" s="207"/>
    </row>
    <row r="694" spans="6:15" ht="30" x14ac:dyDescent="0.2">
      <c r="F694" s="125"/>
      <c r="O694" s="209"/>
    </row>
    <row r="695" spans="6:15" ht="30" x14ac:dyDescent="0.2">
      <c r="F695" s="125"/>
      <c r="O695" s="209"/>
    </row>
    <row r="696" spans="6:15" ht="30" x14ac:dyDescent="0.2">
      <c r="F696" s="125"/>
      <c r="O696" s="209"/>
    </row>
    <row r="697" spans="6:15" ht="30" x14ac:dyDescent="0.2">
      <c r="F697" s="125"/>
      <c r="O697" s="209"/>
    </row>
    <row r="698" spans="6:15" ht="30" x14ac:dyDescent="0.2">
      <c r="F698" s="125"/>
      <c r="O698" s="209"/>
    </row>
    <row r="699" spans="6:15" ht="30" x14ac:dyDescent="0.2">
      <c r="F699" s="125"/>
      <c r="O699" s="209"/>
    </row>
    <row r="700" spans="6:15" ht="27.75" x14ac:dyDescent="0.2">
      <c r="F700" s="125"/>
      <c r="O700" s="207"/>
    </row>
    <row r="701" spans="6:15" ht="30" x14ac:dyDescent="0.2">
      <c r="F701" s="125"/>
      <c r="O701" s="209"/>
    </row>
    <row r="702" spans="6:15" ht="30" x14ac:dyDescent="0.2">
      <c r="F702" s="125"/>
      <c r="O702" s="209"/>
    </row>
    <row r="703" spans="6:15" ht="30" x14ac:dyDescent="0.2">
      <c r="F703" s="125"/>
      <c r="O703" s="209"/>
    </row>
    <row r="704" spans="6:15" ht="30" x14ac:dyDescent="0.2">
      <c r="F704" s="125"/>
      <c r="O704" s="209"/>
    </row>
    <row r="705" spans="6:15" ht="30" x14ac:dyDescent="0.2">
      <c r="F705" s="125"/>
      <c r="O705" s="209"/>
    </row>
    <row r="706" spans="6:15" ht="30" x14ac:dyDescent="0.2">
      <c r="F706" s="125"/>
      <c r="O706" s="209"/>
    </row>
    <row r="707" spans="6:15" ht="30" x14ac:dyDescent="0.2">
      <c r="F707" s="125"/>
      <c r="O707" s="209"/>
    </row>
    <row r="708" spans="6:15" ht="30" x14ac:dyDescent="0.2">
      <c r="F708" s="125"/>
      <c r="O708" s="209"/>
    </row>
    <row r="709" spans="6:15" ht="30" x14ac:dyDescent="0.2">
      <c r="F709" s="125"/>
      <c r="O709" s="209"/>
    </row>
    <row r="710" spans="6:15" ht="30" x14ac:dyDescent="0.2">
      <c r="F710" s="125"/>
      <c r="O710" s="209"/>
    </row>
    <row r="711" spans="6:15" ht="30" x14ac:dyDescent="0.2">
      <c r="F711" s="125"/>
      <c r="O711" s="209"/>
    </row>
    <row r="712" spans="6:15" ht="30" x14ac:dyDescent="0.2">
      <c r="F712" s="125"/>
      <c r="O712" s="209"/>
    </row>
    <row r="713" spans="6:15" ht="30" x14ac:dyDescent="0.2">
      <c r="F713" s="125"/>
      <c r="O713" s="209"/>
    </row>
    <row r="714" spans="6:15" ht="30" x14ac:dyDescent="0.2">
      <c r="F714" s="125"/>
      <c r="O714" s="209"/>
    </row>
    <row r="715" spans="6:15" ht="30" x14ac:dyDescent="0.2">
      <c r="F715" s="125"/>
      <c r="O715" s="209"/>
    </row>
    <row r="716" spans="6:15" ht="30" x14ac:dyDescent="0.2">
      <c r="F716" s="125"/>
      <c r="O716" s="209"/>
    </row>
    <row r="717" spans="6:15" ht="30" x14ac:dyDescent="0.2">
      <c r="F717" s="125"/>
      <c r="O717" s="209"/>
    </row>
    <row r="718" spans="6:15" ht="30" x14ac:dyDescent="0.2">
      <c r="F718" s="125"/>
      <c r="O718" s="209"/>
    </row>
    <row r="719" spans="6:15" ht="30" x14ac:dyDescent="0.2">
      <c r="F719" s="125"/>
      <c r="O719" s="209"/>
    </row>
    <row r="720" spans="6:15" ht="30" x14ac:dyDescent="0.2">
      <c r="F720" s="125"/>
      <c r="O720" s="209"/>
    </row>
    <row r="721" spans="6:15" ht="30" x14ac:dyDescent="0.2">
      <c r="F721" s="125"/>
      <c r="O721" s="209"/>
    </row>
    <row r="722" spans="6:15" ht="30" x14ac:dyDescent="0.2">
      <c r="F722" s="125"/>
      <c r="O722" s="209"/>
    </row>
    <row r="723" spans="6:15" ht="30" x14ac:dyDescent="0.2">
      <c r="F723" s="125"/>
      <c r="O723" s="209"/>
    </row>
    <row r="724" spans="6:15" ht="30" x14ac:dyDescent="0.2">
      <c r="F724" s="125"/>
      <c r="O724" s="209"/>
    </row>
    <row r="725" spans="6:15" ht="30" x14ac:dyDescent="0.2">
      <c r="F725" s="125"/>
      <c r="O725" s="209"/>
    </row>
    <row r="726" spans="6:15" ht="30" x14ac:dyDescent="0.2">
      <c r="F726" s="125"/>
      <c r="O726" s="209"/>
    </row>
    <row r="727" spans="6:15" ht="30" x14ac:dyDescent="0.2">
      <c r="F727" s="125"/>
      <c r="J727" s="216"/>
      <c r="K727" s="216"/>
      <c r="L727" s="216"/>
      <c r="O727" s="209"/>
    </row>
    <row r="728" spans="6:15" ht="33" x14ac:dyDescent="0.2">
      <c r="F728" s="125"/>
      <c r="O728" s="213"/>
    </row>
    <row r="729" spans="6:15" ht="30" x14ac:dyDescent="0.2">
      <c r="F729" s="125"/>
      <c r="O729" s="209"/>
    </row>
    <row r="730" spans="6:15" ht="30" x14ac:dyDescent="0.2">
      <c r="F730" s="125"/>
      <c r="J730" s="216"/>
      <c r="K730" s="216"/>
      <c r="L730" s="216"/>
      <c r="O730" s="209"/>
    </row>
    <row r="731" spans="6:15" ht="30" x14ac:dyDescent="0.2">
      <c r="F731" s="125"/>
      <c r="J731" s="216"/>
      <c r="K731" s="216"/>
      <c r="L731" s="216"/>
      <c r="O731" s="209"/>
    </row>
    <row r="732" spans="6:15" ht="30" x14ac:dyDescent="0.2">
      <c r="F732" s="125"/>
      <c r="O732" s="209"/>
    </row>
    <row r="733" spans="6:15" ht="30" x14ac:dyDescent="0.2">
      <c r="F733" s="125"/>
      <c r="O733" s="209"/>
    </row>
    <row r="734" spans="6:15" ht="30" x14ac:dyDescent="0.2">
      <c r="F734" s="125"/>
      <c r="O734" s="209"/>
    </row>
    <row r="735" spans="6:15" ht="30" x14ac:dyDescent="0.2">
      <c r="F735" s="125"/>
      <c r="O735" s="209"/>
    </row>
    <row r="736" spans="6:15" ht="30" x14ac:dyDescent="0.2">
      <c r="F736" s="125"/>
      <c r="O736" s="209"/>
    </row>
    <row r="737" spans="6:15" ht="23.25" x14ac:dyDescent="0.2">
      <c r="F737" s="125"/>
      <c r="O737" s="208"/>
    </row>
    <row r="738" spans="6:15" ht="30" x14ac:dyDescent="0.2">
      <c r="F738" s="125"/>
      <c r="O738" s="209"/>
    </row>
    <row r="739" spans="6:15" ht="30" x14ac:dyDescent="0.2">
      <c r="F739" s="125"/>
      <c r="O739" s="209"/>
    </row>
    <row r="740" spans="6:15" ht="30" x14ac:dyDescent="0.2">
      <c r="F740" s="125"/>
      <c r="O740" s="209"/>
    </row>
    <row r="741" spans="6:15" ht="30" x14ac:dyDescent="0.2">
      <c r="F741" s="125"/>
      <c r="O741" s="209"/>
    </row>
    <row r="742" spans="6:15" ht="30" x14ac:dyDescent="0.2">
      <c r="F742" s="125"/>
      <c r="O742" s="209"/>
    </row>
    <row r="743" spans="6:15" ht="30" x14ac:dyDescent="0.2">
      <c r="F743" s="125"/>
      <c r="O743" s="209"/>
    </row>
    <row r="744" spans="6:15" ht="30" x14ac:dyDescent="0.2">
      <c r="F744" s="125"/>
      <c r="O744" s="209"/>
    </row>
    <row r="745" spans="6:15" ht="30" x14ac:dyDescent="0.2">
      <c r="F745" s="125"/>
      <c r="O745" s="209"/>
    </row>
    <row r="746" spans="6:15" ht="30" x14ac:dyDescent="0.2">
      <c r="F746" s="125"/>
      <c r="O746" s="209"/>
    </row>
    <row r="747" spans="6:15" ht="30" x14ac:dyDescent="0.2">
      <c r="F747" s="125"/>
      <c r="O747" s="209"/>
    </row>
    <row r="748" spans="6:15" ht="30" x14ac:dyDescent="0.2">
      <c r="F748" s="125"/>
      <c r="O748" s="209"/>
    </row>
    <row r="749" spans="6:15" ht="30" x14ac:dyDescent="0.2">
      <c r="F749" s="125"/>
      <c r="O749" s="209"/>
    </row>
    <row r="750" spans="6:15" ht="30" x14ac:dyDescent="0.2">
      <c r="F750" s="125"/>
      <c r="O750" s="209"/>
    </row>
    <row r="751" spans="6:15" ht="30" x14ac:dyDescent="0.2">
      <c r="F751" s="125"/>
      <c r="O751" s="209"/>
    </row>
    <row r="752" spans="6:15" ht="30" x14ac:dyDescent="0.2">
      <c r="F752" s="125"/>
      <c r="O752" s="209"/>
    </row>
    <row r="753" spans="6:15" ht="30" x14ac:dyDescent="0.2">
      <c r="F753" s="125"/>
      <c r="O753" s="209"/>
    </row>
    <row r="754" spans="6:15" ht="30" x14ac:dyDescent="0.2">
      <c r="F754" s="125"/>
      <c r="O754" s="209"/>
    </row>
    <row r="755" spans="6:15" ht="30" x14ac:dyDescent="0.2">
      <c r="F755" s="125"/>
      <c r="O755" s="209"/>
    </row>
    <row r="756" spans="6:15" ht="30" x14ac:dyDescent="0.2">
      <c r="F756" s="125"/>
      <c r="O756" s="209"/>
    </row>
    <row r="757" spans="6:15" ht="30" x14ac:dyDescent="0.2">
      <c r="F757" s="125"/>
      <c r="O757" s="209"/>
    </row>
    <row r="758" spans="6:15" ht="30" x14ac:dyDescent="0.2">
      <c r="F758" s="125"/>
      <c r="O758" s="209"/>
    </row>
    <row r="759" spans="6:15" ht="30" x14ac:dyDescent="0.2">
      <c r="F759" s="125"/>
      <c r="O759" s="209"/>
    </row>
    <row r="760" spans="6:15" ht="30" x14ac:dyDescent="0.2">
      <c r="F760" s="125"/>
      <c r="O760" s="209"/>
    </row>
    <row r="761" spans="6:15" ht="30" x14ac:dyDescent="0.2">
      <c r="F761" s="125"/>
      <c r="J761" s="216"/>
      <c r="K761" s="216"/>
      <c r="L761" s="216"/>
      <c r="O761" s="209"/>
    </row>
    <row r="762" spans="6:15" ht="30" x14ac:dyDescent="0.2">
      <c r="F762" s="125"/>
      <c r="O762" s="209"/>
    </row>
    <row r="763" spans="6:15" ht="30" x14ac:dyDescent="0.2">
      <c r="F763" s="125"/>
      <c r="O763" s="209"/>
    </row>
    <row r="764" spans="6:15" ht="30" x14ac:dyDescent="0.2">
      <c r="F764" s="125"/>
      <c r="O764" s="209"/>
    </row>
    <row r="765" spans="6:15" ht="23.25" x14ac:dyDescent="0.2">
      <c r="F765" s="125"/>
      <c r="O765" s="208"/>
    </row>
    <row r="766" spans="6:15" ht="30" x14ac:dyDescent="0.2">
      <c r="F766" s="125"/>
      <c r="J766" s="216"/>
      <c r="K766" s="216"/>
      <c r="L766" s="216"/>
      <c r="O766" s="209"/>
    </row>
    <row r="767" spans="6:15" ht="30" x14ac:dyDescent="0.2">
      <c r="F767" s="125"/>
      <c r="O767" s="209"/>
    </row>
    <row r="768" spans="6:15" ht="30" x14ac:dyDescent="0.2">
      <c r="F768" s="125"/>
      <c r="O768" s="209"/>
    </row>
    <row r="769" spans="6:15" ht="30" x14ac:dyDescent="0.2">
      <c r="F769" s="125"/>
      <c r="O769" s="209"/>
    </row>
    <row r="770" spans="6:15" ht="30" x14ac:dyDescent="0.2">
      <c r="F770" s="125"/>
      <c r="O770" s="209"/>
    </row>
    <row r="771" spans="6:15" ht="30" x14ac:dyDescent="0.2">
      <c r="F771" s="125"/>
      <c r="O771" s="209"/>
    </row>
    <row r="772" spans="6:15" ht="30" x14ac:dyDescent="0.2">
      <c r="F772" s="125"/>
      <c r="O772" s="209"/>
    </row>
    <row r="773" spans="6:15" ht="33" x14ac:dyDescent="0.2">
      <c r="F773" s="125"/>
      <c r="O773" s="213"/>
    </row>
    <row r="774" spans="6:15" ht="33.75" x14ac:dyDescent="0.2">
      <c r="F774" s="125"/>
      <c r="O774" s="210"/>
    </row>
    <row r="775" spans="6:15" ht="30" x14ac:dyDescent="0.2">
      <c r="F775" s="125"/>
      <c r="O775" s="209"/>
    </row>
    <row r="776" spans="6:15" ht="30" x14ac:dyDescent="0.2">
      <c r="F776" s="125"/>
      <c r="O776" s="209"/>
    </row>
    <row r="777" spans="6:15" ht="30" x14ac:dyDescent="0.2">
      <c r="F777" s="125"/>
      <c r="O777" s="209"/>
    </row>
    <row r="778" spans="6:15" ht="30" x14ac:dyDescent="0.2">
      <c r="F778" s="125"/>
      <c r="O778" s="209"/>
    </row>
    <row r="779" spans="6:15" ht="30" x14ac:dyDescent="0.2">
      <c r="F779" s="125"/>
      <c r="O779" s="209"/>
    </row>
    <row r="780" spans="6:15" ht="30" x14ac:dyDescent="0.2">
      <c r="F780" s="125"/>
      <c r="O780" s="209"/>
    </row>
    <row r="781" spans="6:15" ht="30" x14ac:dyDescent="0.2">
      <c r="F781" s="125"/>
      <c r="O781" s="209"/>
    </row>
    <row r="782" spans="6:15" ht="30" x14ac:dyDescent="0.2">
      <c r="F782" s="125"/>
      <c r="O782" s="209"/>
    </row>
    <row r="783" spans="6:15" ht="30" x14ac:dyDescent="0.2">
      <c r="F783" s="125"/>
      <c r="O783" s="209"/>
    </row>
    <row r="784" spans="6:15" ht="30" x14ac:dyDescent="0.2">
      <c r="F784" s="125"/>
      <c r="O784" s="209"/>
    </row>
    <row r="785" spans="6:15" ht="27.75" x14ac:dyDescent="0.2">
      <c r="F785" s="125"/>
      <c r="O785" s="207"/>
    </row>
    <row r="786" spans="6:15" ht="30" x14ac:dyDescent="0.2">
      <c r="F786" s="125"/>
      <c r="O786" s="209"/>
    </row>
    <row r="787" spans="6:15" ht="30" x14ac:dyDescent="0.2">
      <c r="F787" s="125"/>
      <c r="O787" s="209"/>
    </row>
    <row r="788" spans="6:15" ht="30" x14ac:dyDescent="0.2">
      <c r="F788" s="125"/>
      <c r="O788" s="209"/>
    </row>
    <row r="789" spans="6:15" ht="30" x14ac:dyDescent="0.2">
      <c r="F789" s="125"/>
      <c r="O789" s="209"/>
    </row>
    <row r="790" spans="6:15" ht="30" x14ac:dyDescent="0.2">
      <c r="F790" s="125"/>
      <c r="J790" s="216"/>
      <c r="K790" s="216"/>
      <c r="L790" s="216"/>
      <c r="O790" s="209"/>
    </row>
    <row r="791" spans="6:15" ht="30" x14ac:dyDescent="0.2">
      <c r="F791" s="125"/>
      <c r="O791" s="209"/>
    </row>
    <row r="792" spans="6:15" ht="30" x14ac:dyDescent="0.2">
      <c r="F792" s="125"/>
      <c r="O792" s="209"/>
    </row>
    <row r="793" spans="6:15" ht="30" x14ac:dyDescent="0.2">
      <c r="F793" s="125"/>
      <c r="O793" s="209"/>
    </row>
    <row r="794" spans="6:15" ht="30" x14ac:dyDescent="0.2">
      <c r="F794" s="125"/>
      <c r="O794" s="209"/>
    </row>
    <row r="795" spans="6:15" ht="30" x14ac:dyDescent="0.2">
      <c r="F795" s="125"/>
      <c r="O795" s="209"/>
    </row>
    <row r="796" spans="6:15" ht="30" x14ac:dyDescent="0.2">
      <c r="F796" s="125"/>
      <c r="O796" s="209"/>
    </row>
    <row r="797" spans="6:15" ht="30" x14ac:dyDescent="0.2">
      <c r="F797" s="125"/>
      <c r="O797" s="209"/>
    </row>
    <row r="798" spans="6:15" ht="30" x14ac:dyDescent="0.2">
      <c r="F798" s="125"/>
      <c r="O798" s="209"/>
    </row>
    <row r="799" spans="6:15" ht="30" x14ac:dyDescent="0.2">
      <c r="F799" s="125"/>
      <c r="O799" s="209"/>
    </row>
    <row r="800" spans="6:15" ht="30" x14ac:dyDescent="0.2">
      <c r="F800" s="125"/>
      <c r="O800" s="209"/>
    </row>
    <row r="801" spans="6:15" ht="30" x14ac:dyDescent="0.2">
      <c r="F801" s="125"/>
      <c r="O801" s="209"/>
    </row>
    <row r="802" spans="6:15" ht="30" x14ac:dyDescent="0.2">
      <c r="F802" s="125"/>
      <c r="O802" s="209"/>
    </row>
    <row r="803" spans="6:15" ht="30" x14ac:dyDescent="0.2">
      <c r="F803" s="125"/>
      <c r="O803" s="209"/>
    </row>
    <row r="804" spans="6:15" ht="30" x14ac:dyDescent="0.2">
      <c r="F804" s="125"/>
      <c r="O804" s="209"/>
    </row>
    <row r="805" spans="6:15" ht="30" x14ac:dyDescent="0.2">
      <c r="F805" s="125"/>
      <c r="J805" s="216"/>
      <c r="K805" s="216"/>
      <c r="L805" s="216"/>
      <c r="O805" s="209"/>
    </row>
    <row r="806" spans="6:15" ht="30" x14ac:dyDescent="0.2">
      <c r="F806" s="125"/>
      <c r="O806" s="209"/>
    </row>
    <row r="807" spans="6:15" ht="30" x14ac:dyDescent="0.2">
      <c r="F807" s="125"/>
      <c r="O807" s="209"/>
    </row>
    <row r="808" spans="6:15" ht="30" x14ac:dyDescent="0.2">
      <c r="F808" s="125"/>
      <c r="O808" s="209"/>
    </row>
    <row r="809" spans="6:15" ht="30" x14ac:dyDescent="0.2">
      <c r="F809" s="125"/>
      <c r="J809" s="216"/>
      <c r="K809" s="216"/>
      <c r="L809" s="216"/>
      <c r="O809" s="209"/>
    </row>
    <row r="810" spans="6:15" ht="30" x14ac:dyDescent="0.2">
      <c r="F810" s="125"/>
      <c r="O810" s="209"/>
    </row>
    <row r="811" spans="6:15" ht="30" x14ac:dyDescent="0.2">
      <c r="F811" s="125"/>
      <c r="O811" s="209"/>
    </row>
    <row r="812" spans="6:15" ht="30" x14ac:dyDescent="0.2">
      <c r="F812" s="125"/>
      <c r="O812" s="209"/>
    </row>
    <row r="813" spans="6:15" ht="30" x14ac:dyDescent="0.2">
      <c r="F813" s="125"/>
      <c r="J813" s="216"/>
      <c r="K813" s="216"/>
      <c r="L813" s="216"/>
      <c r="O813" s="209"/>
    </row>
    <row r="814" spans="6:15" ht="33.75" x14ac:dyDescent="0.2">
      <c r="F814" s="125"/>
      <c r="O814" s="210"/>
    </row>
    <row r="815" spans="6:15" ht="30" x14ac:dyDescent="0.2">
      <c r="F815" s="125"/>
      <c r="O815" s="209"/>
    </row>
    <row r="816" spans="6:15" ht="30" x14ac:dyDescent="0.2">
      <c r="F816" s="125"/>
      <c r="O816" s="209"/>
    </row>
    <row r="817" spans="6:15" ht="30" x14ac:dyDescent="0.2">
      <c r="F817" s="125"/>
      <c r="O817" s="209"/>
    </row>
    <row r="818" spans="6:15" ht="30" x14ac:dyDescent="0.2">
      <c r="F818" s="125"/>
      <c r="O818" s="209"/>
    </row>
    <row r="819" spans="6:15" ht="30" x14ac:dyDescent="0.2">
      <c r="F819" s="125"/>
      <c r="O819" s="209"/>
    </row>
    <row r="820" spans="6:15" ht="30" x14ac:dyDescent="0.2">
      <c r="F820" s="125"/>
      <c r="O820" s="209"/>
    </row>
    <row r="821" spans="6:15" ht="30" x14ac:dyDescent="0.2">
      <c r="F821" s="125"/>
      <c r="O821" s="209"/>
    </row>
    <row r="822" spans="6:15" ht="30" x14ac:dyDescent="0.2">
      <c r="F822" s="125"/>
      <c r="O822" s="209"/>
    </row>
    <row r="823" spans="6:15" ht="30" x14ac:dyDescent="0.2">
      <c r="F823" s="125"/>
      <c r="O823" s="209"/>
    </row>
    <row r="824" spans="6:15" ht="30" x14ac:dyDescent="0.2">
      <c r="F824" s="125"/>
      <c r="O824" s="209"/>
    </row>
    <row r="825" spans="6:15" ht="30" x14ac:dyDescent="0.2">
      <c r="F825" s="125"/>
      <c r="O825" s="209"/>
    </row>
    <row r="826" spans="6:15" ht="30" x14ac:dyDescent="0.2">
      <c r="F826" s="125"/>
      <c r="O826" s="209"/>
    </row>
    <row r="827" spans="6:15" ht="30" x14ac:dyDescent="0.2">
      <c r="F827" s="125"/>
      <c r="O827" s="209"/>
    </row>
    <row r="828" spans="6:15" ht="30" x14ac:dyDescent="0.2">
      <c r="F828" s="125"/>
      <c r="J828" s="216"/>
      <c r="K828" s="216"/>
      <c r="L828" s="216"/>
      <c r="O828" s="209"/>
    </row>
    <row r="829" spans="6:15" ht="30" x14ac:dyDescent="0.2">
      <c r="F829" s="125"/>
      <c r="O829" s="209"/>
    </row>
    <row r="830" spans="6:15" ht="30" x14ac:dyDescent="0.2">
      <c r="F830" s="125"/>
      <c r="O830" s="209"/>
    </row>
    <row r="831" spans="6:15" ht="30" x14ac:dyDescent="0.2">
      <c r="F831" s="125"/>
      <c r="O831" s="209"/>
    </row>
    <row r="832" spans="6:15" ht="27.75" x14ac:dyDescent="0.2">
      <c r="F832" s="125"/>
      <c r="O832" s="207"/>
    </row>
    <row r="833" spans="6:15" ht="30" x14ac:dyDescent="0.2">
      <c r="F833" s="125"/>
      <c r="O833" s="209"/>
    </row>
    <row r="834" spans="6:15" ht="30" x14ac:dyDescent="0.2">
      <c r="F834" s="125"/>
      <c r="O834" s="209"/>
    </row>
    <row r="835" spans="6:15" ht="30" x14ac:dyDescent="0.2">
      <c r="F835" s="125"/>
      <c r="O835" s="209"/>
    </row>
    <row r="836" spans="6:15" ht="30" x14ac:dyDescent="0.2">
      <c r="F836" s="125"/>
      <c r="O836" s="209"/>
    </row>
    <row r="837" spans="6:15" ht="33" x14ac:dyDescent="0.2">
      <c r="F837" s="125"/>
      <c r="O837" s="213"/>
    </row>
    <row r="838" spans="6:15" ht="30" x14ac:dyDescent="0.2">
      <c r="F838" s="125"/>
      <c r="O838" s="209"/>
    </row>
    <row r="839" spans="6:15" ht="30" x14ac:dyDescent="0.2">
      <c r="F839" s="125"/>
      <c r="O839" s="209"/>
    </row>
    <row r="840" spans="6:15" ht="30" x14ac:dyDescent="0.2">
      <c r="F840" s="125"/>
      <c r="O840" s="209"/>
    </row>
    <row r="841" spans="6:15" ht="30" x14ac:dyDescent="0.2">
      <c r="F841" s="125"/>
      <c r="O841" s="209"/>
    </row>
    <row r="842" spans="6:15" ht="30" x14ac:dyDescent="0.2">
      <c r="F842" s="125"/>
      <c r="O842" s="209"/>
    </row>
    <row r="843" spans="6:15" ht="30" x14ac:dyDescent="0.2">
      <c r="F843" s="125"/>
      <c r="O843" s="209"/>
    </row>
    <row r="844" spans="6:15" ht="30" x14ac:dyDescent="0.2">
      <c r="F844" s="125"/>
      <c r="O844" s="209"/>
    </row>
    <row r="845" spans="6:15" ht="30" x14ac:dyDescent="0.2">
      <c r="F845" s="125"/>
      <c r="O845" s="209"/>
    </row>
    <row r="846" spans="6:15" ht="33.75" x14ac:dyDescent="0.2">
      <c r="F846" s="125"/>
      <c r="O846" s="210"/>
    </row>
    <row r="847" spans="6:15" ht="30" x14ac:dyDescent="0.2">
      <c r="F847" s="125"/>
      <c r="O847" s="209"/>
    </row>
    <row r="848" spans="6:15" ht="27.75" x14ac:dyDescent="0.2">
      <c r="F848" s="125"/>
      <c r="O848" s="207"/>
    </row>
    <row r="849" spans="6:15" ht="30" x14ac:dyDescent="0.2">
      <c r="F849" s="125"/>
      <c r="O849" s="209"/>
    </row>
    <row r="850" spans="6:15" ht="30" x14ac:dyDescent="0.2">
      <c r="F850" s="125"/>
      <c r="O850" s="209"/>
    </row>
    <row r="851" spans="6:15" ht="30" x14ac:dyDescent="0.2">
      <c r="F851" s="125"/>
      <c r="O851" s="209"/>
    </row>
    <row r="852" spans="6:15" ht="30" x14ac:dyDescent="0.2">
      <c r="F852" s="125"/>
      <c r="O852" s="209"/>
    </row>
    <row r="853" spans="6:15" ht="30" x14ac:dyDescent="0.2">
      <c r="F853" s="125"/>
      <c r="O853" s="209"/>
    </row>
    <row r="854" spans="6:15" ht="30" x14ac:dyDescent="0.2">
      <c r="F854" s="125"/>
      <c r="O854" s="214"/>
    </row>
    <row r="855" spans="6:15" ht="30" x14ac:dyDescent="0.2">
      <c r="F855" s="125"/>
      <c r="O855" s="209"/>
    </row>
    <row r="856" spans="6:15" ht="30" x14ac:dyDescent="0.2">
      <c r="F856" s="125"/>
      <c r="O856" s="209"/>
    </row>
    <row r="857" spans="6:15" ht="30" x14ac:dyDescent="0.2">
      <c r="F857" s="125"/>
      <c r="O857" s="209"/>
    </row>
    <row r="858" spans="6:15" ht="30" x14ac:dyDescent="0.2">
      <c r="F858" s="125"/>
      <c r="O858" s="209"/>
    </row>
    <row r="859" spans="6:15" ht="30" x14ac:dyDescent="0.2">
      <c r="F859" s="125"/>
      <c r="O859" s="209"/>
    </row>
    <row r="860" spans="6:15" ht="30" x14ac:dyDescent="0.2">
      <c r="F860" s="125"/>
      <c r="O860" s="209"/>
    </row>
    <row r="861" spans="6:15" ht="30" x14ac:dyDescent="0.2">
      <c r="F861" s="125"/>
      <c r="O861" s="209"/>
    </row>
    <row r="862" spans="6:15" ht="30" x14ac:dyDescent="0.2">
      <c r="F862" s="125"/>
      <c r="O862" s="209"/>
    </row>
    <row r="863" spans="6:15" ht="30" x14ac:dyDescent="0.2">
      <c r="F863" s="125"/>
      <c r="J863" s="216"/>
      <c r="K863" s="216"/>
      <c r="L863" s="216"/>
      <c r="O863" s="209"/>
    </row>
    <row r="864" spans="6:15" ht="30" x14ac:dyDescent="0.2">
      <c r="F864" s="125"/>
      <c r="O864" s="209"/>
    </row>
    <row r="865" spans="6:15" ht="30" x14ac:dyDescent="0.2">
      <c r="F865" s="125"/>
      <c r="O865" s="209"/>
    </row>
    <row r="866" spans="6:15" ht="30" x14ac:dyDescent="0.2">
      <c r="F866" s="125"/>
      <c r="O866" s="209"/>
    </row>
    <row r="867" spans="6:15" ht="30" x14ac:dyDescent="0.2">
      <c r="F867" s="125"/>
      <c r="O867" s="209"/>
    </row>
    <row r="868" spans="6:15" ht="30" x14ac:dyDescent="0.2">
      <c r="F868" s="125"/>
      <c r="O868" s="209"/>
    </row>
    <row r="869" spans="6:15" ht="30" x14ac:dyDescent="0.2">
      <c r="F869" s="125"/>
      <c r="O869" s="209"/>
    </row>
    <row r="870" spans="6:15" ht="30" x14ac:dyDescent="0.2">
      <c r="F870" s="125"/>
      <c r="O870" s="209"/>
    </row>
    <row r="871" spans="6:15" ht="30" x14ac:dyDescent="0.2">
      <c r="F871" s="125"/>
      <c r="J871" s="216"/>
      <c r="K871" s="216"/>
      <c r="L871" s="216"/>
      <c r="O871" s="209"/>
    </row>
    <row r="872" spans="6:15" ht="30" x14ac:dyDescent="0.2">
      <c r="F872" s="125"/>
      <c r="O872" s="209"/>
    </row>
    <row r="873" spans="6:15" ht="30" x14ac:dyDescent="0.2">
      <c r="F873" s="125"/>
      <c r="O873" s="209"/>
    </row>
    <row r="874" spans="6:15" ht="30" x14ac:dyDescent="0.2">
      <c r="F874" s="125"/>
      <c r="O874" s="209"/>
    </row>
    <row r="875" spans="6:15" ht="30" x14ac:dyDescent="0.2">
      <c r="F875" s="125"/>
      <c r="O875" s="209"/>
    </row>
    <row r="876" spans="6:15" ht="30" x14ac:dyDescent="0.2">
      <c r="F876" s="125"/>
      <c r="O876" s="209"/>
    </row>
    <row r="877" spans="6:15" ht="30" x14ac:dyDescent="0.2">
      <c r="F877" s="125"/>
      <c r="O877" s="209"/>
    </row>
    <row r="878" spans="6:15" ht="30" x14ac:dyDescent="0.2">
      <c r="F878" s="125"/>
      <c r="J878" s="216"/>
      <c r="K878" s="216"/>
      <c r="L878" s="216"/>
      <c r="O878" s="209"/>
    </row>
    <row r="879" spans="6:15" ht="30" x14ac:dyDescent="0.2">
      <c r="F879" s="125"/>
      <c r="O879" s="209"/>
    </row>
    <row r="880" spans="6:15" ht="30" x14ac:dyDescent="0.2">
      <c r="F880" s="125"/>
      <c r="O880" s="209"/>
    </row>
    <row r="881" spans="6:15" ht="30" x14ac:dyDescent="0.2">
      <c r="F881" s="125"/>
      <c r="O881" s="209"/>
    </row>
    <row r="882" spans="6:15" ht="27.75" x14ac:dyDescent="0.2">
      <c r="F882" s="125"/>
      <c r="O882" s="207"/>
    </row>
    <row r="883" spans="6:15" ht="30" x14ac:dyDescent="0.2">
      <c r="F883" s="125"/>
      <c r="O883" s="209"/>
    </row>
    <row r="884" spans="6:15" ht="30" x14ac:dyDescent="0.2">
      <c r="F884" s="125"/>
      <c r="O884" s="209"/>
    </row>
    <row r="885" spans="6:15" ht="33.75" x14ac:dyDescent="0.2">
      <c r="F885" s="125"/>
      <c r="O885" s="210"/>
    </row>
    <row r="886" spans="6:15" ht="30" x14ac:dyDescent="0.2">
      <c r="F886" s="125"/>
      <c r="O886" s="209"/>
    </row>
    <row r="887" spans="6:15" ht="30" x14ac:dyDescent="0.2">
      <c r="F887" s="125"/>
      <c r="O887" s="209"/>
    </row>
    <row r="888" spans="6:15" ht="30" x14ac:dyDescent="0.2">
      <c r="F888" s="125"/>
      <c r="O888" s="209"/>
    </row>
    <row r="889" spans="6:15" ht="30" x14ac:dyDescent="0.2">
      <c r="F889" s="125"/>
      <c r="O889" s="209"/>
    </row>
    <row r="890" spans="6:15" ht="30" x14ac:dyDescent="0.2">
      <c r="F890" s="125"/>
      <c r="O890" s="209"/>
    </row>
    <row r="891" spans="6:15" ht="30" x14ac:dyDescent="0.2">
      <c r="F891" s="125"/>
      <c r="O891" s="209"/>
    </row>
    <row r="892" spans="6:15" ht="30" x14ac:dyDescent="0.2">
      <c r="F892" s="125"/>
      <c r="O892" s="209"/>
    </row>
    <row r="893" spans="6:15" ht="30" x14ac:dyDescent="0.2">
      <c r="F893" s="125"/>
      <c r="O893" s="209"/>
    </row>
    <row r="894" spans="6:15" ht="30" x14ac:dyDescent="0.2">
      <c r="F894" s="125"/>
      <c r="O894" s="209"/>
    </row>
    <row r="895" spans="6:15" ht="30" x14ac:dyDescent="0.2">
      <c r="F895" s="125"/>
      <c r="O895" s="209"/>
    </row>
    <row r="896" spans="6:15" ht="30" x14ac:dyDescent="0.2">
      <c r="F896" s="125"/>
      <c r="O896" s="209"/>
    </row>
    <row r="897" spans="6:15" ht="30" x14ac:dyDescent="0.2">
      <c r="F897" s="125"/>
      <c r="O897" s="209"/>
    </row>
    <row r="898" spans="6:15" ht="30" x14ac:dyDescent="0.2">
      <c r="F898" s="125"/>
      <c r="O898" s="209"/>
    </row>
    <row r="899" spans="6:15" ht="33" x14ac:dyDescent="0.2">
      <c r="F899" s="125"/>
      <c r="O899" s="213"/>
    </row>
    <row r="900" spans="6:15" ht="30" x14ac:dyDescent="0.2">
      <c r="F900" s="125"/>
      <c r="O900" s="209"/>
    </row>
    <row r="901" spans="6:15" ht="30" x14ac:dyDescent="0.2">
      <c r="F901" s="125"/>
      <c r="O901" s="209"/>
    </row>
    <row r="902" spans="6:15" ht="30" x14ac:dyDescent="0.2">
      <c r="F902" s="125"/>
      <c r="O902" s="209"/>
    </row>
    <row r="903" spans="6:15" ht="30" x14ac:dyDescent="0.2">
      <c r="F903" s="125"/>
      <c r="O903" s="209"/>
    </row>
    <row r="904" spans="6:15" ht="30" x14ac:dyDescent="0.2">
      <c r="F904" s="125"/>
      <c r="O904" s="209"/>
    </row>
    <row r="905" spans="6:15" ht="30" x14ac:dyDescent="0.2">
      <c r="F905" s="125"/>
      <c r="J905" s="216"/>
      <c r="K905" s="216"/>
      <c r="L905" s="216"/>
      <c r="O905" s="209"/>
    </row>
    <row r="906" spans="6:15" ht="30" x14ac:dyDescent="0.2">
      <c r="F906" s="125"/>
      <c r="O906" s="209"/>
    </row>
    <row r="907" spans="6:15" ht="30" x14ac:dyDescent="0.2">
      <c r="F907" s="125"/>
      <c r="O907" s="209"/>
    </row>
    <row r="908" spans="6:15" ht="30" x14ac:dyDescent="0.2">
      <c r="F908" s="125"/>
      <c r="O908" s="209"/>
    </row>
    <row r="909" spans="6:15" ht="30" x14ac:dyDescent="0.2">
      <c r="F909" s="125"/>
      <c r="O909" s="209"/>
    </row>
    <row r="910" spans="6:15" ht="27.75" x14ac:dyDescent="0.2">
      <c r="F910" s="125"/>
      <c r="J910" s="216"/>
      <c r="K910" s="216"/>
      <c r="L910" s="216"/>
      <c r="O910" s="207"/>
    </row>
    <row r="911" spans="6:15" ht="30" x14ac:dyDescent="0.2">
      <c r="F911" s="125"/>
      <c r="O911" s="209"/>
    </row>
    <row r="912" spans="6:15" ht="30" x14ac:dyDescent="0.2">
      <c r="F912" s="125"/>
      <c r="O912" s="209"/>
    </row>
    <row r="913" spans="6:15" ht="30" x14ac:dyDescent="0.2">
      <c r="F913" s="125"/>
      <c r="O913" s="209"/>
    </row>
    <row r="914" spans="6:15" ht="30" x14ac:dyDescent="0.2">
      <c r="F914" s="125"/>
      <c r="O914" s="209"/>
    </row>
    <row r="915" spans="6:15" ht="30" x14ac:dyDescent="0.2">
      <c r="F915" s="125"/>
      <c r="O915" s="209"/>
    </row>
    <row r="916" spans="6:15" ht="30" x14ac:dyDescent="0.2">
      <c r="F916" s="125"/>
      <c r="O916" s="209"/>
    </row>
    <row r="917" spans="6:15" ht="30" x14ac:dyDescent="0.2">
      <c r="F917" s="125"/>
      <c r="O917" s="209"/>
    </row>
    <row r="918" spans="6:15" ht="30" x14ac:dyDescent="0.2">
      <c r="F918" s="125"/>
      <c r="O918" s="209"/>
    </row>
    <row r="919" spans="6:15" ht="30" x14ac:dyDescent="0.2">
      <c r="F919" s="125"/>
      <c r="O919" s="209"/>
    </row>
    <row r="920" spans="6:15" ht="30" x14ac:dyDescent="0.2">
      <c r="F920" s="125"/>
      <c r="O920" s="209"/>
    </row>
    <row r="921" spans="6:15" ht="30" x14ac:dyDescent="0.2">
      <c r="F921" s="125"/>
      <c r="O921" s="209"/>
    </row>
    <row r="922" spans="6:15" ht="30" x14ac:dyDescent="0.2">
      <c r="F922" s="125"/>
      <c r="O922" s="209"/>
    </row>
    <row r="923" spans="6:15" ht="30" x14ac:dyDescent="0.2">
      <c r="F923" s="125"/>
      <c r="O923" s="214"/>
    </row>
    <row r="924" spans="6:15" ht="33" x14ac:dyDescent="0.2">
      <c r="F924" s="125"/>
      <c r="O924" s="213"/>
    </row>
    <row r="925" spans="6:15" ht="30" x14ac:dyDescent="0.2">
      <c r="F925" s="125"/>
      <c r="O925" s="209"/>
    </row>
    <row r="926" spans="6:15" ht="30" x14ac:dyDescent="0.2">
      <c r="F926" s="125"/>
      <c r="O926" s="209"/>
    </row>
    <row r="927" spans="6:15" ht="30" x14ac:dyDescent="0.2">
      <c r="F927" s="125"/>
      <c r="O927" s="209"/>
    </row>
    <row r="928" spans="6:15" ht="30" x14ac:dyDescent="0.2">
      <c r="F928" s="125"/>
      <c r="O928" s="209"/>
    </row>
    <row r="929" spans="6:15" ht="30" x14ac:dyDescent="0.2">
      <c r="F929" s="125"/>
      <c r="O929" s="209"/>
    </row>
    <row r="930" spans="6:15" ht="30" x14ac:dyDescent="0.2">
      <c r="F930" s="125"/>
      <c r="O930" s="209"/>
    </row>
    <row r="931" spans="6:15" ht="30" x14ac:dyDescent="0.2">
      <c r="F931" s="125"/>
      <c r="O931" s="209"/>
    </row>
    <row r="932" spans="6:15" ht="30" x14ac:dyDescent="0.2">
      <c r="F932" s="125"/>
      <c r="O932" s="209"/>
    </row>
    <row r="933" spans="6:15" ht="30" x14ac:dyDescent="0.2">
      <c r="F933" s="125"/>
      <c r="O933" s="209"/>
    </row>
    <row r="934" spans="6:15" ht="30" x14ac:dyDescent="0.2">
      <c r="F934" s="125"/>
      <c r="O934" s="209"/>
    </row>
    <row r="935" spans="6:15" ht="30" x14ac:dyDescent="0.2">
      <c r="F935" s="125"/>
      <c r="O935" s="209"/>
    </row>
    <row r="936" spans="6:15" ht="33" x14ac:dyDescent="0.2">
      <c r="F936" s="125"/>
      <c r="O936" s="213"/>
    </row>
    <row r="937" spans="6:15" ht="30" x14ac:dyDescent="0.2">
      <c r="F937" s="125"/>
      <c r="J937" s="216"/>
      <c r="K937" s="216"/>
      <c r="L937" s="216"/>
      <c r="O937" s="209"/>
    </row>
    <row r="938" spans="6:15" ht="30" x14ac:dyDescent="0.2">
      <c r="F938" s="125"/>
      <c r="O938" s="209"/>
    </row>
    <row r="939" spans="6:15" ht="30" x14ac:dyDescent="0.2">
      <c r="F939" s="125"/>
      <c r="O939" s="209"/>
    </row>
    <row r="940" spans="6:15" ht="30" x14ac:dyDescent="0.2">
      <c r="F940" s="125"/>
      <c r="O940" s="209"/>
    </row>
    <row r="941" spans="6:15" ht="30" x14ac:dyDescent="0.2">
      <c r="F941" s="125"/>
      <c r="O941" s="209"/>
    </row>
    <row r="942" spans="6:15" ht="30" x14ac:dyDescent="0.2">
      <c r="F942" s="125"/>
      <c r="O942" s="209"/>
    </row>
    <row r="943" spans="6:15" ht="30" x14ac:dyDescent="0.2">
      <c r="F943" s="125"/>
      <c r="O943" s="209"/>
    </row>
    <row r="944" spans="6:15" ht="30" x14ac:dyDescent="0.2">
      <c r="F944" s="125"/>
      <c r="J944" s="216"/>
      <c r="K944" s="216"/>
      <c r="L944" s="216"/>
      <c r="O944" s="209"/>
    </row>
    <row r="945" spans="6:15" ht="30" x14ac:dyDescent="0.2">
      <c r="F945" s="125"/>
      <c r="O945" s="209"/>
    </row>
    <row r="946" spans="6:15" ht="30" x14ac:dyDescent="0.2">
      <c r="F946" s="125"/>
      <c r="O946" s="209"/>
    </row>
    <row r="947" spans="6:15" ht="30" x14ac:dyDescent="0.2">
      <c r="F947" s="125"/>
      <c r="O947" s="209"/>
    </row>
    <row r="948" spans="6:15" ht="30" x14ac:dyDescent="0.2">
      <c r="F948" s="125"/>
      <c r="O948" s="209"/>
    </row>
    <row r="949" spans="6:15" ht="30" x14ac:dyDescent="0.2">
      <c r="F949" s="125"/>
      <c r="O949" s="209"/>
    </row>
    <row r="950" spans="6:15" ht="30" x14ac:dyDescent="0.2">
      <c r="F950" s="125"/>
      <c r="J950" s="216"/>
      <c r="K950" s="216"/>
      <c r="L950" s="216"/>
      <c r="O950" s="209"/>
    </row>
    <row r="951" spans="6:15" ht="30" x14ac:dyDescent="0.2">
      <c r="F951" s="125"/>
      <c r="O951" s="209"/>
    </row>
    <row r="952" spans="6:15" ht="30" x14ac:dyDescent="0.2">
      <c r="F952" s="125"/>
      <c r="O952" s="209"/>
    </row>
    <row r="953" spans="6:15" ht="30" x14ac:dyDescent="0.2">
      <c r="F953" s="125"/>
      <c r="O953" s="209"/>
    </row>
    <row r="954" spans="6:15" ht="30" x14ac:dyDescent="0.2">
      <c r="F954" s="125"/>
      <c r="O954" s="209"/>
    </row>
    <row r="955" spans="6:15" ht="30" x14ac:dyDescent="0.2">
      <c r="F955" s="125"/>
      <c r="O955" s="209"/>
    </row>
    <row r="956" spans="6:15" ht="30" x14ac:dyDescent="0.2">
      <c r="F956" s="125"/>
      <c r="O956" s="209"/>
    </row>
    <row r="957" spans="6:15" ht="30" x14ac:dyDescent="0.2">
      <c r="F957" s="125"/>
      <c r="J957" s="216"/>
      <c r="K957" s="216"/>
      <c r="L957" s="216"/>
      <c r="O957" s="209"/>
    </row>
    <row r="958" spans="6:15" ht="30" x14ac:dyDescent="0.2">
      <c r="F958" s="125"/>
      <c r="O958" s="209"/>
    </row>
    <row r="959" spans="6:15" ht="30" x14ac:dyDescent="0.2">
      <c r="F959" s="125"/>
      <c r="O959" s="209"/>
    </row>
    <row r="960" spans="6:15" ht="27.75" x14ac:dyDescent="0.2">
      <c r="F960" s="125"/>
      <c r="O960" s="207"/>
    </row>
    <row r="961" spans="6:15" ht="30" x14ac:dyDescent="0.2">
      <c r="F961" s="125"/>
      <c r="O961" s="209"/>
    </row>
    <row r="962" spans="6:15" ht="30" x14ac:dyDescent="0.2">
      <c r="F962" s="125"/>
      <c r="O962" s="209"/>
    </row>
    <row r="963" spans="6:15" ht="27.75" x14ac:dyDescent="0.2">
      <c r="F963" s="125"/>
      <c r="O963" s="207"/>
    </row>
    <row r="964" spans="6:15" ht="30" x14ac:dyDescent="0.2">
      <c r="F964" s="125"/>
      <c r="O964" s="209"/>
    </row>
    <row r="965" spans="6:15" ht="30" x14ac:dyDescent="0.2">
      <c r="F965" s="125"/>
      <c r="J965" s="216"/>
      <c r="K965" s="216"/>
      <c r="L965" s="216"/>
      <c r="O965" s="209"/>
    </row>
    <row r="966" spans="6:15" ht="30" x14ac:dyDescent="0.2">
      <c r="F966" s="125"/>
      <c r="O966" s="209"/>
    </row>
    <row r="967" spans="6:15" ht="30" x14ac:dyDescent="0.2">
      <c r="F967" s="125"/>
      <c r="O967" s="209"/>
    </row>
    <row r="968" spans="6:15" ht="30" x14ac:dyDescent="0.2">
      <c r="F968" s="125"/>
      <c r="O968" s="209"/>
    </row>
    <row r="969" spans="6:15" ht="30" x14ac:dyDescent="0.2">
      <c r="F969" s="125"/>
      <c r="O969" s="209"/>
    </row>
    <row r="970" spans="6:15" ht="30" x14ac:dyDescent="0.2">
      <c r="F970" s="125"/>
      <c r="O970" s="209"/>
    </row>
    <row r="971" spans="6:15" ht="30" x14ac:dyDescent="0.2">
      <c r="F971" s="125"/>
      <c r="O971" s="209"/>
    </row>
    <row r="972" spans="6:15" ht="30" x14ac:dyDescent="0.2">
      <c r="F972" s="125"/>
      <c r="O972" s="209"/>
    </row>
    <row r="973" spans="6:15" ht="30" x14ac:dyDescent="0.2">
      <c r="F973" s="125"/>
      <c r="O973" s="209"/>
    </row>
    <row r="974" spans="6:15" ht="30" x14ac:dyDescent="0.2">
      <c r="F974" s="125"/>
      <c r="O974" s="209"/>
    </row>
    <row r="975" spans="6:15" ht="30" x14ac:dyDescent="0.2">
      <c r="F975" s="125"/>
      <c r="O975" s="209"/>
    </row>
    <row r="976" spans="6:15" ht="30" x14ac:dyDescent="0.2">
      <c r="F976" s="125"/>
      <c r="O976" s="209"/>
    </row>
    <row r="977" spans="6:15" ht="30" x14ac:dyDescent="0.2">
      <c r="F977" s="125"/>
      <c r="O977" s="209"/>
    </row>
    <row r="978" spans="6:15" ht="30" x14ac:dyDescent="0.2">
      <c r="F978" s="125"/>
      <c r="O978" s="209"/>
    </row>
    <row r="979" spans="6:15" ht="30" x14ac:dyDescent="0.2">
      <c r="F979" s="125"/>
      <c r="O979" s="209"/>
    </row>
    <row r="980" spans="6:15" ht="30" x14ac:dyDescent="0.2">
      <c r="F980" s="125"/>
      <c r="O980" s="209"/>
    </row>
    <row r="981" spans="6:15" ht="30" x14ac:dyDescent="0.2">
      <c r="F981" s="125"/>
      <c r="O981" s="209"/>
    </row>
    <row r="982" spans="6:15" ht="33.75" x14ac:dyDescent="0.2">
      <c r="F982" s="125"/>
      <c r="O982" s="210"/>
    </row>
    <row r="983" spans="6:15" ht="30" x14ac:dyDescent="0.2">
      <c r="F983" s="125"/>
      <c r="O983" s="209"/>
    </row>
    <row r="984" spans="6:15" ht="30" x14ac:dyDescent="0.2">
      <c r="F984" s="125"/>
      <c r="O984" s="209"/>
    </row>
    <row r="985" spans="6:15" ht="27.75" x14ac:dyDescent="0.2">
      <c r="F985" s="125"/>
      <c r="O985" s="207"/>
    </row>
    <row r="986" spans="6:15" ht="30" x14ac:dyDescent="0.2">
      <c r="F986" s="125"/>
      <c r="O986" s="209"/>
    </row>
    <row r="987" spans="6:15" ht="30" x14ac:dyDescent="0.2">
      <c r="F987" s="125"/>
      <c r="O987" s="209"/>
    </row>
    <row r="988" spans="6:15" ht="30" x14ac:dyDescent="0.2">
      <c r="F988" s="125"/>
      <c r="O988" s="209"/>
    </row>
    <row r="989" spans="6:15" ht="30" x14ac:dyDescent="0.2">
      <c r="F989" s="125"/>
      <c r="O989" s="209"/>
    </row>
    <row r="990" spans="6:15" ht="30" x14ac:dyDescent="0.2">
      <c r="F990" s="125"/>
      <c r="O990" s="209"/>
    </row>
    <row r="991" spans="6:15" ht="30" x14ac:dyDescent="0.2">
      <c r="F991" s="125"/>
      <c r="O991" s="209"/>
    </row>
    <row r="992" spans="6:15" ht="30" x14ac:dyDescent="0.2">
      <c r="F992" s="125"/>
      <c r="O992" s="209"/>
    </row>
    <row r="993" spans="6:15" ht="30" x14ac:dyDescent="0.2">
      <c r="F993" s="125"/>
      <c r="O993" s="209"/>
    </row>
    <row r="994" spans="6:15" ht="30" x14ac:dyDescent="0.2">
      <c r="F994" s="125"/>
      <c r="O994" s="209"/>
    </row>
    <row r="995" spans="6:15" ht="30" x14ac:dyDescent="0.2">
      <c r="F995" s="125"/>
      <c r="O995" s="209"/>
    </row>
    <row r="996" spans="6:15" ht="30" x14ac:dyDescent="0.2">
      <c r="F996" s="125"/>
      <c r="O996" s="209"/>
    </row>
    <row r="997" spans="6:15" ht="30" x14ac:dyDescent="0.2">
      <c r="F997" s="125"/>
      <c r="O997" s="209"/>
    </row>
    <row r="998" spans="6:15" ht="30" x14ac:dyDescent="0.2">
      <c r="F998" s="125"/>
      <c r="J998" s="216"/>
      <c r="K998" s="216"/>
      <c r="L998" s="216"/>
      <c r="O998" s="218"/>
    </row>
    <row r="999" spans="6:15" ht="30" x14ac:dyDescent="0.2">
      <c r="F999" s="125"/>
      <c r="O999" s="209"/>
    </row>
    <row r="1000" spans="6:15" ht="30" x14ac:dyDescent="0.2">
      <c r="F1000" s="125"/>
      <c r="O1000" s="209"/>
    </row>
    <row r="1001" spans="6:15" ht="30" x14ac:dyDescent="0.2">
      <c r="F1001" s="125"/>
      <c r="O1001" s="209"/>
    </row>
    <row r="1002" spans="6:15" ht="30" x14ac:dyDescent="0.2">
      <c r="F1002" s="125"/>
      <c r="O1002" s="209"/>
    </row>
    <row r="1003" spans="6:15" ht="30" x14ac:dyDescent="0.2">
      <c r="F1003" s="125"/>
      <c r="O1003" s="209"/>
    </row>
    <row r="1004" spans="6:15" ht="30" x14ac:dyDescent="0.2">
      <c r="F1004" s="125"/>
      <c r="J1004" s="216"/>
      <c r="K1004" s="216"/>
      <c r="L1004" s="216"/>
      <c r="O1004" s="209"/>
    </row>
    <row r="1005" spans="6:15" ht="30" x14ac:dyDescent="0.2">
      <c r="F1005" s="125"/>
      <c r="J1005" s="216"/>
      <c r="K1005" s="216"/>
      <c r="L1005" s="216"/>
      <c r="O1005" s="209"/>
    </row>
    <row r="1006" spans="6:15" ht="27.75" x14ac:dyDescent="0.2">
      <c r="F1006" s="125"/>
      <c r="O1006" s="207"/>
    </row>
    <row r="1007" spans="6:15" ht="27.75" x14ac:dyDescent="0.2">
      <c r="F1007" s="125"/>
      <c r="O1007" s="207"/>
    </row>
    <row r="1008" spans="6:15" ht="30" x14ac:dyDescent="0.2">
      <c r="F1008" s="125"/>
      <c r="O1008" s="209"/>
    </row>
    <row r="1009" spans="6:15" ht="30" x14ac:dyDescent="0.2">
      <c r="F1009" s="125"/>
      <c r="O1009" s="209"/>
    </row>
    <row r="1010" spans="6:15" ht="30" x14ac:dyDescent="0.2">
      <c r="F1010" s="125"/>
      <c r="O1010" s="209"/>
    </row>
    <row r="1011" spans="6:15" ht="30" x14ac:dyDescent="0.2">
      <c r="F1011" s="125"/>
      <c r="O1011" s="209"/>
    </row>
    <row r="1012" spans="6:15" ht="30" x14ac:dyDescent="0.2">
      <c r="F1012" s="125"/>
      <c r="O1012" s="209"/>
    </row>
    <row r="1013" spans="6:15" ht="30" x14ac:dyDescent="0.2">
      <c r="F1013" s="125"/>
      <c r="O1013" s="209"/>
    </row>
    <row r="1014" spans="6:15" ht="30" x14ac:dyDescent="0.2">
      <c r="F1014" s="125"/>
      <c r="O1014" s="209"/>
    </row>
    <row r="1015" spans="6:15" ht="30" x14ac:dyDescent="0.2">
      <c r="F1015" s="125"/>
      <c r="O1015" s="214"/>
    </row>
    <row r="1016" spans="6:15" ht="30" x14ac:dyDescent="0.2">
      <c r="F1016" s="125"/>
      <c r="O1016" s="209"/>
    </row>
    <row r="1017" spans="6:15" ht="30" x14ac:dyDescent="0.2">
      <c r="F1017" s="125"/>
      <c r="J1017" s="216"/>
      <c r="K1017" s="216"/>
      <c r="L1017" s="216"/>
      <c r="O1017" s="209"/>
    </row>
    <row r="1018" spans="6:15" ht="30" x14ac:dyDescent="0.2">
      <c r="F1018" s="125"/>
      <c r="O1018" s="209"/>
    </row>
    <row r="1019" spans="6:15" ht="30" x14ac:dyDescent="0.2">
      <c r="F1019" s="125"/>
      <c r="O1019" s="209"/>
    </row>
    <row r="1020" spans="6:15" ht="30" x14ac:dyDescent="0.2">
      <c r="F1020" s="125"/>
      <c r="O1020" s="209"/>
    </row>
    <row r="1021" spans="6:15" ht="30" x14ac:dyDescent="0.2">
      <c r="F1021" s="125"/>
      <c r="O1021" s="209"/>
    </row>
    <row r="1022" spans="6:15" ht="30" x14ac:dyDescent="0.2">
      <c r="F1022" s="125"/>
      <c r="O1022" s="209"/>
    </row>
    <row r="1023" spans="6:15" ht="30" x14ac:dyDescent="0.2">
      <c r="F1023" s="125"/>
      <c r="J1023" s="216"/>
      <c r="K1023" s="216"/>
      <c r="L1023" s="216"/>
      <c r="O1023" s="209"/>
    </row>
    <row r="1024" spans="6:15" ht="30" x14ac:dyDescent="0.2">
      <c r="F1024" s="125"/>
      <c r="O1024" s="209"/>
    </row>
    <row r="1025" spans="6:15" ht="30" x14ac:dyDescent="0.2">
      <c r="F1025" s="125"/>
      <c r="J1025" s="216"/>
      <c r="K1025" s="216"/>
      <c r="L1025" s="216"/>
      <c r="O1025" s="209"/>
    </row>
    <row r="1026" spans="6:15" ht="30" x14ac:dyDescent="0.2">
      <c r="F1026" s="125"/>
      <c r="O1026" s="214"/>
    </row>
    <row r="1027" spans="6:15" ht="30" x14ac:dyDescent="0.2">
      <c r="F1027" s="125"/>
      <c r="O1027" s="209"/>
    </row>
    <row r="1028" spans="6:15" ht="30" x14ac:dyDescent="0.2">
      <c r="F1028" s="125"/>
      <c r="O1028" s="209"/>
    </row>
    <row r="1029" spans="6:15" ht="30" x14ac:dyDescent="0.2">
      <c r="F1029" s="125"/>
      <c r="O1029" s="209"/>
    </row>
    <row r="1030" spans="6:15" ht="33" x14ac:dyDescent="0.2">
      <c r="F1030" s="125"/>
      <c r="O1030" s="213"/>
    </row>
    <row r="1031" spans="6:15" ht="30" x14ac:dyDescent="0.2">
      <c r="F1031" s="125"/>
      <c r="O1031" s="209"/>
    </row>
    <row r="1032" spans="6:15" ht="30" x14ac:dyDescent="0.2">
      <c r="F1032" s="125"/>
      <c r="O1032" s="209"/>
    </row>
    <row r="1033" spans="6:15" ht="30" x14ac:dyDescent="0.2">
      <c r="F1033" s="125"/>
      <c r="O1033" s="209"/>
    </row>
    <row r="1034" spans="6:15" ht="30" x14ac:dyDescent="0.2">
      <c r="F1034" s="125"/>
      <c r="O1034" s="209"/>
    </row>
    <row r="1035" spans="6:15" ht="30" x14ac:dyDescent="0.2">
      <c r="F1035" s="125"/>
      <c r="O1035" s="209"/>
    </row>
    <row r="1036" spans="6:15" ht="30" x14ac:dyDescent="0.2">
      <c r="F1036" s="125"/>
      <c r="O1036" s="209"/>
    </row>
    <row r="1037" spans="6:15" ht="33" x14ac:dyDescent="0.2">
      <c r="F1037" s="125"/>
      <c r="O1037" s="213"/>
    </row>
    <row r="1038" spans="6:15" ht="30" x14ac:dyDescent="0.2">
      <c r="F1038" s="125"/>
      <c r="O1038" s="209"/>
    </row>
    <row r="1039" spans="6:15" ht="30" x14ac:dyDescent="0.2">
      <c r="F1039" s="125"/>
      <c r="O1039" s="209"/>
    </row>
    <row r="1040" spans="6:15" ht="30" x14ac:dyDescent="0.2">
      <c r="F1040" s="125"/>
      <c r="O1040" s="209"/>
    </row>
    <row r="1041" spans="6:15" ht="30" x14ac:dyDescent="0.2">
      <c r="F1041" s="125"/>
      <c r="O1041" s="209"/>
    </row>
    <row r="1042" spans="6:15" ht="30" x14ac:dyDescent="0.2">
      <c r="F1042" s="125"/>
      <c r="O1042" s="209"/>
    </row>
    <row r="1043" spans="6:15" ht="30" x14ac:dyDescent="0.2">
      <c r="F1043" s="125"/>
      <c r="O1043" s="209"/>
    </row>
    <row r="1044" spans="6:15" ht="30" x14ac:dyDescent="0.2">
      <c r="F1044" s="125"/>
      <c r="O1044" s="209"/>
    </row>
    <row r="1045" spans="6:15" ht="30" x14ac:dyDescent="0.2">
      <c r="F1045" s="125"/>
      <c r="O1045" s="209"/>
    </row>
    <row r="1046" spans="6:15" ht="30" x14ac:dyDescent="0.2">
      <c r="F1046" s="125"/>
      <c r="O1046" s="209"/>
    </row>
    <row r="1047" spans="6:15" ht="30" x14ac:dyDescent="0.2">
      <c r="F1047" s="125"/>
      <c r="O1047" s="209"/>
    </row>
    <row r="1048" spans="6:15" ht="30" x14ac:dyDescent="0.2">
      <c r="F1048" s="125"/>
      <c r="O1048" s="209"/>
    </row>
    <row r="1049" spans="6:15" ht="30" x14ac:dyDescent="0.2">
      <c r="F1049" s="125"/>
      <c r="O1049" s="209"/>
    </row>
    <row r="1050" spans="6:15" ht="30" x14ac:dyDescent="0.2">
      <c r="F1050" s="125"/>
      <c r="O1050" s="209"/>
    </row>
    <row r="1051" spans="6:15" ht="30" x14ac:dyDescent="0.2">
      <c r="F1051" s="125"/>
      <c r="O1051" s="209"/>
    </row>
    <row r="1052" spans="6:15" ht="30" x14ac:dyDescent="0.2">
      <c r="F1052" s="125"/>
      <c r="O1052" s="209"/>
    </row>
    <row r="1053" spans="6:15" ht="30" x14ac:dyDescent="0.2">
      <c r="F1053" s="125"/>
      <c r="O1053" s="209"/>
    </row>
    <row r="1054" spans="6:15" ht="30" x14ac:dyDescent="0.2">
      <c r="F1054" s="125"/>
      <c r="O1054" s="209"/>
    </row>
    <row r="1055" spans="6:15" ht="30" x14ac:dyDescent="0.2">
      <c r="F1055" s="125"/>
      <c r="J1055" s="216"/>
      <c r="K1055" s="216"/>
      <c r="L1055" s="216"/>
      <c r="O1055" s="209"/>
    </row>
    <row r="1056" spans="6:15" ht="30" x14ac:dyDescent="0.2">
      <c r="F1056" s="125"/>
      <c r="O1056" s="209"/>
    </row>
    <row r="1057" spans="6:15" ht="30" x14ac:dyDescent="0.2">
      <c r="F1057" s="125"/>
      <c r="O1057" s="209"/>
    </row>
    <row r="1058" spans="6:15" ht="30" x14ac:dyDescent="0.2">
      <c r="F1058" s="125"/>
      <c r="O1058" s="209"/>
    </row>
    <row r="1059" spans="6:15" ht="30" x14ac:dyDescent="0.2">
      <c r="F1059" s="125"/>
      <c r="O1059" s="214"/>
    </row>
    <row r="1060" spans="6:15" ht="30" x14ac:dyDescent="0.2">
      <c r="F1060" s="125"/>
      <c r="O1060" s="209"/>
    </row>
    <row r="1061" spans="6:15" ht="30" x14ac:dyDescent="0.2">
      <c r="F1061" s="125"/>
      <c r="O1061" s="209"/>
    </row>
    <row r="1062" spans="6:15" ht="30" x14ac:dyDescent="0.2">
      <c r="F1062" s="125"/>
      <c r="O1062" s="209"/>
    </row>
    <row r="1063" spans="6:15" ht="30" x14ac:dyDescent="0.2">
      <c r="F1063" s="125"/>
      <c r="O1063" s="209"/>
    </row>
    <row r="1064" spans="6:15" ht="30" x14ac:dyDescent="0.2">
      <c r="F1064" s="125"/>
      <c r="O1064" s="209"/>
    </row>
    <row r="1065" spans="6:15" ht="30" x14ac:dyDescent="0.2">
      <c r="F1065" s="125"/>
      <c r="O1065" s="209"/>
    </row>
    <row r="1066" spans="6:15" ht="30" x14ac:dyDescent="0.2">
      <c r="F1066" s="125"/>
      <c r="O1066" s="209"/>
    </row>
    <row r="1067" spans="6:15" ht="27.75" x14ac:dyDescent="0.2">
      <c r="F1067" s="125"/>
      <c r="O1067" s="207"/>
    </row>
    <row r="1068" spans="6:15" ht="30" x14ac:dyDescent="0.2">
      <c r="F1068" s="125"/>
      <c r="O1068" s="209"/>
    </row>
    <row r="1069" spans="6:15" ht="27.75" x14ac:dyDescent="0.2">
      <c r="F1069" s="125"/>
      <c r="O1069" s="207"/>
    </row>
    <row r="1070" spans="6:15" ht="23.25" x14ac:dyDescent="0.2">
      <c r="F1070" s="125"/>
      <c r="O1070" s="208"/>
    </row>
    <row r="1071" spans="6:15" ht="30" x14ac:dyDescent="0.2">
      <c r="F1071" s="125"/>
      <c r="O1071" s="209"/>
    </row>
    <row r="1072" spans="6:15" ht="30" x14ac:dyDescent="0.2">
      <c r="F1072" s="125"/>
      <c r="O1072" s="209"/>
    </row>
    <row r="1073" spans="6:15" ht="30" x14ac:dyDescent="0.2">
      <c r="F1073" s="125"/>
      <c r="O1073" s="209"/>
    </row>
    <row r="1074" spans="6:15" ht="30" x14ac:dyDescent="0.2">
      <c r="F1074" s="125"/>
      <c r="O1074" s="209"/>
    </row>
    <row r="1075" spans="6:15" ht="30" x14ac:dyDescent="0.2">
      <c r="F1075" s="125"/>
      <c r="O1075" s="214"/>
    </row>
    <row r="1076" spans="6:15" ht="30" x14ac:dyDescent="0.2">
      <c r="F1076" s="125"/>
      <c r="O1076" s="209"/>
    </row>
    <row r="1077" spans="6:15" ht="30" x14ac:dyDescent="0.2">
      <c r="F1077" s="125"/>
      <c r="O1077" s="209"/>
    </row>
    <row r="1078" spans="6:15" ht="30" x14ac:dyDescent="0.2">
      <c r="F1078" s="125"/>
      <c r="O1078" s="209"/>
    </row>
    <row r="1079" spans="6:15" ht="30" x14ac:dyDescent="0.2">
      <c r="F1079" s="125"/>
      <c r="J1079" s="216"/>
      <c r="K1079" s="216"/>
      <c r="L1079" s="216"/>
      <c r="O1079" s="209"/>
    </row>
    <row r="1080" spans="6:15" ht="30" x14ac:dyDescent="0.2">
      <c r="F1080" s="125"/>
      <c r="O1080" s="209"/>
    </row>
    <row r="1081" spans="6:15" ht="30" x14ac:dyDescent="0.2">
      <c r="F1081" s="125"/>
      <c r="O1081" s="209"/>
    </row>
    <row r="1082" spans="6:15" ht="30" x14ac:dyDescent="0.2">
      <c r="F1082" s="125"/>
      <c r="O1082" s="209"/>
    </row>
    <row r="1083" spans="6:15" ht="30" x14ac:dyDescent="0.2">
      <c r="F1083" s="125"/>
      <c r="O1083" s="209"/>
    </row>
    <row r="1084" spans="6:15" ht="30" x14ac:dyDescent="0.2">
      <c r="F1084" s="125"/>
      <c r="O1084" s="209"/>
    </row>
    <row r="1085" spans="6:15" ht="30" x14ac:dyDescent="0.2">
      <c r="F1085" s="125"/>
      <c r="O1085" s="209"/>
    </row>
    <row r="1086" spans="6:15" ht="30" x14ac:dyDescent="0.2">
      <c r="F1086" s="125"/>
      <c r="O1086" s="209"/>
    </row>
    <row r="1087" spans="6:15" ht="30" x14ac:dyDescent="0.2">
      <c r="F1087" s="125"/>
      <c r="O1087" s="209"/>
    </row>
    <row r="1088" spans="6:15" ht="30" x14ac:dyDescent="0.2">
      <c r="F1088" s="125"/>
      <c r="O1088" s="209"/>
    </row>
    <row r="1089" spans="6:15" ht="30" x14ac:dyDescent="0.2">
      <c r="F1089" s="125"/>
      <c r="O1089" s="209"/>
    </row>
    <row r="1090" spans="6:15" ht="30" x14ac:dyDescent="0.2">
      <c r="F1090" s="125"/>
      <c r="J1090" s="216"/>
      <c r="K1090" s="216"/>
      <c r="L1090" s="216"/>
      <c r="O1090" s="209"/>
    </row>
    <row r="1091" spans="6:15" ht="30" x14ac:dyDescent="0.2">
      <c r="F1091" s="125"/>
      <c r="O1091" s="209"/>
    </row>
    <row r="1092" spans="6:15" ht="30" x14ac:dyDescent="0.2">
      <c r="F1092" s="125"/>
      <c r="O1092" s="209"/>
    </row>
    <row r="1093" spans="6:15" ht="30" x14ac:dyDescent="0.2">
      <c r="F1093" s="125"/>
      <c r="O1093" s="209"/>
    </row>
    <row r="1094" spans="6:15" ht="30" x14ac:dyDescent="0.2">
      <c r="F1094" s="125"/>
      <c r="O1094" s="209"/>
    </row>
    <row r="1095" spans="6:15" ht="30" x14ac:dyDescent="0.2">
      <c r="F1095" s="125"/>
      <c r="O1095" s="209"/>
    </row>
    <row r="1096" spans="6:15" ht="30" x14ac:dyDescent="0.2">
      <c r="F1096" s="125"/>
      <c r="O1096" s="214"/>
    </row>
    <row r="1097" spans="6:15" ht="30" x14ac:dyDescent="0.2">
      <c r="F1097" s="125"/>
      <c r="O1097" s="209"/>
    </row>
    <row r="1098" spans="6:15" ht="30" x14ac:dyDescent="0.2">
      <c r="F1098" s="125"/>
      <c r="O1098" s="209"/>
    </row>
    <row r="1099" spans="6:15" ht="30" x14ac:dyDescent="0.2">
      <c r="F1099" s="125"/>
      <c r="O1099" s="209"/>
    </row>
    <row r="1100" spans="6:15" ht="30" x14ac:dyDescent="0.2">
      <c r="F1100" s="125"/>
      <c r="O1100" s="209"/>
    </row>
    <row r="1101" spans="6:15" ht="30" x14ac:dyDescent="0.2">
      <c r="F1101" s="125"/>
      <c r="O1101" s="209"/>
    </row>
    <row r="1102" spans="6:15" ht="30" x14ac:dyDescent="0.2">
      <c r="F1102" s="125"/>
      <c r="O1102" s="209"/>
    </row>
    <row r="1103" spans="6:15" ht="30" x14ac:dyDescent="0.2">
      <c r="F1103" s="125"/>
      <c r="O1103" s="209"/>
    </row>
    <row r="1104" spans="6:15" ht="30" x14ac:dyDescent="0.2">
      <c r="F1104" s="125"/>
      <c r="J1104" s="216"/>
      <c r="K1104" s="216"/>
      <c r="L1104" s="216"/>
      <c r="O1104" s="209"/>
    </row>
    <row r="1105" spans="6:15" ht="30" x14ac:dyDescent="0.2">
      <c r="F1105" s="125"/>
      <c r="O1105" s="209"/>
    </row>
    <row r="1106" spans="6:15" ht="30" x14ac:dyDescent="0.2">
      <c r="F1106" s="125"/>
      <c r="O1106" s="209"/>
    </row>
    <row r="1107" spans="6:15" ht="30" x14ac:dyDescent="0.2">
      <c r="F1107" s="125"/>
      <c r="O1107" s="209"/>
    </row>
    <row r="1108" spans="6:15" ht="30" x14ac:dyDescent="0.2">
      <c r="F1108" s="125"/>
      <c r="O1108" s="209"/>
    </row>
    <row r="1109" spans="6:15" ht="30" x14ac:dyDescent="0.2">
      <c r="F1109" s="125"/>
      <c r="O1109" s="209"/>
    </row>
    <row r="1110" spans="6:15" ht="23.25" x14ac:dyDescent="0.2">
      <c r="F1110" s="125"/>
      <c r="O1110" s="208"/>
    </row>
    <row r="1111" spans="6:15" ht="30" x14ac:dyDescent="0.2">
      <c r="F1111" s="125"/>
      <c r="J1111" s="216"/>
      <c r="K1111" s="216"/>
      <c r="L1111" s="216"/>
      <c r="O1111" s="209"/>
    </row>
    <row r="1112" spans="6:15" ht="30" x14ac:dyDescent="0.2">
      <c r="F1112" s="125"/>
      <c r="O1112" s="209"/>
    </row>
    <row r="1113" spans="6:15" ht="30" x14ac:dyDescent="0.2">
      <c r="F1113" s="125"/>
      <c r="O1113" s="209"/>
    </row>
    <row r="1114" spans="6:15" ht="30" x14ac:dyDescent="0.2">
      <c r="F1114" s="125"/>
      <c r="O1114" s="214"/>
    </row>
    <row r="1115" spans="6:15" ht="33.75" x14ac:dyDescent="0.2">
      <c r="F1115" s="125"/>
      <c r="O1115" s="210"/>
    </row>
    <row r="1116" spans="6:15" ht="30" x14ac:dyDescent="0.2">
      <c r="F1116" s="125"/>
      <c r="O1116" s="209"/>
    </row>
    <row r="1117" spans="6:15" ht="30" x14ac:dyDescent="0.2">
      <c r="F1117" s="125"/>
      <c r="O1117" s="209"/>
    </row>
    <row r="1118" spans="6:15" ht="30" x14ac:dyDescent="0.2">
      <c r="F1118" s="125"/>
      <c r="O1118" s="209"/>
    </row>
    <row r="1119" spans="6:15" ht="30" x14ac:dyDescent="0.2">
      <c r="F1119" s="125"/>
      <c r="O1119" s="209"/>
    </row>
    <row r="1120" spans="6:15" ht="30" x14ac:dyDescent="0.2">
      <c r="F1120" s="125"/>
      <c r="O1120" s="209"/>
    </row>
    <row r="1121" spans="6:15" ht="33" x14ac:dyDescent="0.2">
      <c r="F1121" s="125"/>
      <c r="O1121" s="213"/>
    </row>
    <row r="1122" spans="6:15" ht="30" x14ac:dyDescent="0.2">
      <c r="F1122" s="125"/>
      <c r="O1122" s="209"/>
    </row>
    <row r="1123" spans="6:15" ht="30" x14ac:dyDescent="0.2">
      <c r="F1123" s="125"/>
      <c r="O1123" s="209"/>
    </row>
    <row r="1124" spans="6:15" ht="30" x14ac:dyDescent="0.2">
      <c r="F1124" s="125"/>
      <c r="O1124" s="209"/>
    </row>
    <row r="1125" spans="6:15" ht="30" x14ac:dyDescent="0.2">
      <c r="F1125" s="125"/>
      <c r="O1125" s="209"/>
    </row>
    <row r="1126" spans="6:15" ht="30" x14ac:dyDescent="0.2">
      <c r="F1126" s="125"/>
      <c r="O1126" s="209"/>
    </row>
    <row r="1127" spans="6:15" ht="30" x14ac:dyDescent="0.2">
      <c r="F1127" s="125"/>
      <c r="O1127" s="209"/>
    </row>
    <row r="1128" spans="6:15" ht="30" x14ac:dyDescent="0.2">
      <c r="F1128" s="125"/>
      <c r="O1128" s="214"/>
    </row>
    <row r="1129" spans="6:15" ht="33.75" x14ac:dyDescent="0.2">
      <c r="F1129" s="125"/>
      <c r="O1129" s="210"/>
    </row>
    <row r="1130" spans="6:15" ht="30" x14ac:dyDescent="0.2">
      <c r="F1130" s="125"/>
      <c r="O1130" s="209"/>
    </row>
    <row r="1131" spans="6:15" ht="30" x14ac:dyDescent="0.2">
      <c r="F1131" s="125"/>
      <c r="J1131" s="216"/>
      <c r="K1131" s="216"/>
      <c r="L1131" s="216"/>
      <c r="O1131" s="209"/>
    </row>
    <row r="1132" spans="6:15" ht="30" x14ac:dyDescent="0.2">
      <c r="F1132" s="125"/>
      <c r="O1132" s="209"/>
    </row>
    <row r="1133" spans="6:15" ht="30" x14ac:dyDescent="0.2">
      <c r="F1133" s="125"/>
      <c r="O1133" s="209"/>
    </row>
    <row r="1134" spans="6:15" ht="30" x14ac:dyDescent="0.2">
      <c r="F1134" s="125"/>
      <c r="O1134" s="209"/>
    </row>
    <row r="1135" spans="6:15" ht="30" x14ac:dyDescent="0.2">
      <c r="F1135" s="125"/>
      <c r="J1135" s="216"/>
      <c r="K1135" s="216"/>
      <c r="L1135" s="216"/>
      <c r="O1135" s="209"/>
    </row>
    <row r="1136" spans="6:15" ht="30" x14ac:dyDescent="0.2">
      <c r="F1136" s="125"/>
      <c r="O1136" s="209"/>
    </row>
    <row r="1137" spans="6:15" ht="30" x14ac:dyDescent="0.2">
      <c r="F1137" s="125"/>
      <c r="O1137" s="209"/>
    </row>
    <row r="1138" spans="6:15" ht="30" x14ac:dyDescent="0.2">
      <c r="F1138" s="125"/>
      <c r="O1138" s="214"/>
    </row>
    <row r="1139" spans="6:15" ht="30" x14ac:dyDescent="0.2">
      <c r="F1139" s="125"/>
      <c r="O1139" s="209"/>
    </row>
    <row r="1140" spans="6:15" ht="30" x14ac:dyDescent="0.2">
      <c r="F1140" s="125"/>
      <c r="O1140" s="209"/>
    </row>
    <row r="1141" spans="6:15" ht="30" x14ac:dyDescent="0.2">
      <c r="F1141" s="125"/>
      <c r="O1141" s="209"/>
    </row>
    <row r="1142" spans="6:15" ht="30" x14ac:dyDescent="0.2">
      <c r="F1142" s="125"/>
      <c r="O1142" s="209"/>
    </row>
    <row r="1143" spans="6:15" ht="30" x14ac:dyDescent="0.2">
      <c r="F1143" s="125"/>
      <c r="O1143" s="209"/>
    </row>
    <row r="1144" spans="6:15" ht="30" x14ac:dyDescent="0.2">
      <c r="F1144" s="125"/>
      <c r="O1144" s="214"/>
    </row>
    <row r="1145" spans="6:15" ht="30" x14ac:dyDescent="0.2">
      <c r="F1145" s="125"/>
      <c r="O1145" s="209"/>
    </row>
    <row r="1146" spans="6:15" ht="30" x14ac:dyDescent="0.2">
      <c r="F1146" s="125"/>
      <c r="O1146" s="209"/>
    </row>
    <row r="1147" spans="6:15" ht="30" x14ac:dyDescent="0.2">
      <c r="F1147" s="125"/>
      <c r="O1147" s="209"/>
    </row>
    <row r="1148" spans="6:15" ht="30" x14ac:dyDescent="0.2">
      <c r="F1148" s="125"/>
      <c r="O1148" s="209"/>
    </row>
    <row r="1149" spans="6:15" ht="27.75" x14ac:dyDescent="0.2">
      <c r="F1149" s="125"/>
      <c r="O1149" s="207"/>
    </row>
    <row r="1150" spans="6:15" ht="30" x14ac:dyDescent="0.2">
      <c r="F1150" s="125"/>
      <c r="O1150" s="209"/>
    </row>
    <row r="1151" spans="6:15" ht="30" x14ac:dyDescent="0.2">
      <c r="F1151" s="125"/>
      <c r="O1151" s="209"/>
    </row>
    <row r="1152" spans="6:15" ht="30" x14ac:dyDescent="0.2">
      <c r="F1152" s="125"/>
      <c r="O1152" s="209"/>
    </row>
    <row r="1153" spans="6:15" ht="30" x14ac:dyDescent="0.2">
      <c r="F1153" s="125"/>
      <c r="O1153" s="209"/>
    </row>
    <row r="1154" spans="6:15" ht="30" x14ac:dyDescent="0.2">
      <c r="F1154" s="125"/>
      <c r="O1154" s="209"/>
    </row>
    <row r="1155" spans="6:15" ht="30" x14ac:dyDescent="0.2">
      <c r="F1155" s="125"/>
      <c r="O1155" s="209"/>
    </row>
    <row r="1156" spans="6:15" ht="30" x14ac:dyDescent="0.2">
      <c r="F1156" s="125"/>
      <c r="O1156" s="209"/>
    </row>
    <row r="1157" spans="6:15" ht="33" x14ac:dyDescent="0.2">
      <c r="F1157" s="125"/>
      <c r="O1157" s="213"/>
    </row>
    <row r="1158" spans="6:15" ht="30" x14ac:dyDescent="0.2">
      <c r="F1158" s="125"/>
      <c r="O1158" s="209"/>
    </row>
    <row r="1159" spans="6:15" ht="30" x14ac:dyDescent="0.2">
      <c r="F1159" s="125"/>
      <c r="O1159" s="209"/>
    </row>
    <row r="1160" spans="6:15" ht="30" x14ac:dyDescent="0.2">
      <c r="F1160" s="125"/>
      <c r="O1160" s="209"/>
    </row>
    <row r="1161" spans="6:15" ht="30" x14ac:dyDescent="0.2">
      <c r="F1161" s="125"/>
      <c r="O1161" s="209"/>
    </row>
    <row r="1162" spans="6:15" ht="30" x14ac:dyDescent="0.2">
      <c r="F1162" s="125"/>
      <c r="O1162" s="209"/>
    </row>
    <row r="1163" spans="6:15" ht="30" x14ac:dyDescent="0.2">
      <c r="F1163" s="125"/>
      <c r="O1163" s="209"/>
    </row>
    <row r="1164" spans="6:15" ht="30" x14ac:dyDescent="0.2">
      <c r="F1164" s="125"/>
      <c r="O1164" s="209"/>
    </row>
    <row r="1165" spans="6:15" ht="30" x14ac:dyDescent="0.2">
      <c r="F1165" s="125"/>
      <c r="O1165" s="209"/>
    </row>
    <row r="1166" spans="6:15" ht="30" x14ac:dyDescent="0.2">
      <c r="F1166" s="125"/>
      <c r="O1166" s="209"/>
    </row>
    <row r="1167" spans="6:15" ht="33" x14ac:dyDescent="0.2">
      <c r="F1167" s="125"/>
      <c r="O1167" s="213"/>
    </row>
    <row r="1168" spans="6:15" ht="30" x14ac:dyDescent="0.2">
      <c r="F1168" s="125"/>
      <c r="O1168" s="209"/>
    </row>
    <row r="1169" spans="6:15" ht="30" x14ac:dyDescent="0.2">
      <c r="F1169" s="125"/>
      <c r="O1169" s="209"/>
    </row>
    <row r="1170" spans="6:15" ht="33" x14ac:dyDescent="0.2">
      <c r="F1170" s="125"/>
      <c r="O1170" s="213"/>
    </row>
    <row r="1171" spans="6:15" ht="30" x14ac:dyDescent="0.2">
      <c r="F1171" s="125"/>
      <c r="O1171" s="209"/>
    </row>
    <row r="1172" spans="6:15" ht="30" x14ac:dyDescent="0.2">
      <c r="F1172" s="125"/>
      <c r="J1172" s="216"/>
      <c r="K1172" s="216"/>
      <c r="L1172" s="216"/>
      <c r="O1172" s="209"/>
    </row>
    <row r="1173" spans="6:15" ht="30" x14ac:dyDescent="0.2">
      <c r="F1173" s="125"/>
      <c r="O1173" s="209"/>
    </row>
    <row r="1174" spans="6:15" ht="30" x14ac:dyDescent="0.2">
      <c r="F1174" s="125"/>
      <c r="O1174" s="209"/>
    </row>
    <row r="1175" spans="6:15" ht="30" x14ac:dyDescent="0.2">
      <c r="F1175" s="125"/>
      <c r="J1175" s="216"/>
      <c r="K1175" s="216"/>
      <c r="L1175" s="216"/>
      <c r="O1175" s="209"/>
    </row>
    <row r="1176" spans="6:15" ht="30" x14ac:dyDescent="0.2">
      <c r="F1176" s="125"/>
      <c r="O1176" s="209"/>
    </row>
    <row r="1177" spans="6:15" ht="30" x14ac:dyDescent="0.2">
      <c r="F1177" s="125"/>
      <c r="O1177" s="209"/>
    </row>
    <row r="1178" spans="6:15" ht="30" x14ac:dyDescent="0.2">
      <c r="F1178" s="125"/>
      <c r="O1178" s="209"/>
    </row>
    <row r="1179" spans="6:15" ht="30" x14ac:dyDescent="0.2">
      <c r="F1179" s="125"/>
      <c r="O1179" s="209"/>
    </row>
    <row r="1180" spans="6:15" ht="30" x14ac:dyDescent="0.2">
      <c r="F1180" s="125"/>
      <c r="O1180" s="209"/>
    </row>
    <row r="1181" spans="6:15" ht="30" x14ac:dyDescent="0.2">
      <c r="F1181" s="125"/>
      <c r="O1181" s="209"/>
    </row>
    <row r="1182" spans="6:15" ht="30" x14ac:dyDescent="0.2">
      <c r="F1182" s="125"/>
      <c r="J1182" s="216"/>
      <c r="K1182" s="216"/>
      <c r="L1182" s="216"/>
      <c r="O1182" s="209"/>
    </row>
    <row r="1183" spans="6:15" ht="30" x14ac:dyDescent="0.2">
      <c r="F1183" s="125"/>
      <c r="O1183" s="209"/>
    </row>
    <row r="1184" spans="6:15" ht="30" x14ac:dyDescent="0.2">
      <c r="F1184" s="125"/>
      <c r="O1184" s="209"/>
    </row>
    <row r="1185" spans="6:15" ht="30" x14ac:dyDescent="0.2">
      <c r="F1185" s="125"/>
      <c r="O1185" s="209"/>
    </row>
    <row r="1186" spans="6:15" ht="30" x14ac:dyDescent="0.2">
      <c r="F1186" s="125"/>
      <c r="O1186" s="209"/>
    </row>
    <row r="1187" spans="6:15" ht="30" x14ac:dyDescent="0.2">
      <c r="F1187" s="125"/>
      <c r="O1187" s="209"/>
    </row>
    <row r="1188" spans="6:15" ht="30" x14ac:dyDescent="0.2">
      <c r="F1188" s="125"/>
      <c r="O1188" s="209"/>
    </row>
    <row r="1189" spans="6:15" ht="30" x14ac:dyDescent="0.2">
      <c r="F1189" s="125"/>
      <c r="O1189" s="209"/>
    </row>
    <row r="1190" spans="6:15" ht="30" x14ac:dyDescent="0.2">
      <c r="F1190" s="125"/>
      <c r="O1190" s="214"/>
    </row>
    <row r="1191" spans="6:15" ht="30" x14ac:dyDescent="0.2">
      <c r="F1191" s="125"/>
      <c r="O1191" s="209"/>
    </row>
    <row r="1192" spans="6:15" ht="30" x14ac:dyDescent="0.2">
      <c r="F1192" s="125"/>
      <c r="O1192" s="209"/>
    </row>
    <row r="1193" spans="6:15" ht="30" x14ac:dyDescent="0.2">
      <c r="F1193" s="125"/>
      <c r="J1193" s="216"/>
      <c r="K1193" s="216"/>
      <c r="L1193" s="216"/>
      <c r="O1193" s="214"/>
    </row>
    <row r="1194" spans="6:15" ht="30" x14ac:dyDescent="0.2">
      <c r="F1194" s="125"/>
      <c r="O1194" s="209"/>
    </row>
    <row r="1195" spans="6:15" ht="30" x14ac:dyDescent="0.2">
      <c r="F1195" s="125"/>
      <c r="O1195" s="209"/>
    </row>
    <row r="1196" spans="6:15" ht="30" x14ac:dyDescent="0.2">
      <c r="F1196" s="125"/>
      <c r="O1196" s="209"/>
    </row>
    <row r="1197" spans="6:15" ht="30" x14ac:dyDescent="0.2">
      <c r="F1197" s="125"/>
      <c r="O1197" s="209"/>
    </row>
    <row r="1198" spans="6:15" ht="30" x14ac:dyDescent="0.2">
      <c r="F1198" s="125"/>
      <c r="J1198" s="216"/>
      <c r="K1198" s="216"/>
      <c r="L1198" s="216"/>
      <c r="O1198" s="209"/>
    </row>
    <row r="1199" spans="6:15" ht="30" x14ac:dyDescent="0.2">
      <c r="F1199" s="125"/>
      <c r="O1199" s="209"/>
    </row>
    <row r="1200" spans="6:15" ht="30" x14ac:dyDescent="0.2">
      <c r="F1200" s="125"/>
      <c r="O1200" s="209"/>
    </row>
    <row r="1201" spans="6:15" ht="30" x14ac:dyDescent="0.2">
      <c r="F1201" s="125"/>
      <c r="O1201" s="209"/>
    </row>
    <row r="1202" spans="6:15" ht="30" x14ac:dyDescent="0.2">
      <c r="F1202" s="125"/>
      <c r="O1202" s="209"/>
    </row>
    <row r="1203" spans="6:15" ht="33" x14ac:dyDescent="0.2">
      <c r="F1203" s="125"/>
      <c r="O1203" s="213"/>
    </row>
    <row r="1204" spans="6:15" ht="30" x14ac:dyDescent="0.2">
      <c r="F1204" s="125"/>
      <c r="O1204" s="209"/>
    </row>
    <row r="1205" spans="6:15" ht="30" x14ac:dyDescent="0.2">
      <c r="F1205" s="125"/>
      <c r="O1205" s="209"/>
    </row>
    <row r="1206" spans="6:15" ht="30" x14ac:dyDescent="0.2">
      <c r="F1206" s="125"/>
      <c r="O1206" s="209"/>
    </row>
    <row r="1207" spans="6:15" ht="30" x14ac:dyDescent="0.2">
      <c r="F1207" s="125"/>
      <c r="O1207" s="209"/>
    </row>
    <row r="1208" spans="6:15" ht="30" x14ac:dyDescent="0.2">
      <c r="F1208" s="125"/>
      <c r="O1208" s="209"/>
    </row>
    <row r="1209" spans="6:15" ht="30" x14ac:dyDescent="0.2">
      <c r="F1209" s="125"/>
      <c r="O1209" s="209"/>
    </row>
    <row r="1210" spans="6:15" ht="30" x14ac:dyDescent="0.2">
      <c r="F1210" s="125"/>
      <c r="O1210" s="209"/>
    </row>
    <row r="1211" spans="6:15" ht="33.75" x14ac:dyDescent="0.2">
      <c r="F1211" s="125"/>
      <c r="O1211" s="210"/>
    </row>
    <row r="1212" spans="6:15" ht="30" x14ac:dyDescent="0.2">
      <c r="F1212" s="125"/>
      <c r="O1212" s="209"/>
    </row>
    <row r="1213" spans="6:15" ht="30" x14ac:dyDescent="0.2">
      <c r="F1213" s="125"/>
      <c r="O1213" s="209"/>
    </row>
    <row r="1214" spans="6:15" ht="30" x14ac:dyDescent="0.2">
      <c r="F1214" s="125"/>
      <c r="O1214" s="209"/>
    </row>
    <row r="1215" spans="6:15" ht="30" x14ac:dyDescent="0.2">
      <c r="F1215" s="125"/>
      <c r="O1215" s="209"/>
    </row>
    <row r="1216" spans="6:15" ht="30" x14ac:dyDescent="0.2">
      <c r="F1216" s="125"/>
      <c r="O1216" s="209"/>
    </row>
    <row r="1217" spans="6:15" ht="30" x14ac:dyDescent="0.2">
      <c r="F1217" s="125"/>
      <c r="O1217" s="209"/>
    </row>
    <row r="1218" spans="6:15" ht="30" x14ac:dyDescent="0.2">
      <c r="F1218" s="125"/>
      <c r="O1218" s="209"/>
    </row>
    <row r="1219" spans="6:15" ht="30" x14ac:dyDescent="0.2">
      <c r="F1219" s="125"/>
      <c r="J1219" s="216"/>
      <c r="K1219" s="216"/>
      <c r="L1219" s="216"/>
      <c r="O1219" s="209"/>
    </row>
    <row r="1220" spans="6:15" ht="30" x14ac:dyDescent="0.2">
      <c r="F1220" s="125"/>
      <c r="O1220" s="209"/>
    </row>
    <row r="1221" spans="6:15" ht="30" x14ac:dyDescent="0.2">
      <c r="F1221" s="125"/>
      <c r="O1221" s="209"/>
    </row>
    <row r="1222" spans="6:15" ht="30" x14ac:dyDescent="0.2">
      <c r="F1222" s="125"/>
      <c r="O1222" s="209"/>
    </row>
    <row r="1223" spans="6:15" ht="30" x14ac:dyDescent="0.2">
      <c r="F1223" s="125"/>
      <c r="J1223" s="216"/>
      <c r="K1223" s="216"/>
      <c r="L1223" s="216"/>
      <c r="O1223" s="209"/>
    </row>
    <row r="1224" spans="6:15" ht="30" x14ac:dyDescent="0.2">
      <c r="F1224" s="125"/>
      <c r="O1224" s="209"/>
    </row>
    <row r="1225" spans="6:15" ht="30" x14ac:dyDescent="0.2">
      <c r="F1225" s="125"/>
      <c r="O1225" s="209"/>
    </row>
    <row r="1226" spans="6:15" ht="30" x14ac:dyDescent="0.2">
      <c r="F1226" s="125"/>
      <c r="O1226" s="209"/>
    </row>
    <row r="1227" spans="6:15" ht="30" x14ac:dyDescent="0.2">
      <c r="F1227" s="125"/>
      <c r="O1227" s="209"/>
    </row>
    <row r="1228" spans="6:15" ht="30" x14ac:dyDescent="0.2">
      <c r="F1228" s="125"/>
      <c r="J1228" s="216"/>
      <c r="K1228" s="216"/>
      <c r="L1228" s="216"/>
      <c r="O1228" s="209"/>
    </row>
    <row r="1229" spans="6:15" ht="30" x14ac:dyDescent="0.2">
      <c r="F1229" s="125"/>
      <c r="O1229" s="209"/>
    </row>
    <row r="1230" spans="6:15" ht="30" x14ac:dyDescent="0.2">
      <c r="F1230" s="125"/>
      <c r="O1230" s="209"/>
    </row>
    <row r="1231" spans="6:15" ht="30" x14ac:dyDescent="0.2">
      <c r="F1231" s="125"/>
      <c r="O1231" s="209"/>
    </row>
    <row r="1232" spans="6:15" ht="30" x14ac:dyDescent="0.2">
      <c r="F1232" s="125"/>
      <c r="O1232" s="209"/>
    </row>
    <row r="1233" spans="6:15" ht="30" x14ac:dyDescent="0.2">
      <c r="F1233" s="125"/>
      <c r="O1233" s="209"/>
    </row>
    <row r="1234" spans="6:15" ht="30" x14ac:dyDescent="0.2">
      <c r="F1234" s="125"/>
      <c r="O1234" s="209"/>
    </row>
    <row r="1235" spans="6:15" ht="30" x14ac:dyDescent="0.2">
      <c r="F1235" s="125"/>
      <c r="O1235" s="209"/>
    </row>
    <row r="1236" spans="6:15" ht="30" x14ac:dyDescent="0.2">
      <c r="F1236" s="125"/>
      <c r="O1236" s="209"/>
    </row>
    <row r="1237" spans="6:15" ht="30" x14ac:dyDescent="0.2">
      <c r="F1237" s="125"/>
      <c r="O1237" s="209"/>
    </row>
    <row r="1238" spans="6:15" ht="30" x14ac:dyDescent="0.2">
      <c r="F1238" s="125"/>
      <c r="J1238" s="216"/>
      <c r="K1238" s="216"/>
      <c r="L1238" s="216"/>
      <c r="O1238" s="209"/>
    </row>
    <row r="1239" spans="6:15" ht="30" x14ac:dyDescent="0.2">
      <c r="F1239" s="125"/>
      <c r="J1239" s="216"/>
      <c r="K1239" s="216"/>
      <c r="L1239" s="216"/>
      <c r="O1239" s="209"/>
    </row>
    <row r="1240" spans="6:15" ht="27.75" x14ac:dyDescent="0.2">
      <c r="F1240" s="125"/>
      <c r="O1240" s="207"/>
    </row>
    <row r="1241" spans="6:15" ht="30" x14ac:dyDescent="0.2">
      <c r="F1241" s="125"/>
      <c r="O1241" s="209"/>
    </row>
    <row r="1242" spans="6:15" ht="30" x14ac:dyDescent="0.2">
      <c r="F1242" s="125"/>
      <c r="O1242" s="209"/>
    </row>
    <row r="1243" spans="6:15" ht="30" x14ac:dyDescent="0.2">
      <c r="F1243" s="125"/>
      <c r="O1243" s="209"/>
    </row>
    <row r="1244" spans="6:15" ht="30" x14ac:dyDescent="0.2">
      <c r="F1244" s="125"/>
      <c r="O1244" s="209"/>
    </row>
    <row r="1245" spans="6:15" ht="30" x14ac:dyDescent="0.2">
      <c r="F1245" s="125"/>
      <c r="O1245" s="209"/>
    </row>
    <row r="1246" spans="6:15" ht="30" x14ac:dyDescent="0.2">
      <c r="F1246" s="125"/>
      <c r="O1246" s="209"/>
    </row>
    <row r="1247" spans="6:15" ht="30" x14ac:dyDescent="0.2">
      <c r="F1247" s="125"/>
      <c r="O1247" s="209"/>
    </row>
    <row r="1248" spans="6:15" ht="30" x14ac:dyDescent="0.2">
      <c r="F1248" s="125"/>
      <c r="O1248" s="209"/>
    </row>
    <row r="1249" spans="6:15" ht="30" x14ac:dyDescent="0.2">
      <c r="F1249" s="125"/>
      <c r="O1249" s="209"/>
    </row>
    <row r="1250" spans="6:15" ht="30" x14ac:dyDescent="0.2">
      <c r="F1250" s="125"/>
      <c r="O1250" s="209"/>
    </row>
    <row r="1251" spans="6:15" ht="30" x14ac:dyDescent="0.2">
      <c r="F1251" s="125"/>
      <c r="O1251" s="209"/>
    </row>
    <row r="1252" spans="6:15" ht="30" x14ac:dyDescent="0.2">
      <c r="F1252" s="125"/>
      <c r="O1252" s="209"/>
    </row>
    <row r="1253" spans="6:15" ht="33" x14ac:dyDescent="0.2">
      <c r="F1253" s="125"/>
      <c r="O1253" s="213"/>
    </row>
    <row r="1254" spans="6:15" ht="30" x14ac:dyDescent="0.2">
      <c r="F1254" s="125"/>
      <c r="O1254" s="209"/>
    </row>
    <row r="1255" spans="6:15" ht="23.25" x14ac:dyDescent="0.2">
      <c r="F1255" s="125"/>
      <c r="O1255" s="208"/>
    </row>
    <row r="1256" spans="6:15" ht="33.75" x14ac:dyDescent="0.2">
      <c r="F1256" s="125"/>
      <c r="O1256" s="210"/>
    </row>
    <row r="1257" spans="6:15" ht="30" x14ac:dyDescent="0.2">
      <c r="F1257" s="125"/>
      <c r="O1257" s="209"/>
    </row>
    <row r="1258" spans="6:15" ht="30" x14ac:dyDescent="0.2">
      <c r="F1258" s="125"/>
      <c r="O1258" s="209"/>
    </row>
    <row r="1259" spans="6:15" ht="30" x14ac:dyDescent="0.2">
      <c r="F1259" s="125"/>
      <c r="O1259" s="209"/>
    </row>
    <row r="1260" spans="6:15" ht="30" x14ac:dyDescent="0.2">
      <c r="F1260" s="125"/>
      <c r="O1260" s="209"/>
    </row>
    <row r="1261" spans="6:15" ht="30" x14ac:dyDescent="0.2">
      <c r="F1261" s="125"/>
      <c r="O1261" s="209"/>
    </row>
    <row r="1262" spans="6:15" ht="30" x14ac:dyDescent="0.2">
      <c r="F1262" s="125"/>
      <c r="O1262" s="209"/>
    </row>
    <row r="1263" spans="6:15" ht="27.75" x14ac:dyDescent="0.2">
      <c r="F1263" s="125"/>
      <c r="J1263" s="216"/>
      <c r="K1263" s="216"/>
      <c r="L1263" s="216"/>
      <c r="O1263" s="207"/>
    </row>
    <row r="1264" spans="6:15" ht="30" x14ac:dyDescent="0.2">
      <c r="F1264" s="125"/>
      <c r="O1264" s="209"/>
    </row>
    <row r="1265" spans="6:15" ht="30" x14ac:dyDescent="0.2">
      <c r="F1265" s="125"/>
      <c r="O1265" s="214"/>
    </row>
    <row r="1266" spans="6:15" ht="30" x14ac:dyDescent="0.2">
      <c r="F1266" s="125"/>
      <c r="J1266" s="216"/>
      <c r="K1266" s="216"/>
      <c r="L1266" s="216"/>
      <c r="O1266" s="209"/>
    </row>
    <row r="1267" spans="6:15" ht="30" x14ac:dyDescent="0.2">
      <c r="F1267" s="125"/>
      <c r="O1267" s="209"/>
    </row>
    <row r="1268" spans="6:15" ht="30" x14ac:dyDescent="0.2">
      <c r="F1268" s="125"/>
      <c r="O1268" s="209"/>
    </row>
    <row r="1269" spans="6:15" ht="30" x14ac:dyDescent="0.2">
      <c r="F1269" s="125"/>
      <c r="O1269" s="209"/>
    </row>
    <row r="1270" spans="6:15" ht="30" x14ac:dyDescent="0.2">
      <c r="F1270" s="125"/>
      <c r="O1270" s="209"/>
    </row>
    <row r="1271" spans="6:15" ht="33" x14ac:dyDescent="0.2">
      <c r="F1271" s="125"/>
      <c r="O1271" s="213"/>
    </row>
    <row r="1272" spans="6:15" ht="30" x14ac:dyDescent="0.2">
      <c r="F1272" s="125"/>
      <c r="J1272" s="216"/>
      <c r="K1272" s="216"/>
      <c r="L1272" s="216"/>
      <c r="O1272" s="209"/>
    </row>
    <row r="1273" spans="6:15" ht="33.75" x14ac:dyDescent="0.2">
      <c r="F1273" s="125"/>
      <c r="O1273" s="210"/>
    </row>
    <row r="1274" spans="6:15" ht="30" x14ac:dyDescent="0.2">
      <c r="F1274" s="125"/>
      <c r="O1274" s="209"/>
    </row>
    <row r="1275" spans="6:15" ht="30" x14ac:dyDescent="0.2">
      <c r="F1275" s="125"/>
      <c r="O1275" s="209"/>
    </row>
    <row r="1276" spans="6:15" ht="30" x14ac:dyDescent="0.2">
      <c r="F1276" s="125"/>
      <c r="O1276" s="214"/>
    </row>
    <row r="1277" spans="6:15" ht="30" x14ac:dyDescent="0.2">
      <c r="F1277" s="125"/>
      <c r="O1277" s="209"/>
    </row>
    <row r="1278" spans="6:15" ht="33" x14ac:dyDescent="0.2">
      <c r="F1278" s="125"/>
      <c r="O1278" s="213"/>
    </row>
    <row r="1279" spans="6:15" ht="30" x14ac:dyDescent="0.2">
      <c r="F1279" s="125"/>
      <c r="O1279" s="209"/>
    </row>
    <row r="1280" spans="6:15" ht="30" x14ac:dyDescent="0.2">
      <c r="F1280" s="125"/>
      <c r="O1280" s="209"/>
    </row>
    <row r="1281" spans="6:15" ht="30" x14ac:dyDescent="0.2">
      <c r="F1281" s="125"/>
      <c r="O1281" s="209"/>
    </row>
    <row r="1282" spans="6:15" ht="30" x14ac:dyDescent="0.2">
      <c r="F1282" s="125"/>
      <c r="O1282" s="209"/>
    </row>
    <row r="1283" spans="6:15" ht="30" x14ac:dyDescent="0.2">
      <c r="F1283" s="125"/>
      <c r="O1283" s="209"/>
    </row>
    <row r="1284" spans="6:15" ht="30" x14ac:dyDescent="0.2">
      <c r="F1284" s="125"/>
      <c r="O1284" s="209"/>
    </row>
    <row r="1285" spans="6:15" ht="30" x14ac:dyDescent="0.2">
      <c r="F1285" s="125"/>
      <c r="J1285" s="216"/>
      <c r="K1285" s="216"/>
      <c r="L1285" s="216"/>
      <c r="O1285" s="209"/>
    </row>
    <row r="1286" spans="6:15" ht="30" x14ac:dyDescent="0.2">
      <c r="F1286" s="125"/>
      <c r="J1286" s="216"/>
      <c r="K1286" s="216"/>
      <c r="L1286" s="216"/>
      <c r="O1286" s="209"/>
    </row>
    <row r="1287" spans="6:15" ht="30" x14ac:dyDescent="0.2">
      <c r="F1287" s="125"/>
      <c r="O1287" s="209"/>
    </row>
    <row r="1288" spans="6:15" ht="30" x14ac:dyDescent="0.2">
      <c r="F1288" s="125"/>
      <c r="O1288" s="209"/>
    </row>
    <row r="1289" spans="6:15" ht="30" x14ac:dyDescent="0.2">
      <c r="F1289" s="125"/>
      <c r="O1289" s="209"/>
    </row>
    <row r="1290" spans="6:15" ht="30" x14ac:dyDescent="0.2">
      <c r="F1290" s="125"/>
      <c r="O1290" s="209"/>
    </row>
    <row r="1291" spans="6:15" ht="30" x14ac:dyDescent="0.2">
      <c r="F1291" s="125"/>
      <c r="O1291" s="214"/>
    </row>
    <row r="1292" spans="6:15" ht="33" x14ac:dyDescent="0.2">
      <c r="F1292" s="125"/>
      <c r="O1292" s="213"/>
    </row>
    <row r="1293" spans="6:15" ht="30" x14ac:dyDescent="0.2">
      <c r="F1293" s="125"/>
      <c r="O1293" s="209"/>
    </row>
    <row r="1294" spans="6:15" ht="30" x14ac:dyDescent="0.2">
      <c r="F1294" s="125"/>
      <c r="O1294" s="209"/>
    </row>
    <row r="1295" spans="6:15" ht="30" x14ac:dyDescent="0.2">
      <c r="F1295" s="125"/>
      <c r="O1295" s="209"/>
    </row>
    <row r="1296" spans="6:15" ht="30" x14ac:dyDescent="0.2">
      <c r="F1296" s="125"/>
      <c r="O1296" s="209"/>
    </row>
    <row r="1297" spans="6:15" ht="30" x14ac:dyDescent="0.2">
      <c r="F1297" s="125"/>
      <c r="O1297" s="209"/>
    </row>
    <row r="1298" spans="6:15" ht="30" x14ac:dyDescent="0.2">
      <c r="F1298" s="125"/>
      <c r="O1298" s="209"/>
    </row>
    <row r="1299" spans="6:15" ht="30" x14ac:dyDescent="0.2">
      <c r="F1299" s="125"/>
      <c r="O1299" s="209"/>
    </row>
    <row r="1300" spans="6:15" ht="30" x14ac:dyDescent="0.2">
      <c r="F1300" s="125"/>
      <c r="O1300" s="209"/>
    </row>
    <row r="1301" spans="6:15" ht="30" x14ac:dyDescent="0.2">
      <c r="F1301" s="125"/>
      <c r="O1301" s="209"/>
    </row>
    <row r="1302" spans="6:15" ht="30" x14ac:dyDescent="0.2">
      <c r="F1302" s="125"/>
      <c r="O1302" s="209"/>
    </row>
    <row r="1303" spans="6:15" ht="30" x14ac:dyDescent="0.2">
      <c r="F1303" s="125"/>
      <c r="O1303" s="209"/>
    </row>
    <row r="1304" spans="6:15" ht="30" x14ac:dyDescent="0.2">
      <c r="F1304" s="125"/>
      <c r="O1304" s="209"/>
    </row>
    <row r="1305" spans="6:15" ht="30" x14ac:dyDescent="0.2">
      <c r="F1305" s="125"/>
      <c r="O1305" s="209"/>
    </row>
    <row r="1306" spans="6:15" ht="27.75" x14ac:dyDescent="0.2">
      <c r="F1306" s="125"/>
      <c r="O1306" s="207"/>
    </row>
    <row r="1307" spans="6:15" ht="30" x14ac:dyDescent="0.2">
      <c r="F1307" s="125"/>
      <c r="O1307" s="209"/>
    </row>
    <row r="1308" spans="6:15" ht="30" x14ac:dyDescent="0.2">
      <c r="F1308" s="125"/>
      <c r="O1308" s="209"/>
    </row>
    <row r="1309" spans="6:15" ht="30" x14ac:dyDescent="0.2">
      <c r="F1309" s="125"/>
      <c r="O1309" s="209"/>
    </row>
    <row r="1310" spans="6:15" ht="30" x14ac:dyDescent="0.2">
      <c r="F1310" s="125"/>
      <c r="O1310" s="209"/>
    </row>
    <row r="1311" spans="6:15" ht="30" x14ac:dyDescent="0.2">
      <c r="F1311" s="125"/>
      <c r="O1311" s="209"/>
    </row>
    <row r="1312" spans="6:15" ht="30" x14ac:dyDescent="0.2">
      <c r="F1312" s="125"/>
      <c r="O1312" s="209"/>
    </row>
    <row r="1313" spans="6:15" ht="33" x14ac:dyDescent="0.2">
      <c r="F1313" s="125"/>
      <c r="O1313" s="213"/>
    </row>
    <row r="1314" spans="6:15" ht="30" x14ac:dyDescent="0.2">
      <c r="F1314" s="125"/>
      <c r="O1314" s="209"/>
    </row>
    <row r="1315" spans="6:15" ht="30" x14ac:dyDescent="0.2">
      <c r="F1315" s="125"/>
      <c r="O1315" s="209"/>
    </row>
    <row r="1316" spans="6:15" ht="30" x14ac:dyDescent="0.2">
      <c r="F1316" s="125"/>
      <c r="O1316" s="209"/>
    </row>
    <row r="1317" spans="6:15" ht="30" x14ac:dyDescent="0.2">
      <c r="F1317" s="125"/>
      <c r="O1317" s="209"/>
    </row>
    <row r="1318" spans="6:15" ht="30" x14ac:dyDescent="0.2">
      <c r="F1318" s="125"/>
      <c r="O1318" s="209"/>
    </row>
    <row r="1319" spans="6:15" ht="30" x14ac:dyDescent="0.2">
      <c r="F1319" s="125"/>
      <c r="O1319" s="209"/>
    </row>
    <row r="1320" spans="6:15" ht="30" x14ac:dyDescent="0.2">
      <c r="F1320" s="125"/>
      <c r="O1320" s="209"/>
    </row>
    <row r="1321" spans="6:15" ht="30" x14ac:dyDescent="0.2">
      <c r="F1321" s="125"/>
      <c r="O1321" s="209"/>
    </row>
    <row r="1322" spans="6:15" ht="30" x14ac:dyDescent="0.2">
      <c r="F1322" s="125"/>
      <c r="O1322" s="209"/>
    </row>
    <row r="1323" spans="6:15" ht="30" x14ac:dyDescent="0.2">
      <c r="F1323" s="125"/>
      <c r="O1323" s="214"/>
    </row>
    <row r="1324" spans="6:15" ht="30" x14ac:dyDescent="0.2">
      <c r="F1324" s="125"/>
      <c r="O1324" s="209"/>
    </row>
    <row r="1325" spans="6:15" ht="30" x14ac:dyDescent="0.2">
      <c r="F1325" s="125"/>
      <c r="O1325" s="209"/>
    </row>
    <row r="1326" spans="6:15" ht="30" x14ac:dyDescent="0.2">
      <c r="F1326" s="125"/>
      <c r="O1326" s="209"/>
    </row>
    <row r="1327" spans="6:15" ht="30" x14ac:dyDescent="0.2">
      <c r="F1327" s="125"/>
      <c r="O1327" s="209"/>
    </row>
    <row r="1328" spans="6:15" ht="33.75" x14ac:dyDescent="0.2">
      <c r="F1328" s="125"/>
      <c r="O1328" s="210"/>
    </row>
    <row r="1329" spans="6:15" ht="30" x14ac:dyDescent="0.2">
      <c r="F1329" s="125"/>
      <c r="O1329" s="209"/>
    </row>
    <row r="1330" spans="6:15" ht="30" x14ac:dyDescent="0.2">
      <c r="F1330" s="125"/>
      <c r="O1330" s="209"/>
    </row>
    <row r="1331" spans="6:15" ht="30" x14ac:dyDescent="0.2">
      <c r="F1331" s="125"/>
      <c r="O1331" s="214"/>
    </row>
    <row r="1332" spans="6:15" ht="30" x14ac:dyDescent="0.2">
      <c r="F1332" s="125"/>
      <c r="O1332" s="209"/>
    </row>
    <row r="1333" spans="6:15" ht="30" x14ac:dyDescent="0.2">
      <c r="F1333" s="125"/>
      <c r="O1333" s="209"/>
    </row>
    <row r="1334" spans="6:15" ht="27.75" x14ac:dyDescent="0.2">
      <c r="F1334" s="125"/>
      <c r="O1334" s="207"/>
    </row>
    <row r="1335" spans="6:15" ht="30" x14ac:dyDescent="0.2">
      <c r="F1335" s="125"/>
      <c r="O1335" s="209"/>
    </row>
    <row r="1336" spans="6:15" ht="30" x14ac:dyDescent="0.2">
      <c r="F1336" s="125"/>
      <c r="O1336" s="209"/>
    </row>
    <row r="1337" spans="6:15" ht="30" x14ac:dyDescent="0.2">
      <c r="F1337" s="125"/>
      <c r="O1337" s="209"/>
    </row>
    <row r="1338" spans="6:15" ht="33" x14ac:dyDescent="0.2">
      <c r="F1338" s="125"/>
      <c r="O1338" s="213"/>
    </row>
    <row r="1339" spans="6:15" ht="30" x14ac:dyDescent="0.2">
      <c r="F1339" s="125"/>
      <c r="O1339" s="209"/>
    </row>
    <row r="1340" spans="6:15" ht="30" x14ac:dyDescent="0.2">
      <c r="F1340" s="125"/>
      <c r="O1340" s="209"/>
    </row>
    <row r="1341" spans="6:15" ht="30" x14ac:dyDescent="0.2">
      <c r="F1341" s="125"/>
      <c r="O1341" s="209"/>
    </row>
    <row r="1342" spans="6:15" ht="30" x14ac:dyDescent="0.2">
      <c r="F1342" s="125"/>
      <c r="O1342" s="209"/>
    </row>
    <row r="1343" spans="6:15" ht="30" x14ac:dyDescent="0.2">
      <c r="F1343" s="125"/>
      <c r="O1343" s="209"/>
    </row>
    <row r="1344" spans="6:15" ht="30" x14ac:dyDescent="0.2">
      <c r="F1344" s="125"/>
      <c r="O1344" s="209"/>
    </row>
    <row r="1345" spans="6:15" ht="30" x14ac:dyDescent="0.2">
      <c r="F1345" s="125"/>
      <c r="O1345" s="209"/>
    </row>
    <row r="1346" spans="6:15" ht="30" x14ac:dyDescent="0.2">
      <c r="F1346" s="125"/>
      <c r="O1346" s="209"/>
    </row>
    <row r="1347" spans="6:15" ht="30" x14ac:dyDescent="0.2">
      <c r="F1347" s="125"/>
      <c r="O1347" s="209"/>
    </row>
    <row r="1348" spans="6:15" ht="30" x14ac:dyDescent="0.2">
      <c r="F1348" s="125"/>
      <c r="O1348" s="209"/>
    </row>
    <row r="1349" spans="6:15" ht="30" x14ac:dyDescent="0.2">
      <c r="F1349" s="125"/>
      <c r="O1349" s="209"/>
    </row>
    <row r="1350" spans="6:15" ht="30" x14ac:dyDescent="0.2">
      <c r="F1350" s="125"/>
      <c r="O1350" s="209"/>
    </row>
    <row r="1351" spans="6:15" ht="30" x14ac:dyDescent="0.2">
      <c r="F1351" s="125"/>
      <c r="O1351" s="209"/>
    </row>
    <row r="1352" spans="6:15" ht="30" x14ac:dyDescent="0.2">
      <c r="F1352" s="125"/>
      <c r="O1352" s="209"/>
    </row>
    <row r="1353" spans="6:15" ht="30" x14ac:dyDescent="0.2">
      <c r="F1353" s="125"/>
      <c r="O1353" s="209"/>
    </row>
    <row r="1354" spans="6:15" ht="30" x14ac:dyDescent="0.2">
      <c r="F1354" s="125"/>
      <c r="O1354" s="209"/>
    </row>
    <row r="1355" spans="6:15" ht="30" x14ac:dyDescent="0.2">
      <c r="F1355" s="125"/>
      <c r="O1355" s="209"/>
    </row>
    <row r="1356" spans="6:15" ht="30" x14ac:dyDescent="0.2">
      <c r="F1356" s="125"/>
      <c r="O1356" s="209"/>
    </row>
    <row r="1357" spans="6:15" ht="30" x14ac:dyDescent="0.2">
      <c r="F1357" s="125"/>
      <c r="O1357" s="209"/>
    </row>
    <row r="1358" spans="6:15" ht="30" x14ac:dyDescent="0.2">
      <c r="F1358" s="125"/>
      <c r="O1358" s="209"/>
    </row>
    <row r="1359" spans="6:15" ht="30" x14ac:dyDescent="0.2">
      <c r="F1359" s="125"/>
      <c r="J1359" s="216"/>
      <c r="K1359" s="216"/>
      <c r="L1359" s="216"/>
      <c r="O1359" s="209"/>
    </row>
    <row r="1360" spans="6:15" ht="30" x14ac:dyDescent="0.2">
      <c r="F1360" s="125"/>
      <c r="J1360" s="216"/>
      <c r="K1360" s="216"/>
      <c r="L1360" s="216"/>
      <c r="O1360" s="209"/>
    </row>
    <row r="1361" spans="6:15" ht="30" x14ac:dyDescent="0.2">
      <c r="F1361" s="125"/>
      <c r="O1361" s="209"/>
    </row>
    <row r="1362" spans="6:15" ht="30" x14ac:dyDescent="0.2">
      <c r="F1362" s="125"/>
      <c r="O1362" s="209"/>
    </row>
    <row r="1363" spans="6:15" ht="30" x14ac:dyDescent="0.2">
      <c r="F1363" s="125"/>
      <c r="O1363" s="209"/>
    </row>
    <row r="1364" spans="6:15" ht="30" x14ac:dyDescent="0.2">
      <c r="H1364" s="219"/>
      <c r="J1364" s="216"/>
      <c r="K1364" s="216"/>
      <c r="L1364" s="216"/>
      <c r="M1364" s="215"/>
      <c r="O1364" s="209"/>
    </row>
    <row r="1365" spans="6:15" ht="30" x14ac:dyDescent="0.2">
      <c r="F1365" s="125"/>
      <c r="O1365" s="209"/>
    </row>
    <row r="1366" spans="6:15" ht="30" x14ac:dyDescent="0.2">
      <c r="F1366" s="125"/>
      <c r="O1366" s="209"/>
    </row>
    <row r="1367" spans="6:15" ht="30" x14ac:dyDescent="0.2">
      <c r="F1367" s="125"/>
      <c r="O1367" s="209"/>
    </row>
    <row r="1368" spans="6:15" ht="30" x14ac:dyDescent="0.2">
      <c r="F1368" s="125"/>
      <c r="O1368" s="209"/>
    </row>
    <row r="1369" spans="6:15" ht="30" x14ac:dyDescent="0.2">
      <c r="F1369" s="125"/>
      <c r="O1369" s="209"/>
    </row>
    <row r="1370" spans="6:15" ht="30" x14ac:dyDescent="0.2">
      <c r="F1370" s="125"/>
      <c r="O1370" s="209"/>
    </row>
    <row r="1371" spans="6:15" ht="33" x14ac:dyDescent="0.2">
      <c r="F1371" s="125"/>
      <c r="O1371" s="213"/>
    </row>
    <row r="1372" spans="6:15" ht="30" x14ac:dyDescent="0.2">
      <c r="F1372" s="125"/>
      <c r="O1372" s="209"/>
    </row>
    <row r="1373" spans="6:15" ht="30" x14ac:dyDescent="0.2">
      <c r="F1373" s="125"/>
      <c r="O1373" s="209"/>
    </row>
    <row r="1374" spans="6:15" ht="30" x14ac:dyDescent="0.2">
      <c r="F1374" s="125"/>
      <c r="J1374" s="216"/>
      <c r="K1374" s="216"/>
      <c r="L1374" s="216"/>
      <c r="O1374" s="209"/>
    </row>
    <row r="1375" spans="6:15" ht="30" x14ac:dyDescent="0.2">
      <c r="F1375" s="125"/>
      <c r="J1375" s="216"/>
      <c r="K1375" s="216"/>
      <c r="L1375" s="216"/>
      <c r="O1375" s="209"/>
    </row>
    <row r="1376" spans="6:15" ht="30" x14ac:dyDescent="0.2">
      <c r="F1376" s="125"/>
      <c r="O1376" s="209"/>
    </row>
    <row r="1377" spans="6:15" ht="30" x14ac:dyDescent="0.2">
      <c r="F1377" s="125"/>
      <c r="O1377" s="209"/>
    </row>
    <row r="1378" spans="6:15" ht="30" x14ac:dyDescent="0.2">
      <c r="F1378" s="125"/>
      <c r="O1378" s="209"/>
    </row>
    <row r="1379" spans="6:15" ht="30" x14ac:dyDescent="0.2">
      <c r="F1379" s="125"/>
      <c r="O1379" s="209"/>
    </row>
    <row r="1380" spans="6:15" ht="30" x14ac:dyDescent="0.2">
      <c r="F1380" s="125"/>
      <c r="O1380" s="209"/>
    </row>
    <row r="1381" spans="6:15" ht="30" x14ac:dyDescent="0.2">
      <c r="F1381" s="125"/>
      <c r="O1381" s="209"/>
    </row>
    <row r="1382" spans="6:15" ht="30" x14ac:dyDescent="0.2">
      <c r="F1382" s="125"/>
      <c r="O1382" s="214"/>
    </row>
    <row r="1383" spans="6:15" ht="30" x14ac:dyDescent="0.2">
      <c r="F1383" s="125"/>
      <c r="O1383" s="209"/>
    </row>
    <row r="1384" spans="6:15" ht="30" x14ac:dyDescent="0.2">
      <c r="F1384" s="125"/>
      <c r="J1384" s="216"/>
      <c r="K1384" s="216"/>
      <c r="L1384" s="216"/>
      <c r="O1384" s="209"/>
    </row>
    <row r="1385" spans="6:15" ht="30" x14ac:dyDescent="0.2">
      <c r="F1385" s="125"/>
      <c r="O1385" s="209"/>
    </row>
    <row r="1386" spans="6:15" ht="30" x14ac:dyDescent="0.2">
      <c r="F1386" s="125"/>
      <c r="O1386" s="209"/>
    </row>
    <row r="1387" spans="6:15" ht="30" x14ac:dyDescent="0.2">
      <c r="F1387" s="125"/>
      <c r="O1387" s="209"/>
    </row>
    <row r="1388" spans="6:15" ht="30" x14ac:dyDescent="0.2">
      <c r="F1388" s="125"/>
      <c r="J1388" s="216"/>
      <c r="K1388" s="216"/>
      <c r="L1388" s="216"/>
      <c r="O1388" s="209"/>
    </row>
    <row r="1389" spans="6:15" ht="27.75" x14ac:dyDescent="0.2">
      <c r="F1389" s="125"/>
      <c r="O1389" s="207"/>
    </row>
    <row r="1390" spans="6:15" ht="30" x14ac:dyDescent="0.2">
      <c r="F1390" s="125"/>
      <c r="O1390" s="209"/>
    </row>
    <row r="1391" spans="6:15" ht="30" x14ac:dyDescent="0.2">
      <c r="F1391" s="125"/>
      <c r="O1391" s="209"/>
    </row>
    <row r="1392" spans="6:15" ht="30" x14ac:dyDescent="0.2">
      <c r="F1392" s="125"/>
      <c r="O1392" s="209"/>
    </row>
    <row r="1393" spans="6:15" ht="30" x14ac:dyDescent="0.2">
      <c r="F1393" s="125"/>
      <c r="O1393" s="209"/>
    </row>
    <row r="1394" spans="6:15" ht="30" x14ac:dyDescent="0.2">
      <c r="F1394" s="125"/>
      <c r="O1394" s="209"/>
    </row>
    <row r="1395" spans="6:15" ht="30" x14ac:dyDescent="0.2">
      <c r="F1395" s="125"/>
      <c r="O1395" s="209"/>
    </row>
    <row r="1396" spans="6:15" ht="30" x14ac:dyDescent="0.2">
      <c r="F1396" s="125"/>
      <c r="O1396" s="214"/>
    </row>
    <row r="1397" spans="6:15" ht="30" x14ac:dyDescent="0.2">
      <c r="F1397" s="125"/>
      <c r="O1397" s="209"/>
    </row>
    <row r="1398" spans="6:15" ht="30" x14ac:dyDescent="0.2">
      <c r="F1398" s="125"/>
      <c r="O1398" s="209"/>
    </row>
    <row r="1399" spans="6:15" ht="30" x14ac:dyDescent="0.2">
      <c r="F1399" s="125"/>
      <c r="O1399" s="209"/>
    </row>
    <row r="1400" spans="6:15" ht="30" x14ac:dyDescent="0.2">
      <c r="F1400" s="125"/>
      <c r="O1400" s="209"/>
    </row>
    <row r="1401" spans="6:15" ht="30" x14ac:dyDescent="0.2">
      <c r="F1401" s="125"/>
      <c r="O1401" s="209"/>
    </row>
    <row r="1402" spans="6:15" ht="30" x14ac:dyDescent="0.2">
      <c r="F1402" s="125"/>
      <c r="O1402" s="209"/>
    </row>
    <row r="1403" spans="6:15" ht="30" x14ac:dyDescent="0.2">
      <c r="F1403" s="125"/>
      <c r="O1403" s="209"/>
    </row>
    <row r="1404" spans="6:15" ht="30" x14ac:dyDescent="0.2">
      <c r="F1404" s="125"/>
      <c r="O1404" s="209"/>
    </row>
    <row r="1405" spans="6:15" ht="30" x14ac:dyDescent="0.2">
      <c r="F1405" s="125"/>
      <c r="O1405" s="209"/>
    </row>
    <row r="1406" spans="6:15" ht="30" x14ac:dyDescent="0.2">
      <c r="F1406" s="125"/>
      <c r="O1406" s="209"/>
    </row>
    <row r="1407" spans="6:15" ht="30" x14ac:dyDescent="0.2">
      <c r="F1407" s="125"/>
      <c r="O1407" s="209"/>
    </row>
    <row r="1408" spans="6:15" ht="30" x14ac:dyDescent="0.2">
      <c r="F1408" s="125"/>
      <c r="O1408" s="209"/>
    </row>
    <row r="1409" spans="6:15" ht="30" x14ac:dyDescent="0.2">
      <c r="F1409" s="125"/>
      <c r="O1409" s="209"/>
    </row>
    <row r="1410" spans="6:15" ht="30" x14ac:dyDescent="0.2">
      <c r="F1410" s="125"/>
      <c r="O1410" s="209"/>
    </row>
    <row r="1411" spans="6:15" ht="33" x14ac:dyDescent="0.2">
      <c r="F1411" s="125"/>
      <c r="O1411" s="213"/>
    </row>
    <row r="1412" spans="6:15" ht="30" x14ac:dyDescent="0.2">
      <c r="F1412" s="125"/>
      <c r="J1412" s="216"/>
      <c r="K1412" s="216"/>
      <c r="L1412" s="216"/>
      <c r="O1412" s="209"/>
    </row>
    <row r="1413" spans="6:15" ht="30" x14ac:dyDescent="0.2">
      <c r="F1413" s="125"/>
      <c r="J1413" s="216"/>
      <c r="K1413" s="216"/>
      <c r="L1413" s="216"/>
      <c r="O1413" s="209"/>
    </row>
    <row r="1414" spans="6:15" ht="30" x14ac:dyDescent="0.2">
      <c r="F1414" s="125"/>
      <c r="O1414" s="209"/>
    </row>
    <row r="1415" spans="6:15" ht="30" x14ac:dyDescent="0.2">
      <c r="F1415" s="125"/>
      <c r="O1415" s="209"/>
    </row>
    <row r="1416" spans="6:15" ht="30" x14ac:dyDescent="0.2">
      <c r="F1416" s="125"/>
      <c r="O1416" s="209"/>
    </row>
    <row r="1417" spans="6:15" ht="30" x14ac:dyDescent="0.2">
      <c r="F1417" s="125"/>
      <c r="O1417" s="209"/>
    </row>
    <row r="1418" spans="6:15" ht="30" x14ac:dyDescent="0.2">
      <c r="F1418" s="125"/>
      <c r="O1418" s="214"/>
    </row>
    <row r="1419" spans="6:15" ht="30" x14ac:dyDescent="0.2">
      <c r="F1419" s="125"/>
      <c r="O1419" s="209"/>
    </row>
    <row r="1420" spans="6:15" ht="30" x14ac:dyDescent="0.2">
      <c r="F1420" s="125"/>
      <c r="O1420" s="209"/>
    </row>
    <row r="1421" spans="6:15" ht="30" x14ac:dyDescent="0.2">
      <c r="F1421" s="125"/>
      <c r="O1421" s="209"/>
    </row>
    <row r="1422" spans="6:15" ht="30" x14ac:dyDescent="0.2">
      <c r="F1422" s="125"/>
      <c r="O1422" s="209"/>
    </row>
    <row r="1423" spans="6:15" ht="30" x14ac:dyDescent="0.2">
      <c r="F1423" s="125"/>
      <c r="O1423" s="209"/>
    </row>
    <row r="1424" spans="6:15" ht="30" x14ac:dyDescent="0.2">
      <c r="F1424" s="125"/>
      <c r="O1424" s="209"/>
    </row>
    <row r="1425" spans="6:15" ht="30" x14ac:dyDescent="0.2">
      <c r="F1425" s="125"/>
      <c r="O1425" s="209"/>
    </row>
    <row r="1426" spans="6:15" ht="30" x14ac:dyDescent="0.2">
      <c r="F1426" s="125"/>
      <c r="O1426" s="209"/>
    </row>
    <row r="1427" spans="6:15" ht="30" x14ac:dyDescent="0.2">
      <c r="F1427" s="125"/>
      <c r="O1427" s="209"/>
    </row>
    <row r="1428" spans="6:15" ht="30" x14ac:dyDescent="0.2">
      <c r="F1428" s="125"/>
      <c r="J1428" s="216"/>
      <c r="K1428" s="216"/>
      <c r="L1428" s="216"/>
      <c r="O1428" s="209"/>
    </row>
    <row r="1429" spans="6:15" ht="30" x14ac:dyDescent="0.2">
      <c r="F1429" s="125"/>
      <c r="O1429" s="209"/>
    </row>
    <row r="1430" spans="6:15" ht="30" x14ac:dyDescent="0.2">
      <c r="F1430" s="125"/>
      <c r="O1430" s="209"/>
    </row>
    <row r="1431" spans="6:15" ht="30" x14ac:dyDescent="0.2">
      <c r="F1431" s="125"/>
      <c r="O1431" s="209"/>
    </row>
    <row r="1432" spans="6:15" ht="30" x14ac:dyDescent="0.2">
      <c r="F1432" s="125"/>
      <c r="O1432" s="209"/>
    </row>
    <row r="1433" spans="6:15" ht="27" x14ac:dyDescent="0.2">
      <c r="F1433" s="125"/>
      <c r="O1433" s="217"/>
    </row>
    <row r="1434" spans="6:15" ht="30" x14ac:dyDescent="0.2">
      <c r="F1434" s="125"/>
      <c r="O1434" s="209"/>
    </row>
    <row r="1435" spans="6:15" ht="33.75" x14ac:dyDescent="0.2">
      <c r="F1435" s="125"/>
      <c r="O1435" s="210"/>
    </row>
    <row r="1436" spans="6:15" ht="30" x14ac:dyDescent="0.2">
      <c r="F1436" s="125"/>
      <c r="O1436" s="209"/>
    </row>
    <row r="1437" spans="6:15" ht="30" x14ac:dyDescent="0.2">
      <c r="F1437" s="125"/>
      <c r="O1437" s="209"/>
    </row>
    <row r="1438" spans="6:15" ht="30" x14ac:dyDescent="0.2">
      <c r="F1438" s="125"/>
      <c r="O1438" s="209"/>
    </row>
    <row r="1439" spans="6:15" ht="30" x14ac:dyDescent="0.2">
      <c r="F1439" s="125"/>
      <c r="O1439" s="209"/>
    </row>
    <row r="1440" spans="6:15" ht="30" x14ac:dyDescent="0.2">
      <c r="F1440" s="125"/>
      <c r="O1440" s="209"/>
    </row>
    <row r="1441" spans="6:15" ht="30" x14ac:dyDescent="0.2">
      <c r="F1441" s="125"/>
      <c r="O1441" s="209"/>
    </row>
    <row r="1442" spans="6:15" ht="30" x14ac:dyDescent="0.2">
      <c r="F1442" s="125"/>
      <c r="O1442" s="209"/>
    </row>
    <row r="1443" spans="6:15" ht="30" x14ac:dyDescent="0.2">
      <c r="F1443" s="125"/>
      <c r="J1443" s="216"/>
      <c r="K1443" s="216"/>
      <c r="L1443" s="216"/>
      <c r="O1443" s="209"/>
    </row>
    <row r="1444" spans="6:15" ht="30" x14ac:dyDescent="0.2">
      <c r="F1444" s="125"/>
      <c r="O1444" s="209"/>
    </row>
    <row r="1445" spans="6:15" ht="30" x14ac:dyDescent="0.2">
      <c r="F1445" s="125"/>
      <c r="O1445" s="209"/>
    </row>
    <row r="1446" spans="6:15" ht="30" x14ac:dyDescent="0.2">
      <c r="F1446" s="125"/>
      <c r="O1446" s="214"/>
    </row>
    <row r="1447" spans="6:15" ht="30" x14ac:dyDescent="0.2">
      <c r="F1447" s="125"/>
      <c r="O1447" s="209"/>
    </row>
    <row r="1448" spans="6:15" ht="30" x14ac:dyDescent="0.2">
      <c r="F1448" s="125"/>
      <c r="O1448" s="209"/>
    </row>
    <row r="1449" spans="6:15" ht="30" x14ac:dyDescent="0.2">
      <c r="F1449" s="125"/>
      <c r="O1449" s="209"/>
    </row>
    <row r="1450" spans="6:15" ht="30" x14ac:dyDescent="0.2">
      <c r="F1450" s="125"/>
      <c r="J1450" s="216"/>
      <c r="K1450" s="216"/>
      <c r="L1450" s="216"/>
      <c r="O1450" s="209"/>
    </row>
    <row r="1451" spans="6:15" ht="30" x14ac:dyDescent="0.2">
      <c r="F1451" s="125"/>
      <c r="O1451" s="209"/>
    </row>
    <row r="1452" spans="6:15" ht="30" x14ac:dyDescent="0.2">
      <c r="F1452" s="125"/>
      <c r="O1452" s="214"/>
    </row>
    <row r="1453" spans="6:15" ht="30" x14ac:dyDescent="0.2">
      <c r="F1453" s="125"/>
      <c r="O1453" s="209"/>
    </row>
    <row r="1454" spans="6:15" ht="30" x14ac:dyDescent="0.2">
      <c r="F1454" s="125"/>
      <c r="O1454" s="209"/>
    </row>
    <row r="1455" spans="6:15" ht="30" x14ac:dyDescent="0.2">
      <c r="F1455" s="125"/>
      <c r="O1455" s="209"/>
    </row>
    <row r="1456" spans="6:15" ht="30" x14ac:dyDescent="0.2">
      <c r="F1456" s="125"/>
      <c r="O1456" s="209"/>
    </row>
    <row r="1457" spans="6:15" ht="30" x14ac:dyDescent="0.2">
      <c r="F1457" s="125"/>
      <c r="O1457" s="209"/>
    </row>
    <row r="1458" spans="6:15" ht="30" x14ac:dyDescent="0.2">
      <c r="F1458" s="125"/>
      <c r="O1458" s="209"/>
    </row>
    <row r="1459" spans="6:15" ht="30" x14ac:dyDescent="0.2">
      <c r="F1459" s="125"/>
      <c r="O1459" s="209"/>
    </row>
    <row r="1460" spans="6:15" ht="30" x14ac:dyDescent="0.2">
      <c r="F1460" s="125"/>
      <c r="O1460" s="209"/>
    </row>
    <row r="1461" spans="6:15" ht="33" x14ac:dyDescent="0.2">
      <c r="F1461" s="125"/>
      <c r="O1461" s="213"/>
    </row>
    <row r="1462" spans="6:15" ht="30" x14ac:dyDescent="0.2">
      <c r="F1462" s="125"/>
      <c r="O1462" s="209"/>
    </row>
    <row r="1463" spans="6:15" ht="30" x14ac:dyDescent="0.2">
      <c r="F1463" s="125"/>
      <c r="O1463" s="214"/>
    </row>
    <row r="1464" spans="6:15" ht="30" x14ac:dyDescent="0.2">
      <c r="F1464" s="125"/>
      <c r="O1464" s="209"/>
    </row>
    <row r="1465" spans="6:15" ht="30" x14ac:dyDescent="0.2">
      <c r="F1465" s="125"/>
      <c r="J1465" s="216"/>
      <c r="K1465" s="216"/>
      <c r="L1465" s="216"/>
      <c r="O1465" s="209"/>
    </row>
    <row r="1466" spans="6:15" ht="30" x14ac:dyDescent="0.2">
      <c r="F1466" s="125"/>
      <c r="O1466" s="209"/>
    </row>
    <row r="1467" spans="6:15" ht="30" x14ac:dyDescent="0.2">
      <c r="F1467" s="125"/>
      <c r="O1467" s="209"/>
    </row>
    <row r="1468" spans="6:15" ht="30" x14ac:dyDescent="0.2">
      <c r="F1468" s="125"/>
      <c r="O1468" s="209"/>
    </row>
    <row r="1469" spans="6:15" ht="30" x14ac:dyDescent="0.2">
      <c r="F1469" s="125"/>
      <c r="O1469" s="209"/>
    </row>
    <row r="1470" spans="6:15" ht="30" x14ac:dyDescent="0.2">
      <c r="F1470" s="125"/>
      <c r="O1470" s="209"/>
    </row>
    <row r="1471" spans="6:15" ht="30" x14ac:dyDescent="0.2">
      <c r="F1471" s="125"/>
      <c r="O1471" s="209"/>
    </row>
    <row r="1472" spans="6:15" ht="30" x14ac:dyDescent="0.2">
      <c r="F1472" s="125"/>
      <c r="O1472" s="209"/>
    </row>
    <row r="1473" spans="6:15" ht="30" x14ac:dyDescent="0.2">
      <c r="F1473" s="125"/>
      <c r="O1473" s="209"/>
    </row>
    <row r="1474" spans="6:15" ht="30" x14ac:dyDescent="0.2">
      <c r="F1474" s="125"/>
      <c r="O1474" s="209"/>
    </row>
    <row r="1475" spans="6:15" ht="30" x14ac:dyDescent="0.2">
      <c r="F1475" s="125"/>
      <c r="O1475" s="209"/>
    </row>
    <row r="1476" spans="6:15" ht="30" x14ac:dyDescent="0.2">
      <c r="F1476" s="125"/>
      <c r="O1476" s="209"/>
    </row>
    <row r="1477" spans="6:15" ht="30" x14ac:dyDescent="0.2">
      <c r="F1477" s="125"/>
      <c r="O1477" s="209"/>
    </row>
    <row r="1478" spans="6:15" ht="30" x14ac:dyDescent="0.2">
      <c r="F1478" s="125"/>
      <c r="O1478" s="209"/>
    </row>
    <row r="1479" spans="6:15" ht="30" x14ac:dyDescent="0.2">
      <c r="F1479" s="125"/>
      <c r="O1479" s="209"/>
    </row>
    <row r="1480" spans="6:15" ht="30" x14ac:dyDescent="0.2">
      <c r="F1480" s="125"/>
      <c r="O1480" s="209"/>
    </row>
    <row r="1481" spans="6:15" ht="33" x14ac:dyDescent="0.2">
      <c r="F1481" s="125"/>
      <c r="O1481" s="213"/>
    </row>
    <row r="1482" spans="6:15" ht="30" x14ac:dyDescent="0.2">
      <c r="F1482" s="125"/>
      <c r="O1482" s="209"/>
    </row>
    <row r="1483" spans="6:15" ht="30" x14ac:dyDescent="0.2">
      <c r="F1483" s="125"/>
      <c r="O1483" s="209"/>
    </row>
    <row r="1484" spans="6:15" ht="30" x14ac:dyDescent="0.2">
      <c r="F1484" s="125"/>
      <c r="O1484" s="209"/>
    </row>
    <row r="1485" spans="6:15" ht="30" x14ac:dyDescent="0.2">
      <c r="F1485" s="125"/>
      <c r="O1485" s="209"/>
    </row>
    <row r="1486" spans="6:15" ht="30" x14ac:dyDescent="0.2">
      <c r="F1486" s="125"/>
      <c r="O1486" s="209"/>
    </row>
    <row r="1487" spans="6:15" ht="30" x14ac:dyDescent="0.2">
      <c r="F1487" s="125"/>
      <c r="O1487" s="209"/>
    </row>
    <row r="1488" spans="6:15" ht="30" x14ac:dyDescent="0.2">
      <c r="F1488" s="125"/>
      <c r="O1488" s="209"/>
    </row>
    <row r="1489" spans="6:15" ht="30" x14ac:dyDescent="0.2">
      <c r="F1489" s="125"/>
      <c r="O1489" s="209"/>
    </row>
    <row r="1490" spans="6:15" ht="30" x14ac:dyDescent="0.2">
      <c r="F1490" s="125"/>
      <c r="O1490" s="209"/>
    </row>
    <row r="1491" spans="6:15" ht="30" x14ac:dyDescent="0.2">
      <c r="F1491" s="125"/>
      <c r="O1491" s="209"/>
    </row>
    <row r="1492" spans="6:15" ht="30" x14ac:dyDescent="0.2">
      <c r="F1492" s="125"/>
      <c r="O1492" s="209"/>
    </row>
    <row r="1493" spans="6:15" ht="30" x14ac:dyDescent="0.2">
      <c r="F1493" s="125"/>
      <c r="O1493" s="209"/>
    </row>
    <row r="1494" spans="6:15" ht="30" x14ac:dyDescent="0.2">
      <c r="F1494" s="125"/>
      <c r="O1494" s="209"/>
    </row>
    <row r="1495" spans="6:15" ht="30" x14ac:dyDescent="0.2">
      <c r="F1495" s="125"/>
      <c r="O1495" s="209"/>
    </row>
    <row r="1496" spans="6:15" ht="30" x14ac:dyDescent="0.2">
      <c r="F1496" s="125"/>
      <c r="O1496" s="209"/>
    </row>
    <row r="1497" spans="6:15" ht="30" x14ac:dyDescent="0.2">
      <c r="F1497" s="125"/>
      <c r="O1497" s="209"/>
    </row>
    <row r="1498" spans="6:15" ht="30" x14ac:dyDescent="0.2">
      <c r="F1498" s="125"/>
      <c r="O1498" s="209"/>
    </row>
    <row r="1499" spans="6:15" ht="30" x14ac:dyDescent="0.2">
      <c r="F1499" s="125"/>
      <c r="O1499" s="214"/>
    </row>
    <row r="1500" spans="6:15" ht="30" x14ac:dyDescent="0.2">
      <c r="F1500" s="125"/>
      <c r="O1500" s="209"/>
    </row>
    <row r="1501" spans="6:15" ht="30" x14ac:dyDescent="0.2">
      <c r="F1501" s="125"/>
      <c r="J1501" s="216"/>
      <c r="K1501" s="216"/>
      <c r="L1501" s="216"/>
      <c r="O1501" s="209"/>
    </row>
    <row r="1502" spans="6:15" ht="30" x14ac:dyDescent="0.2">
      <c r="F1502" s="125"/>
      <c r="O1502" s="209"/>
    </row>
    <row r="1503" spans="6:15" ht="30" x14ac:dyDescent="0.2">
      <c r="F1503" s="125"/>
      <c r="O1503" s="214"/>
    </row>
    <row r="1504" spans="6:15" ht="30" x14ac:dyDescent="0.2">
      <c r="F1504" s="125"/>
      <c r="O1504" s="209"/>
    </row>
    <row r="1505" spans="6:15" ht="30" x14ac:dyDescent="0.2">
      <c r="F1505" s="125"/>
      <c r="O1505" s="209"/>
    </row>
    <row r="1506" spans="6:15" ht="30" x14ac:dyDescent="0.2">
      <c r="F1506" s="125"/>
      <c r="O1506" s="209"/>
    </row>
    <row r="1507" spans="6:15" ht="30" x14ac:dyDescent="0.2">
      <c r="F1507" s="125"/>
      <c r="O1507" s="209"/>
    </row>
    <row r="1508" spans="6:15" ht="30" x14ac:dyDescent="0.2">
      <c r="F1508" s="125"/>
      <c r="O1508" s="209"/>
    </row>
    <row r="1509" spans="6:15" ht="30" x14ac:dyDescent="0.2">
      <c r="F1509" s="125"/>
      <c r="O1509" s="209"/>
    </row>
    <row r="1510" spans="6:15" ht="30" x14ac:dyDescent="0.2">
      <c r="F1510" s="125"/>
      <c r="O1510" s="209"/>
    </row>
    <row r="1511" spans="6:15" ht="30" x14ac:dyDescent="0.2">
      <c r="F1511" s="125"/>
      <c r="O1511" s="209"/>
    </row>
    <row r="1512" spans="6:15" ht="30" x14ac:dyDescent="0.2">
      <c r="F1512" s="125"/>
      <c r="O1512" s="209"/>
    </row>
    <row r="1513" spans="6:15" ht="30" x14ac:dyDescent="0.2">
      <c r="F1513" s="125"/>
      <c r="O1513" s="209"/>
    </row>
    <row r="1514" spans="6:15" ht="30" x14ac:dyDescent="0.2">
      <c r="F1514" s="125"/>
      <c r="O1514" s="209"/>
    </row>
    <row r="1515" spans="6:15" ht="30" x14ac:dyDescent="0.2">
      <c r="F1515" s="125"/>
      <c r="O1515" s="214"/>
    </row>
    <row r="1516" spans="6:15" ht="30" x14ac:dyDescent="0.2">
      <c r="F1516" s="125"/>
      <c r="O1516" s="209"/>
    </row>
    <row r="1517" spans="6:15" ht="30" x14ac:dyDescent="0.2">
      <c r="F1517" s="125"/>
      <c r="O1517" s="209"/>
    </row>
    <row r="1518" spans="6:15" ht="30" x14ac:dyDescent="0.2">
      <c r="F1518" s="125"/>
      <c r="O1518" s="209"/>
    </row>
    <row r="1519" spans="6:15" ht="27.75" x14ac:dyDescent="0.2">
      <c r="F1519" s="125"/>
      <c r="O1519" s="207"/>
    </row>
    <row r="1520" spans="6:15" ht="30" x14ac:dyDescent="0.2">
      <c r="F1520" s="125"/>
      <c r="O1520" s="209"/>
    </row>
    <row r="1521" spans="6:15" ht="30" x14ac:dyDescent="0.2">
      <c r="F1521" s="125"/>
      <c r="O1521" s="209"/>
    </row>
    <row r="1522" spans="6:15" ht="30" x14ac:dyDescent="0.2">
      <c r="F1522" s="125"/>
      <c r="O1522" s="214"/>
    </row>
    <row r="1523" spans="6:15" ht="30" x14ac:dyDescent="0.2">
      <c r="H1523" s="219"/>
      <c r="M1523" s="215"/>
      <c r="O1523" s="209"/>
    </row>
    <row r="1524" spans="6:15" ht="30" x14ac:dyDescent="0.2">
      <c r="F1524" s="125"/>
      <c r="O1524" s="209"/>
    </row>
    <row r="1525" spans="6:15" ht="30" x14ac:dyDescent="0.2">
      <c r="F1525" s="125"/>
      <c r="O1525" s="209"/>
    </row>
    <row r="1526" spans="6:15" ht="30" x14ac:dyDescent="0.2">
      <c r="F1526" s="125"/>
      <c r="O1526" s="209"/>
    </row>
    <row r="1527" spans="6:15" ht="30" x14ac:dyDescent="0.2">
      <c r="F1527" s="125"/>
      <c r="O1527" s="209"/>
    </row>
    <row r="1528" spans="6:15" ht="30" x14ac:dyDescent="0.2">
      <c r="F1528" s="125"/>
      <c r="O1528" s="209"/>
    </row>
    <row r="1529" spans="6:15" ht="30" x14ac:dyDescent="0.2">
      <c r="F1529" s="125"/>
      <c r="O1529" s="209"/>
    </row>
    <row r="1530" spans="6:15" ht="30" x14ac:dyDescent="0.2">
      <c r="F1530" s="125"/>
      <c r="O1530" s="209"/>
    </row>
    <row r="1531" spans="6:15" ht="30" x14ac:dyDescent="0.2">
      <c r="F1531" s="125"/>
      <c r="O1531" s="209"/>
    </row>
    <row r="1532" spans="6:15" ht="30" x14ac:dyDescent="0.2">
      <c r="F1532" s="125"/>
      <c r="O1532" s="209"/>
    </row>
    <row r="1533" spans="6:15" ht="30" x14ac:dyDescent="0.2">
      <c r="F1533" s="125"/>
      <c r="O1533" s="209"/>
    </row>
    <row r="1534" spans="6:15" ht="27.75" x14ac:dyDescent="0.2">
      <c r="F1534" s="125"/>
      <c r="O1534" s="207"/>
    </row>
    <row r="1535" spans="6:15" ht="30" x14ac:dyDescent="0.2">
      <c r="F1535" s="125"/>
      <c r="O1535" s="209"/>
    </row>
    <row r="1536" spans="6:15" ht="33" x14ac:dyDescent="0.2">
      <c r="F1536" s="125"/>
      <c r="J1536" s="216"/>
      <c r="K1536" s="216"/>
      <c r="L1536" s="216"/>
      <c r="O1536" s="213"/>
    </row>
    <row r="1537" spans="6:15" ht="30" x14ac:dyDescent="0.2">
      <c r="F1537" s="125"/>
      <c r="O1537" s="209"/>
    </row>
    <row r="1538" spans="6:15" ht="30" x14ac:dyDescent="0.2">
      <c r="F1538" s="125"/>
      <c r="O1538" s="209"/>
    </row>
    <row r="1539" spans="6:15" ht="30" x14ac:dyDescent="0.2">
      <c r="F1539" s="125"/>
      <c r="O1539" s="209"/>
    </row>
    <row r="1540" spans="6:15" ht="30" x14ac:dyDescent="0.2">
      <c r="F1540" s="125"/>
      <c r="O1540" s="209"/>
    </row>
    <row r="1541" spans="6:15" ht="30" x14ac:dyDescent="0.2">
      <c r="F1541" s="125"/>
      <c r="O1541" s="209"/>
    </row>
    <row r="1542" spans="6:15" ht="30" x14ac:dyDescent="0.2">
      <c r="F1542" s="125"/>
      <c r="O1542" s="209"/>
    </row>
    <row r="1543" spans="6:15" ht="30" x14ac:dyDescent="0.2">
      <c r="F1543" s="125"/>
      <c r="O1543" s="209"/>
    </row>
    <row r="1544" spans="6:15" ht="30" x14ac:dyDescent="0.2">
      <c r="F1544" s="125"/>
      <c r="O1544" s="209"/>
    </row>
    <row r="1545" spans="6:15" ht="30" x14ac:dyDescent="0.2">
      <c r="F1545" s="125"/>
      <c r="O1545" s="209"/>
    </row>
    <row r="1546" spans="6:15" ht="33" x14ac:dyDescent="0.2">
      <c r="F1546" s="125"/>
      <c r="O1546" s="213"/>
    </row>
    <row r="1547" spans="6:15" ht="30" x14ac:dyDescent="0.2">
      <c r="F1547" s="125"/>
      <c r="O1547" s="209"/>
    </row>
    <row r="1548" spans="6:15" ht="30" x14ac:dyDescent="0.2">
      <c r="F1548" s="125"/>
      <c r="O1548" s="209"/>
    </row>
    <row r="1549" spans="6:15" ht="30" x14ac:dyDescent="0.2">
      <c r="F1549" s="125"/>
      <c r="O1549" s="214"/>
    </row>
    <row r="1550" spans="6:15" ht="30" x14ac:dyDescent="0.2">
      <c r="F1550" s="125"/>
      <c r="O1550" s="209"/>
    </row>
    <row r="1551" spans="6:15" ht="30" x14ac:dyDescent="0.2">
      <c r="F1551" s="125"/>
      <c r="O1551" s="209"/>
    </row>
    <row r="1552" spans="6:15" ht="30" x14ac:dyDescent="0.2">
      <c r="F1552" s="125"/>
      <c r="O1552" s="218"/>
    </row>
    <row r="1553" spans="6:15" ht="30" x14ac:dyDescent="0.2">
      <c r="F1553" s="125"/>
      <c r="O1553" s="209"/>
    </row>
    <row r="1554" spans="6:15" ht="30" x14ac:dyDescent="0.2">
      <c r="F1554" s="125"/>
      <c r="O1554" s="209"/>
    </row>
    <row r="1555" spans="6:15" ht="30" x14ac:dyDescent="0.2">
      <c r="F1555" s="125"/>
      <c r="O1555" s="214"/>
    </row>
    <row r="1556" spans="6:15" ht="30" x14ac:dyDescent="0.2">
      <c r="F1556" s="125"/>
      <c r="O1556" s="209"/>
    </row>
    <row r="1557" spans="6:15" ht="30" x14ac:dyDescent="0.2">
      <c r="F1557" s="125"/>
      <c r="O1557" s="209"/>
    </row>
    <row r="1558" spans="6:15" ht="30" x14ac:dyDescent="0.2">
      <c r="F1558" s="125"/>
      <c r="O1558" s="209"/>
    </row>
    <row r="1559" spans="6:15" ht="30" x14ac:dyDescent="0.2">
      <c r="F1559" s="125"/>
      <c r="O1559" s="209"/>
    </row>
    <row r="1560" spans="6:15" ht="30" x14ac:dyDescent="0.2">
      <c r="F1560" s="125"/>
      <c r="O1560" s="209"/>
    </row>
    <row r="1561" spans="6:15" ht="30" x14ac:dyDescent="0.2">
      <c r="F1561" s="125"/>
      <c r="O1561" s="209"/>
    </row>
    <row r="1562" spans="6:15" ht="30" x14ac:dyDescent="0.2">
      <c r="F1562" s="125"/>
      <c r="O1562" s="209"/>
    </row>
    <row r="1563" spans="6:15" ht="30" x14ac:dyDescent="0.2">
      <c r="F1563" s="125"/>
      <c r="O1563" s="209"/>
    </row>
    <row r="1564" spans="6:15" ht="30" x14ac:dyDescent="0.2">
      <c r="F1564" s="125"/>
      <c r="O1564" s="209"/>
    </row>
    <row r="1565" spans="6:15" ht="30" x14ac:dyDescent="0.2">
      <c r="F1565" s="125"/>
      <c r="O1565" s="209"/>
    </row>
    <row r="1566" spans="6:15" ht="30" x14ac:dyDescent="0.2">
      <c r="F1566" s="125"/>
      <c r="O1566" s="209"/>
    </row>
    <row r="1567" spans="6:15" ht="30" x14ac:dyDescent="0.2">
      <c r="F1567" s="125"/>
      <c r="O1567" s="209"/>
    </row>
    <row r="1568" spans="6:15" ht="30" x14ac:dyDescent="0.2">
      <c r="F1568" s="125"/>
      <c r="O1568" s="209"/>
    </row>
    <row r="1569" spans="6:15" ht="30" x14ac:dyDescent="0.2">
      <c r="F1569" s="125"/>
      <c r="O1569" s="209"/>
    </row>
    <row r="1570" spans="6:15" ht="27.75" x14ac:dyDescent="0.2">
      <c r="F1570" s="125"/>
      <c r="O1570" s="207"/>
    </row>
    <row r="1571" spans="6:15" ht="30" x14ac:dyDescent="0.2">
      <c r="F1571" s="125"/>
      <c r="O1571" s="209"/>
    </row>
    <row r="1572" spans="6:15" ht="30" x14ac:dyDescent="0.2">
      <c r="F1572" s="125"/>
      <c r="O1572" s="209"/>
    </row>
    <row r="1573" spans="6:15" ht="30" x14ac:dyDescent="0.2">
      <c r="F1573" s="125"/>
      <c r="J1573" s="216"/>
      <c r="K1573" s="216"/>
      <c r="L1573" s="216"/>
      <c r="O1573" s="209"/>
    </row>
    <row r="1574" spans="6:15" ht="30" x14ac:dyDescent="0.2">
      <c r="F1574" s="125"/>
      <c r="O1574" s="209"/>
    </row>
    <row r="1575" spans="6:15" ht="30" x14ac:dyDescent="0.2">
      <c r="F1575" s="125"/>
      <c r="O1575" s="209"/>
    </row>
    <row r="1576" spans="6:15" ht="30" x14ac:dyDescent="0.2">
      <c r="F1576" s="125"/>
      <c r="O1576" s="209"/>
    </row>
    <row r="1577" spans="6:15" ht="30" x14ac:dyDescent="0.2">
      <c r="F1577" s="125"/>
      <c r="O1577" s="209"/>
    </row>
    <row r="1578" spans="6:15" ht="30" x14ac:dyDescent="0.2">
      <c r="F1578" s="125"/>
      <c r="J1578" s="216"/>
      <c r="K1578" s="216"/>
      <c r="L1578" s="216"/>
      <c r="O1578" s="209"/>
    </row>
    <row r="1579" spans="6:15" ht="30" x14ac:dyDescent="0.2">
      <c r="F1579" s="125"/>
      <c r="O1579" s="209"/>
    </row>
    <row r="1580" spans="6:15" ht="30" x14ac:dyDescent="0.2">
      <c r="F1580" s="125"/>
      <c r="O1580" s="209"/>
    </row>
    <row r="1581" spans="6:15" ht="30" x14ac:dyDescent="0.2">
      <c r="F1581" s="125"/>
      <c r="O1581" s="209"/>
    </row>
    <row r="1582" spans="6:15" ht="30" x14ac:dyDescent="0.2">
      <c r="F1582" s="125"/>
      <c r="O1582" s="209"/>
    </row>
    <row r="1583" spans="6:15" ht="30" x14ac:dyDescent="0.2">
      <c r="F1583" s="125"/>
      <c r="O1583" s="209"/>
    </row>
    <row r="1584" spans="6:15" ht="30" x14ac:dyDescent="0.2">
      <c r="F1584" s="125"/>
      <c r="O1584" s="209"/>
    </row>
    <row r="1585" spans="6:15" ht="30" x14ac:dyDescent="0.2">
      <c r="F1585" s="125"/>
      <c r="O1585" s="209"/>
    </row>
    <row r="1586" spans="6:15" ht="30" x14ac:dyDescent="0.2">
      <c r="F1586" s="125"/>
      <c r="O1586" s="209"/>
    </row>
    <row r="1587" spans="6:15" ht="30" x14ac:dyDescent="0.2">
      <c r="F1587" s="125"/>
      <c r="O1587" s="209"/>
    </row>
    <row r="1588" spans="6:15" ht="30" x14ac:dyDescent="0.2">
      <c r="F1588" s="125"/>
      <c r="O1588" s="209"/>
    </row>
    <row r="1589" spans="6:15" ht="30" x14ac:dyDescent="0.2">
      <c r="F1589" s="125"/>
      <c r="O1589" s="209"/>
    </row>
    <row r="1590" spans="6:15" ht="30" x14ac:dyDescent="0.2">
      <c r="F1590" s="125"/>
      <c r="O1590" s="209"/>
    </row>
    <row r="1591" spans="6:15" ht="30" x14ac:dyDescent="0.2">
      <c r="F1591" s="125"/>
      <c r="J1591" s="216"/>
      <c r="K1591" s="216"/>
      <c r="L1591" s="216"/>
      <c r="O1591" s="209"/>
    </row>
    <row r="1592" spans="6:15" ht="30" x14ac:dyDescent="0.2">
      <c r="F1592" s="125"/>
      <c r="O1592" s="209"/>
    </row>
    <row r="1593" spans="6:15" ht="30" x14ac:dyDescent="0.2">
      <c r="F1593" s="125"/>
      <c r="O1593" s="209"/>
    </row>
    <row r="1594" spans="6:15" ht="30" x14ac:dyDescent="0.2">
      <c r="F1594" s="125"/>
      <c r="O1594" s="209"/>
    </row>
    <row r="1595" spans="6:15" ht="33.75" x14ac:dyDescent="0.2">
      <c r="F1595" s="125"/>
      <c r="O1595" s="210"/>
    </row>
    <row r="1596" spans="6:15" ht="30" x14ac:dyDescent="0.2">
      <c r="F1596" s="125"/>
      <c r="O1596" s="209"/>
    </row>
    <row r="1597" spans="6:15" ht="30" x14ac:dyDescent="0.2">
      <c r="F1597" s="125"/>
      <c r="O1597" s="209"/>
    </row>
    <row r="1598" spans="6:15" ht="30" x14ac:dyDescent="0.2">
      <c r="F1598" s="125"/>
      <c r="O1598" s="209"/>
    </row>
    <row r="1599" spans="6:15" ht="30" x14ac:dyDescent="0.2">
      <c r="F1599" s="125"/>
      <c r="O1599" s="209"/>
    </row>
    <row r="1600" spans="6:15" ht="30" x14ac:dyDescent="0.2">
      <c r="F1600" s="125"/>
      <c r="O1600" s="209"/>
    </row>
    <row r="1601" spans="6:15" ht="30" x14ac:dyDescent="0.2">
      <c r="F1601" s="125"/>
      <c r="O1601" s="209"/>
    </row>
    <row r="1602" spans="6:15" ht="30" x14ac:dyDescent="0.2">
      <c r="F1602" s="125"/>
      <c r="O1602" s="209"/>
    </row>
    <row r="1603" spans="6:15" ht="30" x14ac:dyDescent="0.2">
      <c r="F1603" s="125"/>
      <c r="O1603" s="209"/>
    </row>
    <row r="1604" spans="6:15" ht="30" x14ac:dyDescent="0.2">
      <c r="F1604" s="125"/>
      <c r="O1604" s="209"/>
    </row>
    <row r="1605" spans="6:15" ht="33.75" x14ac:dyDescent="0.2">
      <c r="F1605" s="125"/>
      <c r="O1605" s="210"/>
    </row>
    <row r="1606" spans="6:15" ht="30" x14ac:dyDescent="0.2">
      <c r="F1606" s="125"/>
      <c r="O1606" s="209"/>
    </row>
    <row r="1607" spans="6:15" ht="30" x14ac:dyDescent="0.2">
      <c r="F1607" s="125"/>
      <c r="O1607" s="209"/>
    </row>
    <row r="1608" spans="6:15" ht="30" x14ac:dyDescent="0.2">
      <c r="F1608" s="125"/>
      <c r="O1608" s="209"/>
    </row>
    <row r="1609" spans="6:15" ht="30" x14ac:dyDescent="0.2">
      <c r="F1609" s="125"/>
      <c r="O1609" s="209"/>
    </row>
    <row r="1610" spans="6:15" ht="30" x14ac:dyDescent="0.2">
      <c r="F1610" s="125"/>
      <c r="O1610" s="209"/>
    </row>
    <row r="1611" spans="6:15" ht="30" x14ac:dyDescent="0.2">
      <c r="F1611" s="125"/>
      <c r="O1611" s="209"/>
    </row>
    <row r="1612" spans="6:15" ht="30" x14ac:dyDescent="0.2">
      <c r="F1612" s="125"/>
      <c r="O1612" s="209"/>
    </row>
    <row r="1613" spans="6:15" ht="30" x14ac:dyDescent="0.2">
      <c r="F1613" s="125"/>
      <c r="O1613" s="209"/>
    </row>
    <row r="1614" spans="6:15" ht="30" x14ac:dyDescent="0.2">
      <c r="F1614" s="125"/>
      <c r="O1614" s="209"/>
    </row>
    <row r="1615" spans="6:15" ht="30" x14ac:dyDescent="0.2">
      <c r="F1615" s="125"/>
      <c r="O1615" s="209"/>
    </row>
    <row r="1616" spans="6:15" ht="30" x14ac:dyDescent="0.2">
      <c r="F1616" s="125"/>
      <c r="O1616" s="209"/>
    </row>
    <row r="1617" spans="6:15" ht="30" x14ac:dyDescent="0.2">
      <c r="F1617" s="125"/>
      <c r="O1617" s="209"/>
    </row>
    <row r="1618" spans="6:15" ht="30" x14ac:dyDescent="0.2">
      <c r="F1618" s="125"/>
      <c r="O1618" s="209"/>
    </row>
    <row r="1619" spans="6:15" ht="27.75" x14ac:dyDescent="0.2">
      <c r="F1619" s="125"/>
      <c r="O1619" s="207"/>
    </row>
    <row r="1620" spans="6:15" ht="30" x14ac:dyDescent="0.2">
      <c r="F1620" s="125"/>
      <c r="O1620" s="209"/>
    </row>
    <row r="1621" spans="6:15" ht="30" x14ac:dyDescent="0.2">
      <c r="F1621" s="125"/>
      <c r="O1621" s="209"/>
    </row>
    <row r="1622" spans="6:15" ht="30" x14ac:dyDescent="0.2">
      <c r="F1622" s="125"/>
      <c r="O1622" s="209"/>
    </row>
    <row r="1623" spans="6:15" ht="30" x14ac:dyDescent="0.2">
      <c r="F1623" s="125"/>
      <c r="O1623" s="209"/>
    </row>
    <row r="1624" spans="6:15" ht="30" x14ac:dyDescent="0.2">
      <c r="F1624" s="125"/>
      <c r="O1624" s="209"/>
    </row>
    <row r="1625" spans="6:15" ht="30" x14ac:dyDescent="0.2">
      <c r="F1625" s="125"/>
      <c r="O1625" s="209"/>
    </row>
    <row r="1626" spans="6:15" ht="30" x14ac:dyDescent="0.2">
      <c r="F1626" s="125"/>
      <c r="O1626" s="209"/>
    </row>
    <row r="1627" spans="6:15" ht="30" x14ac:dyDescent="0.2">
      <c r="F1627" s="125"/>
      <c r="O1627" s="209"/>
    </row>
    <row r="1628" spans="6:15" ht="30" x14ac:dyDescent="0.2">
      <c r="F1628" s="125"/>
      <c r="O1628" s="209"/>
    </row>
    <row r="1629" spans="6:15" ht="30" x14ac:dyDescent="0.2">
      <c r="F1629" s="125"/>
      <c r="O1629" s="209"/>
    </row>
    <row r="1630" spans="6:15" ht="30" x14ac:dyDescent="0.2">
      <c r="F1630" s="125"/>
      <c r="O1630" s="209"/>
    </row>
    <row r="1631" spans="6:15" ht="33.75" x14ac:dyDescent="0.2">
      <c r="F1631" s="125"/>
      <c r="O1631" s="210"/>
    </row>
    <row r="1632" spans="6:15" ht="30" x14ac:dyDescent="0.2">
      <c r="F1632" s="125"/>
      <c r="O1632" s="209"/>
    </row>
    <row r="1633" spans="6:15" ht="30" x14ac:dyDescent="0.2">
      <c r="F1633" s="125"/>
      <c r="O1633" s="209"/>
    </row>
    <row r="1634" spans="6:15" ht="30" x14ac:dyDescent="0.2">
      <c r="F1634" s="125"/>
      <c r="O1634" s="214"/>
    </row>
    <row r="1635" spans="6:15" ht="30" x14ac:dyDescent="0.2">
      <c r="F1635" s="125"/>
      <c r="O1635" s="209"/>
    </row>
    <row r="1636" spans="6:15" ht="30" x14ac:dyDescent="0.2">
      <c r="F1636" s="125"/>
      <c r="O1636" s="209"/>
    </row>
    <row r="1637" spans="6:15" ht="30" x14ac:dyDescent="0.2">
      <c r="F1637" s="125"/>
      <c r="O1637" s="209"/>
    </row>
    <row r="1638" spans="6:15" ht="30" x14ac:dyDescent="0.2">
      <c r="F1638" s="125"/>
      <c r="O1638" s="218"/>
    </row>
    <row r="1639" spans="6:15" ht="30" x14ac:dyDescent="0.2">
      <c r="F1639" s="125"/>
      <c r="O1639" s="209"/>
    </row>
    <row r="1640" spans="6:15" ht="33.75" x14ac:dyDescent="0.2">
      <c r="F1640" s="125"/>
      <c r="O1640" s="210"/>
    </row>
    <row r="1641" spans="6:15" ht="30" x14ac:dyDescent="0.2">
      <c r="F1641" s="125"/>
      <c r="O1641" s="209"/>
    </row>
    <row r="1642" spans="6:15" ht="33" x14ac:dyDescent="0.2">
      <c r="F1642" s="125"/>
      <c r="O1642" s="213"/>
    </row>
    <row r="1643" spans="6:15" ht="30" x14ac:dyDescent="0.2">
      <c r="F1643" s="125"/>
      <c r="O1643" s="209"/>
    </row>
    <row r="1644" spans="6:15" ht="30" x14ac:dyDescent="0.2">
      <c r="F1644" s="125"/>
      <c r="O1644" s="214"/>
    </row>
    <row r="1645" spans="6:15" ht="30" x14ac:dyDescent="0.2">
      <c r="F1645" s="125"/>
      <c r="O1645" s="209"/>
    </row>
    <row r="1646" spans="6:15" ht="30" x14ac:dyDescent="0.2">
      <c r="F1646" s="125"/>
      <c r="O1646" s="209"/>
    </row>
    <row r="1647" spans="6:15" ht="30" x14ac:dyDescent="0.2">
      <c r="F1647" s="125"/>
      <c r="J1647" s="216"/>
      <c r="K1647" s="216"/>
      <c r="L1647" s="216"/>
      <c r="O1647" s="214"/>
    </row>
    <row r="1648" spans="6:15" ht="30" x14ac:dyDescent="0.2">
      <c r="F1648" s="125"/>
      <c r="O1648" s="209"/>
    </row>
    <row r="1649" spans="6:15" ht="30" x14ac:dyDescent="0.2">
      <c r="F1649" s="125"/>
      <c r="O1649" s="209"/>
    </row>
    <row r="1650" spans="6:15" ht="30" x14ac:dyDescent="0.2">
      <c r="F1650" s="125"/>
      <c r="O1650" s="209"/>
    </row>
    <row r="1651" spans="6:15" ht="30" x14ac:dyDescent="0.2">
      <c r="F1651" s="125"/>
      <c r="O1651" s="209"/>
    </row>
    <row r="1652" spans="6:15" ht="33.75" x14ac:dyDescent="0.2">
      <c r="F1652" s="125"/>
      <c r="O1652" s="210"/>
    </row>
    <row r="1653" spans="6:15" ht="30" x14ac:dyDescent="0.2">
      <c r="F1653" s="125"/>
      <c r="O1653" s="209"/>
    </row>
    <row r="1654" spans="6:15" ht="30" x14ac:dyDescent="0.2">
      <c r="F1654" s="125"/>
      <c r="O1654" s="209"/>
    </row>
    <row r="1655" spans="6:15" ht="30" x14ac:dyDescent="0.2">
      <c r="F1655" s="125"/>
      <c r="J1655" s="216"/>
      <c r="K1655" s="216"/>
      <c r="L1655" s="216"/>
      <c r="O1655" s="209"/>
    </row>
    <row r="1656" spans="6:15" ht="30" x14ac:dyDescent="0.2">
      <c r="F1656" s="125"/>
      <c r="O1656" s="214"/>
    </row>
    <row r="1657" spans="6:15" ht="30" x14ac:dyDescent="0.2">
      <c r="F1657" s="125"/>
      <c r="O1657" s="209"/>
    </row>
    <row r="1658" spans="6:15" ht="30" x14ac:dyDescent="0.2">
      <c r="F1658" s="125"/>
      <c r="O1658" s="209"/>
    </row>
    <row r="1659" spans="6:15" ht="33" x14ac:dyDescent="0.2">
      <c r="F1659" s="125"/>
      <c r="O1659" s="213"/>
    </row>
    <row r="1660" spans="6:15" ht="30" x14ac:dyDescent="0.2">
      <c r="F1660" s="125"/>
      <c r="O1660" s="209"/>
    </row>
    <row r="1661" spans="6:15" ht="30" x14ac:dyDescent="0.2">
      <c r="F1661" s="125"/>
      <c r="O1661" s="209"/>
    </row>
    <row r="1662" spans="6:15" ht="33.75" x14ac:dyDescent="0.2">
      <c r="F1662" s="125"/>
      <c r="O1662" s="210"/>
    </row>
    <row r="1663" spans="6:15" ht="30" x14ac:dyDescent="0.2">
      <c r="F1663" s="125"/>
      <c r="O1663" s="209"/>
    </row>
    <row r="1664" spans="6:15" ht="30" x14ac:dyDescent="0.2">
      <c r="F1664" s="125"/>
      <c r="O1664" s="209"/>
    </row>
    <row r="1665" spans="6:15" ht="30" x14ac:dyDescent="0.2">
      <c r="F1665" s="125"/>
      <c r="O1665" s="209"/>
    </row>
    <row r="1666" spans="6:15" ht="30" x14ac:dyDescent="0.2">
      <c r="F1666" s="125"/>
      <c r="O1666" s="209"/>
    </row>
    <row r="1667" spans="6:15" ht="30" x14ac:dyDescent="0.2">
      <c r="F1667" s="125"/>
      <c r="J1667" s="216"/>
      <c r="K1667" s="216"/>
      <c r="L1667" s="216"/>
      <c r="O1667" s="209"/>
    </row>
    <row r="1668" spans="6:15" ht="30" x14ac:dyDescent="0.2">
      <c r="F1668" s="125"/>
      <c r="O1668" s="209"/>
    </row>
    <row r="1669" spans="6:15" ht="30" x14ac:dyDescent="0.2">
      <c r="F1669" s="125"/>
      <c r="O1669" s="209"/>
    </row>
    <row r="1670" spans="6:15" ht="30" x14ac:dyDescent="0.2">
      <c r="F1670" s="125"/>
      <c r="O1670" s="209"/>
    </row>
    <row r="1671" spans="6:15" ht="30" x14ac:dyDescent="0.2">
      <c r="F1671" s="125"/>
      <c r="O1671" s="209"/>
    </row>
    <row r="1672" spans="6:15" ht="30" x14ac:dyDescent="0.2">
      <c r="F1672" s="125"/>
      <c r="O1672" s="209"/>
    </row>
    <row r="1673" spans="6:15" ht="30" x14ac:dyDescent="0.2">
      <c r="F1673" s="125"/>
      <c r="O1673" s="209"/>
    </row>
    <row r="1674" spans="6:15" ht="30" x14ac:dyDescent="0.2">
      <c r="F1674" s="125"/>
      <c r="O1674" s="209"/>
    </row>
    <row r="1675" spans="6:15" ht="30" x14ac:dyDescent="0.2">
      <c r="F1675" s="125"/>
      <c r="O1675" s="209"/>
    </row>
    <row r="1676" spans="6:15" ht="30" x14ac:dyDescent="0.2">
      <c r="F1676" s="125"/>
      <c r="O1676" s="209"/>
    </row>
    <row r="1677" spans="6:15" ht="30" x14ac:dyDescent="0.2">
      <c r="F1677" s="125"/>
      <c r="O1677" s="209"/>
    </row>
    <row r="1678" spans="6:15" ht="30" x14ac:dyDescent="0.2">
      <c r="F1678" s="125"/>
      <c r="O1678" s="209"/>
    </row>
    <row r="1679" spans="6:15" ht="30" x14ac:dyDescent="0.2">
      <c r="F1679" s="125"/>
      <c r="O1679" s="209"/>
    </row>
    <row r="1680" spans="6:15" ht="30" x14ac:dyDescent="0.2">
      <c r="F1680" s="125"/>
      <c r="O1680" s="209"/>
    </row>
    <row r="1681" spans="6:15" ht="30" x14ac:dyDescent="0.2">
      <c r="F1681" s="125"/>
      <c r="O1681" s="209"/>
    </row>
    <row r="1682" spans="6:15" ht="30" x14ac:dyDescent="0.2">
      <c r="F1682" s="125"/>
      <c r="O1682" s="209"/>
    </row>
    <row r="1683" spans="6:15" ht="30" x14ac:dyDescent="0.2">
      <c r="F1683" s="125"/>
      <c r="O1683" s="209"/>
    </row>
    <row r="1684" spans="6:15" ht="30" x14ac:dyDescent="0.2">
      <c r="F1684" s="125"/>
      <c r="O1684" s="209"/>
    </row>
    <row r="1685" spans="6:15" ht="30" x14ac:dyDescent="0.2">
      <c r="F1685" s="125"/>
      <c r="O1685" s="209"/>
    </row>
    <row r="1686" spans="6:15" ht="30" x14ac:dyDescent="0.2">
      <c r="F1686" s="125"/>
      <c r="O1686" s="209"/>
    </row>
    <row r="1687" spans="6:15" ht="30" x14ac:dyDescent="0.2">
      <c r="F1687" s="125"/>
      <c r="O1687" s="209"/>
    </row>
    <row r="1688" spans="6:15" ht="30" x14ac:dyDescent="0.2">
      <c r="F1688" s="125"/>
      <c r="O1688" s="214"/>
    </row>
    <row r="1689" spans="6:15" ht="30" x14ac:dyDescent="0.2">
      <c r="F1689" s="125"/>
      <c r="J1689" s="216"/>
      <c r="K1689" s="216"/>
      <c r="L1689" s="216"/>
      <c r="O1689" s="209"/>
    </row>
    <row r="1690" spans="6:15" ht="33.75" x14ac:dyDescent="0.2">
      <c r="F1690" s="125"/>
      <c r="O1690" s="210"/>
    </row>
    <row r="1691" spans="6:15" ht="30" x14ac:dyDescent="0.2">
      <c r="F1691" s="125"/>
      <c r="O1691" s="209"/>
    </row>
    <row r="1692" spans="6:15" ht="30" x14ac:dyDescent="0.2">
      <c r="F1692" s="125"/>
      <c r="O1692" s="209"/>
    </row>
    <row r="1693" spans="6:15" ht="30" x14ac:dyDescent="0.2">
      <c r="F1693" s="125"/>
      <c r="O1693" s="209"/>
    </row>
    <row r="1694" spans="6:15" ht="30" x14ac:dyDescent="0.2">
      <c r="F1694" s="125"/>
      <c r="O1694" s="209"/>
    </row>
    <row r="1695" spans="6:15" ht="30" x14ac:dyDescent="0.2">
      <c r="F1695" s="125"/>
      <c r="O1695" s="209"/>
    </row>
    <row r="1696" spans="6:15" ht="30" x14ac:dyDescent="0.2">
      <c r="F1696" s="125"/>
      <c r="O1696" s="209"/>
    </row>
    <row r="1697" spans="6:15" ht="30" x14ac:dyDescent="0.2">
      <c r="F1697" s="125"/>
      <c r="O1697" s="209"/>
    </row>
    <row r="1698" spans="6:15" ht="30" x14ac:dyDescent="0.2">
      <c r="F1698" s="125"/>
      <c r="O1698" s="209"/>
    </row>
    <row r="1699" spans="6:15" ht="30" x14ac:dyDescent="0.2">
      <c r="F1699" s="125"/>
      <c r="O1699" s="209"/>
    </row>
    <row r="1700" spans="6:15" ht="30" x14ac:dyDescent="0.2">
      <c r="F1700" s="125"/>
      <c r="O1700" s="209"/>
    </row>
    <row r="1701" spans="6:15" ht="30" x14ac:dyDescent="0.2">
      <c r="F1701" s="125"/>
      <c r="O1701" s="209"/>
    </row>
    <row r="1702" spans="6:15" ht="30" x14ac:dyDescent="0.2">
      <c r="F1702" s="125"/>
      <c r="J1702" s="216"/>
      <c r="K1702" s="216"/>
      <c r="L1702" s="216"/>
      <c r="O1702" s="209"/>
    </row>
    <row r="1703" spans="6:15" ht="30" x14ac:dyDescent="0.2">
      <c r="F1703" s="125"/>
      <c r="O1703" s="209"/>
    </row>
    <row r="1704" spans="6:15" ht="30" x14ac:dyDescent="0.2">
      <c r="F1704" s="125"/>
      <c r="O1704" s="209"/>
    </row>
    <row r="1705" spans="6:15" ht="30" x14ac:dyDescent="0.2">
      <c r="F1705" s="125"/>
      <c r="O1705" s="209"/>
    </row>
    <row r="1706" spans="6:15" ht="30" x14ac:dyDescent="0.2">
      <c r="F1706" s="125"/>
      <c r="O1706" s="209"/>
    </row>
    <row r="1707" spans="6:15" ht="30" x14ac:dyDescent="0.2">
      <c r="F1707" s="125"/>
      <c r="O1707" s="214"/>
    </row>
    <row r="1708" spans="6:15" ht="30" x14ac:dyDescent="0.2">
      <c r="F1708" s="125"/>
      <c r="O1708" s="209"/>
    </row>
    <row r="1709" spans="6:15" ht="30" x14ac:dyDescent="0.2">
      <c r="F1709" s="125"/>
      <c r="O1709" s="209"/>
    </row>
    <row r="1710" spans="6:15" ht="30" x14ac:dyDescent="0.2">
      <c r="F1710" s="125"/>
      <c r="O1710" s="209"/>
    </row>
    <row r="1711" spans="6:15" ht="30" x14ac:dyDescent="0.2">
      <c r="F1711" s="125"/>
      <c r="O1711" s="209"/>
    </row>
    <row r="1712" spans="6:15" ht="30" x14ac:dyDescent="0.2">
      <c r="F1712" s="125"/>
      <c r="O1712" s="209"/>
    </row>
    <row r="1713" spans="6:15" ht="30" x14ac:dyDescent="0.2">
      <c r="F1713" s="125"/>
      <c r="O1713" s="209"/>
    </row>
    <row r="1714" spans="6:15" ht="30" x14ac:dyDescent="0.2">
      <c r="F1714" s="125"/>
      <c r="J1714" s="216"/>
      <c r="K1714" s="216"/>
      <c r="L1714" s="216"/>
      <c r="O1714" s="209"/>
    </row>
    <row r="1715" spans="6:15" ht="30" x14ac:dyDescent="0.2">
      <c r="F1715" s="125"/>
      <c r="O1715" s="209"/>
    </row>
    <row r="1716" spans="6:15" ht="30" x14ac:dyDescent="0.2">
      <c r="F1716" s="125"/>
      <c r="O1716" s="209"/>
    </row>
    <row r="1717" spans="6:15" ht="30" x14ac:dyDescent="0.2">
      <c r="F1717" s="125"/>
      <c r="O1717" s="209"/>
    </row>
    <row r="1718" spans="6:15" ht="30" x14ac:dyDescent="0.2">
      <c r="F1718" s="125"/>
      <c r="O1718" s="209"/>
    </row>
    <row r="1719" spans="6:15" ht="30" x14ac:dyDescent="0.2">
      <c r="F1719" s="125"/>
      <c r="O1719" s="209"/>
    </row>
    <row r="1720" spans="6:15" ht="30" x14ac:dyDescent="0.2">
      <c r="F1720" s="125"/>
      <c r="O1720" s="209"/>
    </row>
    <row r="1721" spans="6:15" ht="30" x14ac:dyDescent="0.2">
      <c r="F1721" s="125"/>
      <c r="O1721" s="209"/>
    </row>
    <row r="1722" spans="6:15" ht="30" x14ac:dyDescent="0.2">
      <c r="F1722" s="125"/>
      <c r="O1722" s="209"/>
    </row>
    <row r="1723" spans="6:15" ht="30" x14ac:dyDescent="0.2">
      <c r="F1723" s="125"/>
      <c r="O1723" s="209"/>
    </row>
    <row r="1724" spans="6:15" ht="30" x14ac:dyDescent="0.2">
      <c r="F1724" s="125"/>
      <c r="O1724" s="209"/>
    </row>
    <row r="1725" spans="6:15" ht="30" x14ac:dyDescent="0.2">
      <c r="F1725" s="125"/>
      <c r="O1725" s="209"/>
    </row>
    <row r="1726" spans="6:15" ht="30" x14ac:dyDescent="0.2">
      <c r="F1726" s="125"/>
      <c r="O1726" s="209"/>
    </row>
    <row r="1727" spans="6:15" ht="30" x14ac:dyDescent="0.2">
      <c r="F1727" s="125"/>
      <c r="O1727" s="209"/>
    </row>
    <row r="1728" spans="6:15" ht="30" x14ac:dyDescent="0.2">
      <c r="F1728" s="125"/>
      <c r="O1728" s="209"/>
    </row>
    <row r="1729" spans="6:15" ht="30" x14ac:dyDescent="0.2">
      <c r="F1729" s="125"/>
      <c r="O1729" s="209"/>
    </row>
    <row r="1730" spans="6:15" ht="30" x14ac:dyDescent="0.2">
      <c r="F1730" s="125"/>
      <c r="O1730" s="209"/>
    </row>
    <row r="1731" spans="6:15" ht="30" x14ac:dyDescent="0.2">
      <c r="F1731" s="125"/>
      <c r="O1731" s="209"/>
    </row>
    <row r="1732" spans="6:15" ht="30" x14ac:dyDescent="0.2">
      <c r="F1732" s="125"/>
      <c r="J1732" s="216"/>
      <c r="K1732" s="216"/>
      <c r="L1732" s="216"/>
      <c r="O1732" s="209"/>
    </row>
    <row r="1733" spans="6:15" ht="30" x14ac:dyDescent="0.2">
      <c r="F1733" s="125"/>
      <c r="O1733" s="209"/>
    </row>
    <row r="1734" spans="6:15" ht="30" x14ac:dyDescent="0.2">
      <c r="F1734" s="125"/>
      <c r="O1734" s="209"/>
    </row>
    <row r="1735" spans="6:15" ht="30" x14ac:dyDescent="0.2">
      <c r="F1735" s="125"/>
      <c r="O1735" s="209"/>
    </row>
    <row r="1736" spans="6:15" ht="30" x14ac:dyDescent="0.2">
      <c r="F1736" s="125"/>
      <c r="O1736" s="209"/>
    </row>
    <row r="1737" spans="6:15" ht="30" x14ac:dyDescent="0.2">
      <c r="F1737" s="125"/>
      <c r="O1737" s="209"/>
    </row>
    <row r="1738" spans="6:15" ht="30" x14ac:dyDescent="0.2">
      <c r="F1738" s="125"/>
      <c r="O1738" s="209"/>
    </row>
    <row r="1739" spans="6:15" ht="30" x14ac:dyDescent="0.2">
      <c r="F1739" s="125"/>
      <c r="O1739" s="209"/>
    </row>
    <row r="1740" spans="6:15" ht="30" x14ac:dyDescent="0.2">
      <c r="F1740" s="125"/>
      <c r="O1740" s="209"/>
    </row>
    <row r="1741" spans="6:15" ht="30" x14ac:dyDescent="0.2">
      <c r="F1741" s="125"/>
      <c r="O1741" s="209"/>
    </row>
    <row r="1742" spans="6:15" ht="30" x14ac:dyDescent="0.2">
      <c r="F1742" s="125"/>
      <c r="O1742" s="209"/>
    </row>
    <row r="1743" spans="6:15" ht="30" x14ac:dyDescent="0.2">
      <c r="F1743" s="125"/>
      <c r="O1743" s="209"/>
    </row>
    <row r="1744" spans="6:15" ht="30" x14ac:dyDescent="0.2">
      <c r="F1744" s="125"/>
      <c r="O1744" s="209"/>
    </row>
    <row r="1745" spans="6:15" ht="30" x14ac:dyDescent="0.2">
      <c r="F1745" s="125"/>
      <c r="O1745" s="209"/>
    </row>
    <row r="1746" spans="6:15" ht="30" x14ac:dyDescent="0.2">
      <c r="F1746" s="125"/>
      <c r="O1746" s="209"/>
    </row>
    <row r="1747" spans="6:15" ht="30" x14ac:dyDescent="0.2">
      <c r="F1747" s="125"/>
      <c r="O1747" s="209"/>
    </row>
    <row r="1748" spans="6:15" ht="30" x14ac:dyDescent="0.2">
      <c r="F1748" s="125"/>
      <c r="O1748" s="209"/>
    </row>
    <row r="1749" spans="6:15" ht="30" x14ac:dyDescent="0.2">
      <c r="F1749" s="125"/>
      <c r="O1749" s="214"/>
    </row>
    <row r="1750" spans="6:15" ht="30" x14ac:dyDescent="0.2">
      <c r="F1750" s="125"/>
      <c r="O1750" s="209"/>
    </row>
    <row r="1751" spans="6:15" ht="30" x14ac:dyDescent="0.2">
      <c r="F1751" s="125"/>
      <c r="O1751" s="209"/>
    </row>
    <row r="1752" spans="6:15" ht="30" x14ac:dyDescent="0.2">
      <c r="F1752" s="125"/>
      <c r="O1752" s="214"/>
    </row>
    <row r="1753" spans="6:15" ht="30" x14ac:dyDescent="0.2">
      <c r="F1753" s="125"/>
      <c r="O1753" s="209"/>
    </row>
    <row r="1754" spans="6:15" ht="30" x14ac:dyDescent="0.2">
      <c r="F1754" s="125"/>
      <c r="O1754" s="209"/>
    </row>
    <row r="1755" spans="6:15" ht="30" x14ac:dyDescent="0.2">
      <c r="F1755" s="125"/>
      <c r="O1755" s="209"/>
    </row>
    <row r="1756" spans="6:15" ht="30" x14ac:dyDescent="0.2">
      <c r="F1756" s="125"/>
      <c r="O1756" s="209"/>
    </row>
    <row r="1757" spans="6:15" ht="30" x14ac:dyDescent="0.2">
      <c r="F1757" s="125"/>
      <c r="M1757" s="215"/>
      <c r="O1757" s="209"/>
    </row>
    <row r="1758" spans="6:15" ht="30" x14ac:dyDescent="0.2">
      <c r="F1758" s="125"/>
      <c r="O1758" s="209"/>
    </row>
    <row r="1759" spans="6:15" ht="30" x14ac:dyDescent="0.2">
      <c r="F1759" s="125"/>
      <c r="O1759" s="214"/>
    </row>
    <row r="1760" spans="6:15" ht="33" x14ac:dyDescent="0.2">
      <c r="F1760" s="125"/>
      <c r="O1760" s="213"/>
    </row>
    <row r="1761" spans="6:15" ht="30" x14ac:dyDescent="0.2">
      <c r="F1761" s="125"/>
      <c r="O1761" s="209"/>
    </row>
    <row r="1762" spans="6:15" ht="30" x14ac:dyDescent="0.2">
      <c r="F1762" s="125"/>
      <c r="O1762" s="209"/>
    </row>
    <row r="1763" spans="6:15" ht="30" x14ac:dyDescent="0.2">
      <c r="F1763" s="125"/>
      <c r="O1763" s="209"/>
    </row>
    <row r="1764" spans="6:15" ht="30" x14ac:dyDescent="0.2">
      <c r="F1764" s="125"/>
      <c r="O1764" s="209"/>
    </row>
    <row r="1765" spans="6:15" ht="30" x14ac:dyDescent="0.2">
      <c r="F1765" s="125"/>
      <c r="O1765" s="209"/>
    </row>
    <row r="1766" spans="6:15" ht="30" x14ac:dyDescent="0.2">
      <c r="F1766" s="125"/>
      <c r="O1766" s="209"/>
    </row>
    <row r="1767" spans="6:15" ht="30" x14ac:dyDescent="0.2">
      <c r="F1767" s="125"/>
      <c r="O1767" s="209"/>
    </row>
    <row r="1768" spans="6:15" ht="30" x14ac:dyDescent="0.2">
      <c r="F1768" s="125"/>
      <c r="O1768" s="209"/>
    </row>
    <row r="1769" spans="6:15" ht="30" x14ac:dyDescent="0.2">
      <c r="F1769" s="125"/>
      <c r="O1769" s="209"/>
    </row>
    <row r="1770" spans="6:15" ht="30" x14ac:dyDescent="0.2">
      <c r="F1770" s="125"/>
      <c r="O1770" s="209"/>
    </row>
    <row r="1771" spans="6:15" ht="30" x14ac:dyDescent="0.2">
      <c r="F1771" s="125"/>
      <c r="O1771" s="214"/>
    </row>
    <row r="1772" spans="6:15" ht="30" x14ac:dyDescent="0.2">
      <c r="F1772" s="125"/>
      <c r="O1772" s="209"/>
    </row>
    <row r="1773" spans="6:15" ht="30" x14ac:dyDescent="0.2">
      <c r="F1773" s="125"/>
      <c r="O1773" s="209"/>
    </row>
    <row r="1774" spans="6:15" ht="30" x14ac:dyDescent="0.2">
      <c r="F1774" s="125"/>
      <c r="O1774" s="209"/>
    </row>
    <row r="1775" spans="6:15" ht="30" x14ac:dyDescent="0.2">
      <c r="F1775" s="125"/>
      <c r="O1775" s="209"/>
    </row>
    <row r="1776" spans="6:15" ht="30" x14ac:dyDescent="0.2">
      <c r="F1776" s="125"/>
      <c r="O1776" s="209"/>
    </row>
    <row r="1777" spans="6:15" ht="30" x14ac:dyDescent="0.2">
      <c r="F1777" s="125"/>
      <c r="O1777" s="214"/>
    </row>
    <row r="1778" spans="6:15" ht="30" x14ac:dyDescent="0.2">
      <c r="F1778" s="125"/>
      <c r="O1778" s="209"/>
    </row>
    <row r="1779" spans="6:15" ht="30" x14ac:dyDescent="0.2">
      <c r="F1779" s="125"/>
      <c r="O1779" s="209"/>
    </row>
    <row r="1780" spans="6:15" ht="30" x14ac:dyDescent="0.2">
      <c r="F1780" s="125"/>
      <c r="O1780" s="209"/>
    </row>
    <row r="1781" spans="6:15" ht="30" x14ac:dyDescent="0.2">
      <c r="F1781" s="125"/>
      <c r="O1781" s="209"/>
    </row>
    <row r="1782" spans="6:15" ht="30" x14ac:dyDescent="0.2">
      <c r="F1782" s="125"/>
      <c r="O1782" s="209"/>
    </row>
    <row r="1783" spans="6:15" ht="30" x14ac:dyDescent="0.2">
      <c r="F1783" s="125"/>
      <c r="O1783" s="209"/>
    </row>
    <row r="1784" spans="6:15" ht="30" x14ac:dyDescent="0.2">
      <c r="F1784" s="125"/>
      <c r="O1784" s="209"/>
    </row>
    <row r="1785" spans="6:15" ht="30" x14ac:dyDescent="0.2">
      <c r="F1785" s="125"/>
      <c r="O1785" s="209"/>
    </row>
    <row r="1786" spans="6:15" ht="30" x14ac:dyDescent="0.2">
      <c r="F1786" s="125"/>
      <c r="O1786" s="209"/>
    </row>
    <row r="1787" spans="6:15" ht="30" x14ac:dyDescent="0.2">
      <c r="F1787" s="125"/>
      <c r="O1787" s="209"/>
    </row>
    <row r="1788" spans="6:15" ht="30" x14ac:dyDescent="0.2">
      <c r="F1788" s="125"/>
      <c r="O1788" s="209"/>
    </row>
    <row r="1789" spans="6:15" ht="30" x14ac:dyDescent="0.2">
      <c r="F1789" s="125"/>
      <c r="O1789" s="209"/>
    </row>
    <row r="1790" spans="6:15" ht="30" x14ac:dyDescent="0.2">
      <c r="F1790" s="125"/>
      <c r="O1790" s="209"/>
    </row>
    <row r="1791" spans="6:15" ht="30" x14ac:dyDescent="0.2">
      <c r="F1791" s="125"/>
      <c r="O1791" s="209"/>
    </row>
    <row r="1792" spans="6:15" ht="30" x14ac:dyDescent="0.2">
      <c r="F1792" s="125"/>
      <c r="O1792" s="209"/>
    </row>
    <row r="1793" spans="6:15" ht="30" x14ac:dyDescent="0.2">
      <c r="F1793" s="125"/>
      <c r="O1793" s="209"/>
    </row>
    <row r="1794" spans="6:15" ht="30" x14ac:dyDescent="0.2">
      <c r="F1794" s="125"/>
      <c r="O1794" s="209"/>
    </row>
    <row r="1795" spans="6:15" ht="30" x14ac:dyDescent="0.2">
      <c r="F1795" s="125"/>
      <c r="O1795" s="209"/>
    </row>
    <row r="1796" spans="6:15" ht="30" x14ac:dyDescent="0.2">
      <c r="F1796" s="125"/>
      <c r="O1796" s="209"/>
    </row>
    <row r="1797" spans="6:15" ht="30" x14ac:dyDescent="0.2">
      <c r="F1797" s="125"/>
      <c r="O1797" s="209"/>
    </row>
    <row r="1798" spans="6:15" ht="30" x14ac:dyDescent="0.2">
      <c r="F1798" s="125"/>
      <c r="O1798" s="209"/>
    </row>
    <row r="1799" spans="6:15" ht="30" x14ac:dyDescent="0.2">
      <c r="F1799" s="125"/>
      <c r="O1799" s="209"/>
    </row>
    <row r="1800" spans="6:15" ht="30" x14ac:dyDescent="0.2">
      <c r="F1800" s="125"/>
      <c r="O1800" s="209"/>
    </row>
    <row r="1801" spans="6:15" ht="30" x14ac:dyDescent="0.2">
      <c r="F1801" s="125"/>
      <c r="O1801" s="209"/>
    </row>
    <row r="1802" spans="6:15" ht="30" x14ac:dyDescent="0.2">
      <c r="F1802" s="125"/>
      <c r="O1802" s="214"/>
    </row>
    <row r="1803" spans="6:15" ht="30" x14ac:dyDescent="0.2">
      <c r="F1803" s="125"/>
      <c r="O1803" s="209"/>
    </row>
    <row r="1804" spans="6:15" ht="30" x14ac:dyDescent="0.2">
      <c r="F1804" s="125"/>
      <c r="O1804" s="209"/>
    </row>
    <row r="1805" spans="6:15" ht="30" x14ac:dyDescent="0.2">
      <c r="F1805" s="125"/>
      <c r="O1805" s="209"/>
    </row>
    <row r="1806" spans="6:15" ht="30" x14ac:dyDescent="0.2">
      <c r="F1806" s="125"/>
      <c r="O1806" s="209"/>
    </row>
    <row r="1807" spans="6:15" ht="30" x14ac:dyDescent="0.2">
      <c r="F1807" s="125"/>
      <c r="O1807" s="209"/>
    </row>
    <row r="1808" spans="6:15" ht="30" x14ac:dyDescent="0.2">
      <c r="F1808" s="125"/>
      <c r="O1808" s="209"/>
    </row>
    <row r="1809" spans="6:15" ht="30" x14ac:dyDescent="0.2">
      <c r="H1809" s="219"/>
      <c r="M1809" s="215"/>
      <c r="O1809" s="209"/>
    </row>
    <row r="1810" spans="6:15" ht="30" x14ac:dyDescent="0.2">
      <c r="F1810" s="125"/>
      <c r="O1810" s="209"/>
    </row>
    <row r="1811" spans="6:15" ht="30" x14ac:dyDescent="0.2">
      <c r="F1811" s="125"/>
      <c r="O1811" s="209"/>
    </row>
    <row r="1812" spans="6:15" ht="30" x14ac:dyDescent="0.2">
      <c r="F1812" s="125"/>
      <c r="O1812" s="209"/>
    </row>
    <row r="1813" spans="6:15" ht="30" x14ac:dyDescent="0.2">
      <c r="F1813" s="125"/>
      <c r="O1813" s="209"/>
    </row>
    <row r="1814" spans="6:15" ht="30" x14ac:dyDescent="0.2">
      <c r="F1814" s="125"/>
      <c r="O1814" s="209"/>
    </row>
    <row r="1815" spans="6:15" ht="33" x14ac:dyDescent="0.2">
      <c r="F1815" s="125"/>
      <c r="O1815" s="213"/>
    </row>
    <row r="1816" spans="6:15" ht="30" x14ac:dyDescent="0.2">
      <c r="F1816" s="125"/>
      <c r="O1816" s="209"/>
    </row>
    <row r="1817" spans="6:15" ht="30" x14ac:dyDescent="0.2">
      <c r="F1817" s="125"/>
      <c r="O1817" s="209"/>
    </row>
    <row r="1818" spans="6:15" ht="30" x14ac:dyDescent="0.2">
      <c r="F1818" s="125"/>
      <c r="O1818" s="209"/>
    </row>
    <row r="1819" spans="6:15" ht="30" x14ac:dyDescent="0.2">
      <c r="F1819" s="125"/>
      <c r="O1819" s="209"/>
    </row>
    <row r="1820" spans="6:15" ht="30" x14ac:dyDescent="0.2">
      <c r="F1820" s="125"/>
      <c r="O1820" s="209"/>
    </row>
    <row r="1821" spans="6:15" ht="30" x14ac:dyDescent="0.2">
      <c r="F1821" s="125"/>
      <c r="O1821" s="209"/>
    </row>
    <row r="1822" spans="6:15" ht="30" x14ac:dyDescent="0.2">
      <c r="F1822" s="125"/>
      <c r="O1822" s="209"/>
    </row>
    <row r="1823" spans="6:15" ht="30" x14ac:dyDescent="0.2">
      <c r="F1823" s="125"/>
      <c r="O1823" s="209"/>
    </row>
    <row r="1824" spans="6:15" ht="30" x14ac:dyDescent="0.2">
      <c r="F1824" s="125"/>
      <c r="O1824" s="209"/>
    </row>
    <row r="1825" spans="6:15" ht="30" x14ac:dyDescent="0.2">
      <c r="F1825" s="125"/>
      <c r="O1825" s="209"/>
    </row>
    <row r="1826" spans="6:15" ht="30" x14ac:dyDescent="0.2">
      <c r="F1826" s="125"/>
      <c r="O1826" s="209"/>
    </row>
    <row r="1827" spans="6:15" ht="30" x14ac:dyDescent="0.2">
      <c r="F1827" s="125"/>
      <c r="O1827" s="209"/>
    </row>
    <row r="1828" spans="6:15" ht="30" x14ac:dyDescent="0.2">
      <c r="F1828" s="125"/>
      <c r="O1828" s="209"/>
    </row>
    <row r="1829" spans="6:15" ht="30" x14ac:dyDescent="0.2">
      <c r="F1829" s="125"/>
      <c r="O1829" s="209"/>
    </row>
    <row r="1830" spans="6:15" ht="30" x14ac:dyDescent="0.2">
      <c r="F1830" s="125"/>
      <c r="O1830" s="214"/>
    </row>
    <row r="1831" spans="6:15" ht="30" x14ac:dyDescent="0.2">
      <c r="F1831" s="125"/>
      <c r="O1831" s="209"/>
    </row>
    <row r="1832" spans="6:15" ht="30" x14ac:dyDescent="0.2">
      <c r="F1832" s="125"/>
      <c r="O1832" s="214"/>
    </row>
    <row r="1833" spans="6:15" ht="30" x14ac:dyDescent="0.2">
      <c r="F1833" s="125"/>
      <c r="O1833" s="209"/>
    </row>
    <row r="1834" spans="6:15" ht="30" x14ac:dyDescent="0.2">
      <c r="F1834" s="125"/>
      <c r="O1834" s="209"/>
    </row>
    <row r="1835" spans="6:15" ht="30" x14ac:dyDescent="0.2">
      <c r="F1835" s="125"/>
      <c r="O1835" s="209"/>
    </row>
    <row r="1836" spans="6:15" ht="30" x14ac:dyDescent="0.2">
      <c r="F1836" s="125"/>
      <c r="O1836" s="209"/>
    </row>
    <row r="1837" spans="6:15" ht="30" x14ac:dyDescent="0.2">
      <c r="F1837" s="125"/>
      <c r="O1837" s="209"/>
    </row>
    <row r="1838" spans="6:15" ht="30" x14ac:dyDescent="0.2">
      <c r="F1838" s="125"/>
      <c r="O1838" s="209"/>
    </row>
    <row r="1839" spans="6:15" ht="30" x14ac:dyDescent="0.2">
      <c r="F1839" s="125"/>
      <c r="O1839" s="209"/>
    </row>
    <row r="1840" spans="6:15" ht="30" x14ac:dyDescent="0.2">
      <c r="F1840" s="125"/>
      <c r="O1840" s="209"/>
    </row>
    <row r="1841" spans="6:15" ht="30" x14ac:dyDescent="0.2">
      <c r="F1841" s="125"/>
      <c r="J1841" s="216"/>
      <c r="K1841" s="216"/>
      <c r="L1841" s="216"/>
      <c r="O1841" s="209"/>
    </row>
    <row r="1842" spans="6:15" ht="30" x14ac:dyDescent="0.2">
      <c r="F1842" s="125"/>
      <c r="O1842" s="209"/>
    </row>
    <row r="1843" spans="6:15" ht="30" x14ac:dyDescent="0.2">
      <c r="F1843" s="125"/>
      <c r="O1843" s="209"/>
    </row>
    <row r="1844" spans="6:15" ht="30" x14ac:dyDescent="0.2">
      <c r="F1844" s="125"/>
      <c r="O1844" s="209"/>
    </row>
    <row r="1845" spans="6:15" ht="30" x14ac:dyDescent="0.2">
      <c r="F1845" s="125"/>
      <c r="O1845" s="209"/>
    </row>
    <row r="1846" spans="6:15" ht="30" x14ac:dyDescent="0.2">
      <c r="F1846" s="125"/>
      <c r="J1846" s="216"/>
      <c r="K1846" s="216"/>
      <c r="L1846" s="216"/>
      <c r="O1846" s="209"/>
    </row>
    <row r="1847" spans="6:15" ht="30" x14ac:dyDescent="0.2">
      <c r="F1847" s="125"/>
      <c r="O1847" s="209"/>
    </row>
    <row r="1848" spans="6:15" ht="30" x14ac:dyDescent="0.2">
      <c r="F1848" s="125"/>
      <c r="O1848" s="209"/>
    </row>
    <row r="1849" spans="6:15" ht="30" x14ac:dyDescent="0.2">
      <c r="F1849" s="125"/>
      <c r="O1849" s="209"/>
    </row>
    <row r="1850" spans="6:15" ht="30" x14ac:dyDescent="0.2">
      <c r="F1850" s="125"/>
      <c r="O1850" s="209"/>
    </row>
    <row r="1851" spans="6:15" ht="30" x14ac:dyDescent="0.2">
      <c r="F1851" s="125"/>
      <c r="O1851" s="209"/>
    </row>
    <row r="1852" spans="6:15" ht="30" x14ac:dyDescent="0.2">
      <c r="F1852" s="125"/>
      <c r="O1852" s="214"/>
    </row>
    <row r="1853" spans="6:15" ht="30" x14ac:dyDescent="0.2">
      <c r="F1853" s="125"/>
      <c r="O1853" s="209"/>
    </row>
    <row r="1854" spans="6:15" ht="30" x14ac:dyDescent="0.2">
      <c r="F1854" s="125"/>
      <c r="O1854" s="209"/>
    </row>
    <row r="1855" spans="6:15" ht="30" x14ac:dyDescent="0.2">
      <c r="F1855" s="125"/>
      <c r="O1855" s="209"/>
    </row>
    <row r="1856" spans="6:15" ht="30" x14ac:dyDescent="0.2">
      <c r="F1856" s="125"/>
      <c r="O1856" s="209"/>
    </row>
    <row r="1857" spans="6:15" ht="30" x14ac:dyDescent="0.2">
      <c r="F1857" s="125"/>
      <c r="O1857" s="209"/>
    </row>
    <row r="1858" spans="6:15" ht="30" x14ac:dyDescent="0.2">
      <c r="F1858" s="125"/>
      <c r="O1858" s="209"/>
    </row>
    <row r="1859" spans="6:15" ht="30" x14ac:dyDescent="0.2">
      <c r="F1859" s="125"/>
      <c r="O1859" s="209"/>
    </row>
    <row r="1860" spans="6:15" ht="30" x14ac:dyDescent="0.2">
      <c r="F1860" s="125"/>
      <c r="O1860" s="209"/>
    </row>
    <row r="1861" spans="6:15" ht="30" x14ac:dyDescent="0.2">
      <c r="F1861" s="125"/>
      <c r="O1861" s="209"/>
    </row>
    <row r="1862" spans="6:15" ht="30" x14ac:dyDescent="0.2">
      <c r="F1862" s="125"/>
      <c r="O1862" s="209"/>
    </row>
    <row r="1863" spans="6:15" ht="30" x14ac:dyDescent="0.2">
      <c r="F1863" s="125"/>
      <c r="O1863" s="214"/>
    </row>
    <row r="1864" spans="6:15" ht="30" x14ac:dyDescent="0.2">
      <c r="F1864" s="125"/>
      <c r="O1864" s="209"/>
    </row>
    <row r="1865" spans="6:15" ht="30" x14ac:dyDescent="0.2">
      <c r="F1865" s="125"/>
      <c r="O1865" s="209"/>
    </row>
    <row r="1866" spans="6:15" ht="30" x14ac:dyDescent="0.2">
      <c r="F1866" s="125"/>
      <c r="O1866" s="209"/>
    </row>
    <row r="1867" spans="6:15" ht="30" x14ac:dyDescent="0.2">
      <c r="F1867" s="125"/>
      <c r="O1867" s="209"/>
    </row>
    <row r="1868" spans="6:15" ht="30" x14ac:dyDescent="0.2">
      <c r="F1868" s="125"/>
      <c r="O1868" s="209"/>
    </row>
    <row r="1869" spans="6:15" ht="30" x14ac:dyDescent="0.2">
      <c r="F1869" s="125"/>
      <c r="O1869" s="218"/>
    </row>
    <row r="1870" spans="6:15" ht="30" x14ac:dyDescent="0.2">
      <c r="F1870" s="125"/>
      <c r="O1870" s="209"/>
    </row>
    <row r="1871" spans="6:15" ht="30" x14ac:dyDescent="0.2">
      <c r="F1871" s="125"/>
      <c r="O1871" s="209"/>
    </row>
    <row r="1872" spans="6:15" ht="30" x14ac:dyDescent="0.2">
      <c r="F1872" s="125"/>
      <c r="O1872" s="209"/>
    </row>
    <row r="1873" spans="6:15" ht="30" x14ac:dyDescent="0.2">
      <c r="F1873" s="125"/>
      <c r="O1873" s="209"/>
    </row>
    <row r="1874" spans="6:15" ht="30" x14ac:dyDescent="0.2">
      <c r="F1874" s="125"/>
      <c r="O1874" s="209"/>
    </row>
    <row r="1875" spans="6:15" ht="30" x14ac:dyDescent="0.2">
      <c r="F1875" s="125"/>
      <c r="O1875" s="209"/>
    </row>
    <row r="1876" spans="6:15" ht="30" x14ac:dyDescent="0.2">
      <c r="F1876" s="125"/>
      <c r="O1876" s="209"/>
    </row>
    <row r="1877" spans="6:15" ht="30" x14ac:dyDescent="0.2">
      <c r="F1877" s="125"/>
      <c r="O1877" s="209"/>
    </row>
    <row r="1878" spans="6:15" ht="30" x14ac:dyDescent="0.2">
      <c r="F1878" s="125"/>
      <c r="O1878" s="209"/>
    </row>
    <row r="1879" spans="6:15" ht="30" x14ac:dyDescent="0.2">
      <c r="F1879" s="125"/>
      <c r="O1879" s="214"/>
    </row>
    <row r="1880" spans="6:15" ht="30" x14ac:dyDescent="0.2">
      <c r="F1880" s="125"/>
      <c r="O1880" s="209"/>
    </row>
    <row r="1881" spans="6:15" ht="30" x14ac:dyDescent="0.2">
      <c r="F1881" s="125"/>
      <c r="O1881" s="209"/>
    </row>
    <row r="1882" spans="6:15" ht="30" x14ac:dyDescent="0.2">
      <c r="F1882" s="125"/>
      <c r="O1882" s="214"/>
    </row>
    <row r="1883" spans="6:15" ht="30" x14ac:dyDescent="0.2">
      <c r="F1883" s="125"/>
      <c r="O1883" s="214"/>
    </row>
    <row r="1884" spans="6:15" ht="30" x14ac:dyDescent="0.2">
      <c r="F1884" s="125"/>
      <c r="O1884" s="209"/>
    </row>
    <row r="1885" spans="6:15" ht="30" x14ac:dyDescent="0.2">
      <c r="F1885" s="125"/>
      <c r="O1885" s="209"/>
    </row>
    <row r="1886" spans="6:15" ht="30" x14ac:dyDescent="0.2">
      <c r="F1886" s="125"/>
      <c r="O1886" s="209"/>
    </row>
    <row r="1887" spans="6:15" ht="30" x14ac:dyDescent="0.2">
      <c r="F1887" s="125"/>
      <c r="O1887" s="209"/>
    </row>
    <row r="1888" spans="6:15" ht="30" x14ac:dyDescent="0.2">
      <c r="F1888" s="125"/>
      <c r="O1888" s="209"/>
    </row>
    <row r="1889" spans="6:15" ht="30" x14ac:dyDescent="0.2">
      <c r="F1889" s="125"/>
      <c r="O1889" s="209"/>
    </row>
    <row r="1890" spans="6:15" ht="30" x14ac:dyDescent="0.2">
      <c r="F1890" s="125"/>
      <c r="O1890" s="209"/>
    </row>
    <row r="1891" spans="6:15" ht="30" x14ac:dyDescent="0.2">
      <c r="F1891" s="125"/>
      <c r="O1891" s="209"/>
    </row>
    <row r="1892" spans="6:15" ht="30" x14ac:dyDescent="0.2">
      <c r="F1892" s="125"/>
      <c r="O1892" s="209"/>
    </row>
    <row r="1893" spans="6:15" ht="30" x14ac:dyDescent="0.2">
      <c r="F1893" s="125"/>
      <c r="O1893" s="209"/>
    </row>
    <row r="1894" spans="6:15" ht="30" x14ac:dyDescent="0.2">
      <c r="F1894" s="125"/>
      <c r="O1894" s="209"/>
    </row>
    <row r="1895" spans="6:15" ht="30" x14ac:dyDescent="0.2">
      <c r="F1895" s="125"/>
      <c r="O1895" s="209"/>
    </row>
    <row r="1896" spans="6:15" ht="30" x14ac:dyDescent="0.2">
      <c r="F1896" s="125"/>
      <c r="O1896" s="209"/>
    </row>
    <row r="1897" spans="6:15" ht="30" x14ac:dyDescent="0.2">
      <c r="F1897" s="125"/>
      <c r="O1897" s="209"/>
    </row>
    <row r="1898" spans="6:15" ht="30" x14ac:dyDescent="0.2">
      <c r="F1898" s="125"/>
      <c r="O1898" s="209"/>
    </row>
    <row r="1899" spans="6:15" ht="30" x14ac:dyDescent="0.2">
      <c r="F1899" s="125"/>
      <c r="O1899" s="209"/>
    </row>
    <row r="1900" spans="6:15" ht="30" x14ac:dyDescent="0.2">
      <c r="F1900" s="125"/>
      <c r="O1900" s="209"/>
    </row>
    <row r="1901" spans="6:15" ht="30" x14ac:dyDescent="0.2">
      <c r="F1901" s="125"/>
      <c r="O1901" s="209"/>
    </row>
    <row r="1902" spans="6:15" ht="30" x14ac:dyDescent="0.2">
      <c r="F1902" s="125"/>
      <c r="O1902" s="209"/>
    </row>
    <row r="1903" spans="6:15" ht="30" x14ac:dyDescent="0.2">
      <c r="F1903" s="125"/>
      <c r="O1903" s="214"/>
    </row>
    <row r="1904" spans="6:15" ht="30" x14ac:dyDescent="0.2">
      <c r="F1904" s="125"/>
      <c r="O1904" s="209"/>
    </row>
    <row r="1905" spans="6:15" ht="30" x14ac:dyDescent="0.2">
      <c r="F1905" s="125"/>
      <c r="O1905" s="209"/>
    </row>
    <row r="1906" spans="6:15" ht="30" x14ac:dyDescent="0.2">
      <c r="F1906" s="125"/>
      <c r="O1906" s="209"/>
    </row>
    <row r="1907" spans="6:15" ht="30" x14ac:dyDescent="0.2">
      <c r="F1907" s="125"/>
      <c r="O1907" s="209"/>
    </row>
    <row r="1908" spans="6:15" ht="30" x14ac:dyDescent="0.2">
      <c r="F1908" s="125"/>
      <c r="O1908" s="209"/>
    </row>
    <row r="1909" spans="6:15" ht="30" x14ac:dyDescent="0.2">
      <c r="F1909" s="125"/>
      <c r="O1909" s="209"/>
    </row>
    <row r="1910" spans="6:15" ht="30" x14ac:dyDescent="0.2">
      <c r="F1910" s="125"/>
      <c r="O1910" s="209"/>
    </row>
    <row r="1911" spans="6:15" ht="33" x14ac:dyDescent="0.2">
      <c r="F1911" s="125"/>
      <c r="O1911" s="213"/>
    </row>
    <row r="1912" spans="6:15" ht="30" x14ac:dyDescent="0.2">
      <c r="F1912" s="125"/>
      <c r="O1912" s="209"/>
    </row>
    <row r="1913" spans="6:15" ht="30" x14ac:dyDescent="0.2">
      <c r="F1913" s="125"/>
      <c r="O1913" s="214"/>
    </row>
    <row r="1914" spans="6:15" ht="30" x14ac:dyDescent="0.2">
      <c r="F1914" s="125"/>
      <c r="O1914" s="209"/>
    </row>
    <row r="1915" spans="6:15" ht="30" x14ac:dyDescent="0.2">
      <c r="F1915" s="125"/>
      <c r="O1915" s="209"/>
    </row>
    <row r="1916" spans="6:15" ht="30" x14ac:dyDescent="0.2">
      <c r="F1916" s="125"/>
      <c r="O1916" s="209"/>
    </row>
    <row r="1917" spans="6:15" ht="30" x14ac:dyDescent="0.2">
      <c r="F1917" s="125"/>
      <c r="O1917" s="209"/>
    </row>
    <row r="1918" spans="6:15" ht="30" x14ac:dyDescent="0.2">
      <c r="F1918" s="125"/>
      <c r="O1918" s="209"/>
    </row>
    <row r="1919" spans="6:15" ht="30" x14ac:dyDescent="0.2">
      <c r="F1919" s="125"/>
      <c r="O1919" s="209"/>
    </row>
    <row r="1920" spans="6:15" ht="30" x14ac:dyDescent="0.2">
      <c r="F1920" s="125"/>
      <c r="O1920" s="209"/>
    </row>
    <row r="1921" spans="6:15" ht="30" x14ac:dyDescent="0.2">
      <c r="F1921" s="125"/>
      <c r="O1921" s="209"/>
    </row>
    <row r="1922" spans="6:15" ht="30" x14ac:dyDescent="0.2">
      <c r="F1922" s="125"/>
      <c r="O1922" s="209"/>
    </row>
    <row r="1923" spans="6:15" ht="30" x14ac:dyDescent="0.2">
      <c r="F1923" s="125"/>
      <c r="O1923" s="209"/>
    </row>
    <row r="1924" spans="6:15" ht="30" x14ac:dyDescent="0.2">
      <c r="F1924" s="125"/>
      <c r="O1924" s="209"/>
    </row>
    <row r="1925" spans="6:15" ht="30" x14ac:dyDescent="0.2">
      <c r="F1925" s="125"/>
      <c r="O1925" s="209"/>
    </row>
    <row r="1926" spans="6:15" ht="30" x14ac:dyDescent="0.2">
      <c r="F1926" s="125"/>
      <c r="O1926" s="209"/>
    </row>
    <row r="1927" spans="6:15" ht="30" x14ac:dyDescent="0.2">
      <c r="F1927" s="125"/>
      <c r="O1927" s="209"/>
    </row>
    <row r="1928" spans="6:15" ht="30" x14ac:dyDescent="0.2">
      <c r="F1928" s="125"/>
      <c r="O1928" s="209"/>
    </row>
    <row r="1929" spans="6:15" ht="30" x14ac:dyDescent="0.2">
      <c r="F1929" s="125"/>
      <c r="O1929" s="209"/>
    </row>
    <row r="1930" spans="6:15" ht="30" x14ac:dyDescent="0.2">
      <c r="F1930" s="125"/>
      <c r="O1930" s="209"/>
    </row>
    <row r="1931" spans="6:15" ht="30" x14ac:dyDescent="0.2">
      <c r="F1931" s="125"/>
      <c r="O1931" s="209"/>
    </row>
    <row r="1932" spans="6:15" ht="30" x14ac:dyDescent="0.2">
      <c r="F1932" s="125"/>
      <c r="O1932" s="209"/>
    </row>
    <row r="1933" spans="6:15" ht="30" x14ac:dyDescent="0.2">
      <c r="F1933" s="125"/>
      <c r="O1933" s="209"/>
    </row>
    <row r="1934" spans="6:15" ht="30" x14ac:dyDescent="0.2">
      <c r="F1934" s="125"/>
      <c r="O1934" s="209"/>
    </row>
    <row r="1935" spans="6:15" ht="30" x14ac:dyDescent="0.2">
      <c r="F1935" s="125"/>
      <c r="O1935" s="209"/>
    </row>
    <row r="1936" spans="6:15" ht="30" x14ac:dyDescent="0.2">
      <c r="F1936" s="125"/>
      <c r="O1936" s="209"/>
    </row>
    <row r="1937" spans="6:15" ht="30" x14ac:dyDescent="0.2">
      <c r="F1937" s="125"/>
      <c r="O1937" s="209"/>
    </row>
    <row r="1938" spans="6:15" ht="30" x14ac:dyDescent="0.2">
      <c r="F1938" s="125"/>
      <c r="O1938" s="209"/>
    </row>
    <row r="1939" spans="6:15" ht="30" x14ac:dyDescent="0.2">
      <c r="F1939" s="125"/>
      <c r="O1939" s="209"/>
    </row>
    <row r="1940" spans="6:15" ht="30" x14ac:dyDescent="0.2">
      <c r="F1940" s="125"/>
      <c r="O1940" s="209"/>
    </row>
    <row r="1941" spans="6:15" ht="30" x14ac:dyDescent="0.2">
      <c r="F1941" s="125"/>
      <c r="O1941" s="209"/>
    </row>
    <row r="1942" spans="6:15" ht="30" x14ac:dyDescent="0.2">
      <c r="F1942" s="125"/>
      <c r="O1942" s="209"/>
    </row>
    <row r="1943" spans="6:15" ht="30" x14ac:dyDescent="0.2">
      <c r="F1943" s="125"/>
      <c r="O1943" s="209"/>
    </row>
    <row r="1944" spans="6:15" ht="30" x14ac:dyDescent="0.2">
      <c r="F1944" s="125"/>
      <c r="O1944" s="209"/>
    </row>
    <row r="1945" spans="6:15" ht="30" x14ac:dyDescent="0.2">
      <c r="F1945" s="125"/>
      <c r="O1945" s="209"/>
    </row>
    <row r="1946" spans="6:15" ht="30" x14ac:dyDescent="0.2">
      <c r="F1946" s="125"/>
      <c r="O1946" s="209"/>
    </row>
    <row r="1947" spans="6:15" ht="30" x14ac:dyDescent="0.2">
      <c r="F1947" s="125"/>
      <c r="O1947" s="209"/>
    </row>
    <row r="1948" spans="6:15" ht="30" x14ac:dyDescent="0.2">
      <c r="F1948" s="125"/>
      <c r="O1948" s="209"/>
    </row>
    <row r="1949" spans="6:15" ht="30" x14ac:dyDescent="0.2">
      <c r="F1949" s="125"/>
      <c r="O1949" s="209"/>
    </row>
    <row r="1950" spans="6:15" ht="30" x14ac:dyDescent="0.2">
      <c r="F1950" s="125"/>
      <c r="O1950" s="209"/>
    </row>
    <row r="1951" spans="6:15" ht="30" x14ac:dyDescent="0.2">
      <c r="F1951" s="125"/>
      <c r="O1951" s="209"/>
    </row>
    <row r="1952" spans="6:15" ht="33" x14ac:dyDescent="0.2">
      <c r="F1952" s="125"/>
      <c r="O1952" s="213"/>
    </row>
    <row r="1953" spans="6:15" ht="30" x14ac:dyDescent="0.2">
      <c r="F1953" s="125"/>
      <c r="O1953" s="209"/>
    </row>
    <row r="1954" spans="6:15" ht="30" x14ac:dyDescent="0.2">
      <c r="F1954" s="125"/>
      <c r="O1954" s="218"/>
    </row>
    <row r="1955" spans="6:15" ht="30" x14ac:dyDescent="0.2">
      <c r="F1955" s="125"/>
      <c r="O1955" s="209"/>
    </row>
    <row r="1956" spans="6:15" ht="30" x14ac:dyDescent="0.2">
      <c r="F1956" s="125"/>
      <c r="O1956" s="209"/>
    </row>
    <row r="1957" spans="6:15" ht="30" x14ac:dyDescent="0.2">
      <c r="F1957" s="125"/>
      <c r="O1957" s="209"/>
    </row>
    <row r="1958" spans="6:15" ht="30" x14ac:dyDescent="0.2">
      <c r="F1958" s="125"/>
      <c r="O1958" s="209"/>
    </row>
    <row r="1959" spans="6:15" ht="30" x14ac:dyDescent="0.2">
      <c r="F1959" s="125"/>
      <c r="O1959" s="214"/>
    </row>
    <row r="1960" spans="6:15" ht="30" x14ac:dyDescent="0.2">
      <c r="F1960" s="125"/>
      <c r="O1960" s="209"/>
    </row>
    <row r="1961" spans="6:15" ht="30" x14ac:dyDescent="0.2">
      <c r="F1961" s="125"/>
      <c r="O1961" s="209"/>
    </row>
    <row r="1962" spans="6:15" ht="30" x14ac:dyDescent="0.2">
      <c r="F1962" s="125"/>
      <c r="O1962" s="209"/>
    </row>
    <row r="1963" spans="6:15" ht="30" x14ac:dyDescent="0.2">
      <c r="F1963" s="125"/>
      <c r="O1963" s="209"/>
    </row>
    <row r="1964" spans="6:15" ht="30" x14ac:dyDescent="0.2">
      <c r="F1964" s="125"/>
      <c r="J1964" s="216"/>
      <c r="K1964" s="216"/>
      <c r="L1964" s="216"/>
      <c r="O1964" s="209"/>
    </row>
    <row r="1965" spans="6:15" ht="30" x14ac:dyDescent="0.2">
      <c r="F1965" s="125"/>
      <c r="O1965" s="209"/>
    </row>
    <row r="1966" spans="6:15" ht="30" x14ac:dyDescent="0.2">
      <c r="F1966" s="125"/>
      <c r="J1966" s="216"/>
      <c r="K1966" s="216"/>
      <c r="L1966" s="216"/>
      <c r="O1966" s="209"/>
    </row>
    <row r="1967" spans="6:15" ht="30" x14ac:dyDescent="0.2">
      <c r="F1967" s="125"/>
      <c r="O1967" s="209"/>
    </row>
    <row r="1968" spans="6:15" ht="30" x14ac:dyDescent="0.2">
      <c r="F1968" s="125"/>
      <c r="O1968" s="209"/>
    </row>
    <row r="1969" spans="6:15" ht="30" x14ac:dyDescent="0.2">
      <c r="F1969" s="125"/>
      <c r="O1969" s="209"/>
    </row>
    <row r="1970" spans="6:15" ht="30" x14ac:dyDescent="0.2">
      <c r="F1970" s="125"/>
      <c r="O1970" s="209"/>
    </row>
    <row r="1971" spans="6:15" ht="30" x14ac:dyDescent="0.2">
      <c r="F1971" s="125"/>
      <c r="O1971" s="209"/>
    </row>
    <row r="1972" spans="6:15" ht="30" x14ac:dyDescent="0.2">
      <c r="F1972" s="125"/>
      <c r="O1972" s="209"/>
    </row>
    <row r="1973" spans="6:15" ht="30" x14ac:dyDescent="0.2">
      <c r="F1973" s="125"/>
      <c r="O1973" s="209"/>
    </row>
    <row r="1974" spans="6:15" ht="30" x14ac:dyDescent="0.2">
      <c r="F1974" s="125"/>
      <c r="O1974" s="214"/>
    </row>
    <row r="1975" spans="6:15" ht="30" x14ac:dyDescent="0.2">
      <c r="F1975" s="125"/>
      <c r="O1975" s="209"/>
    </row>
    <row r="1976" spans="6:15" ht="30" x14ac:dyDescent="0.2">
      <c r="F1976" s="125"/>
      <c r="O1976" s="209"/>
    </row>
    <row r="1977" spans="6:15" ht="30" x14ac:dyDescent="0.2">
      <c r="F1977" s="125"/>
      <c r="O1977" s="209"/>
    </row>
    <row r="1978" spans="6:15" ht="30" x14ac:dyDescent="0.2">
      <c r="F1978" s="125"/>
      <c r="O1978" s="209"/>
    </row>
    <row r="1979" spans="6:15" ht="30" x14ac:dyDescent="0.2">
      <c r="F1979" s="125"/>
      <c r="O1979" s="209"/>
    </row>
    <row r="1980" spans="6:15" ht="30" x14ac:dyDescent="0.2">
      <c r="F1980" s="125"/>
      <c r="O1980" s="209"/>
    </row>
    <row r="1981" spans="6:15" ht="33" x14ac:dyDescent="0.2">
      <c r="F1981" s="125"/>
      <c r="O1981" s="213"/>
    </row>
    <row r="1982" spans="6:15" ht="30" x14ac:dyDescent="0.2">
      <c r="F1982" s="125"/>
      <c r="O1982" s="209"/>
    </row>
    <row r="1983" spans="6:15" ht="30" x14ac:dyDescent="0.2">
      <c r="F1983" s="125"/>
      <c r="O1983" s="209"/>
    </row>
    <row r="1984" spans="6:15" ht="30" x14ac:dyDescent="0.2">
      <c r="F1984" s="125"/>
      <c r="O1984" s="209"/>
    </row>
    <row r="1985" spans="6:15" ht="30" x14ac:dyDescent="0.2">
      <c r="F1985" s="125"/>
      <c r="O1985" s="209"/>
    </row>
    <row r="1986" spans="6:15" ht="30" x14ac:dyDescent="0.2">
      <c r="F1986" s="125"/>
      <c r="O1986" s="209"/>
    </row>
    <row r="1987" spans="6:15" ht="30" x14ac:dyDescent="0.2">
      <c r="F1987" s="125"/>
      <c r="O1987" s="209"/>
    </row>
    <row r="1988" spans="6:15" ht="30" x14ac:dyDescent="0.2">
      <c r="F1988" s="125"/>
      <c r="O1988" s="209"/>
    </row>
    <row r="1989" spans="6:15" ht="30" x14ac:dyDescent="0.2">
      <c r="F1989" s="125"/>
      <c r="O1989" s="209"/>
    </row>
    <row r="1990" spans="6:15" ht="30" x14ac:dyDescent="0.2">
      <c r="F1990" s="125"/>
      <c r="O1990" s="209"/>
    </row>
    <row r="1991" spans="6:15" ht="30" x14ac:dyDescent="0.2">
      <c r="F1991" s="125"/>
      <c r="O1991" s="209"/>
    </row>
    <row r="1992" spans="6:15" ht="30" x14ac:dyDescent="0.2">
      <c r="F1992" s="125"/>
      <c r="O1992" s="209"/>
    </row>
    <row r="1993" spans="6:15" ht="30" x14ac:dyDescent="0.2">
      <c r="F1993" s="125"/>
      <c r="O1993" s="209"/>
    </row>
    <row r="1994" spans="6:15" ht="30" x14ac:dyDescent="0.2">
      <c r="F1994" s="125"/>
      <c r="J1994" s="216"/>
      <c r="K1994" s="216"/>
      <c r="L1994" s="216"/>
      <c r="O1994" s="209"/>
    </row>
    <row r="1995" spans="6:15" ht="30" x14ac:dyDescent="0.2">
      <c r="F1995" s="125"/>
      <c r="O1995" s="209"/>
    </row>
    <row r="1996" spans="6:15" ht="30" x14ac:dyDescent="0.2">
      <c r="F1996" s="125"/>
      <c r="O1996" s="209"/>
    </row>
    <row r="1997" spans="6:15" ht="30" x14ac:dyDescent="0.2">
      <c r="F1997" s="125"/>
      <c r="O1997" s="209"/>
    </row>
    <row r="1998" spans="6:15" ht="30" x14ac:dyDescent="0.2">
      <c r="F1998" s="125"/>
      <c r="O1998" s="209"/>
    </row>
    <row r="1999" spans="6:15" ht="30" x14ac:dyDescent="0.2">
      <c r="F1999" s="125"/>
      <c r="O1999" s="209"/>
    </row>
    <row r="2000" spans="6:15" ht="30" x14ac:dyDescent="0.2">
      <c r="F2000" s="125"/>
      <c r="O2000" s="209"/>
    </row>
    <row r="2001" spans="6:15" ht="30" x14ac:dyDescent="0.2">
      <c r="F2001" s="125"/>
      <c r="O2001" s="209"/>
    </row>
    <row r="2002" spans="6:15" ht="30" x14ac:dyDescent="0.2">
      <c r="F2002" s="125"/>
      <c r="O2002" s="209"/>
    </row>
    <row r="2003" spans="6:15" ht="30" x14ac:dyDescent="0.2">
      <c r="F2003" s="125"/>
      <c r="O2003" s="209"/>
    </row>
    <row r="2004" spans="6:15" ht="33" x14ac:dyDescent="0.2">
      <c r="F2004" s="125"/>
      <c r="O2004" s="213"/>
    </row>
    <row r="2005" spans="6:15" ht="30" x14ac:dyDescent="0.2">
      <c r="F2005" s="125"/>
      <c r="O2005" s="209"/>
    </row>
    <row r="2006" spans="6:15" ht="30" x14ac:dyDescent="0.2">
      <c r="F2006" s="125"/>
      <c r="O2006" s="209"/>
    </row>
    <row r="2007" spans="6:15" ht="30" x14ac:dyDescent="0.2">
      <c r="F2007" s="125"/>
      <c r="O2007" s="209"/>
    </row>
    <row r="2008" spans="6:15" ht="30" x14ac:dyDescent="0.2">
      <c r="F2008" s="125"/>
      <c r="O2008" s="209"/>
    </row>
    <row r="2009" spans="6:15" ht="33" x14ac:dyDescent="0.2">
      <c r="F2009" s="125"/>
      <c r="O2009" s="213"/>
    </row>
    <row r="2010" spans="6:15" ht="33" x14ac:dyDescent="0.2">
      <c r="F2010" s="125"/>
      <c r="O2010" s="213"/>
    </row>
    <row r="2011" spans="6:15" ht="30" x14ac:dyDescent="0.2">
      <c r="F2011" s="125"/>
      <c r="J2011" s="216"/>
      <c r="K2011" s="216"/>
      <c r="L2011" s="216"/>
      <c r="O2011" s="209"/>
    </row>
    <row r="2012" spans="6:15" ht="30" x14ac:dyDescent="0.2">
      <c r="F2012" s="125"/>
      <c r="O2012" s="209"/>
    </row>
    <row r="2013" spans="6:15" ht="30" x14ac:dyDescent="0.2">
      <c r="F2013" s="125"/>
      <c r="O2013" s="209"/>
    </row>
    <row r="2014" spans="6:15" ht="30" x14ac:dyDescent="0.2">
      <c r="F2014" s="125"/>
      <c r="O2014" s="209"/>
    </row>
    <row r="2015" spans="6:15" ht="30" x14ac:dyDescent="0.2">
      <c r="F2015" s="125"/>
      <c r="O2015" s="209"/>
    </row>
    <row r="2016" spans="6:15" ht="30" x14ac:dyDescent="0.2">
      <c r="F2016" s="125"/>
      <c r="O2016" s="209"/>
    </row>
    <row r="2017" spans="6:15" ht="30" x14ac:dyDescent="0.2">
      <c r="F2017" s="125"/>
      <c r="O2017" s="209"/>
    </row>
    <row r="2018" spans="6:15" ht="30" x14ac:dyDescent="0.2">
      <c r="F2018" s="125"/>
      <c r="O2018" s="209"/>
    </row>
    <row r="2019" spans="6:15" ht="30" x14ac:dyDescent="0.2">
      <c r="F2019" s="125"/>
      <c r="O2019" s="209"/>
    </row>
    <row r="2020" spans="6:15" ht="30" x14ac:dyDescent="0.2">
      <c r="F2020" s="125"/>
      <c r="O2020" s="209"/>
    </row>
    <row r="2021" spans="6:15" ht="30" x14ac:dyDescent="0.2">
      <c r="F2021" s="125"/>
      <c r="O2021" s="209"/>
    </row>
    <row r="2022" spans="6:15" ht="30" x14ac:dyDescent="0.2">
      <c r="F2022" s="125"/>
      <c r="O2022" s="209"/>
    </row>
    <row r="2023" spans="6:15" ht="30" x14ac:dyDescent="0.2">
      <c r="F2023" s="125"/>
      <c r="O2023" s="209"/>
    </row>
    <row r="2024" spans="6:15" ht="30" x14ac:dyDescent="0.2">
      <c r="F2024" s="125"/>
      <c r="O2024" s="209"/>
    </row>
    <row r="2025" spans="6:15" ht="30" x14ac:dyDescent="0.2">
      <c r="F2025" s="125"/>
      <c r="O2025" s="209"/>
    </row>
    <row r="2026" spans="6:15" ht="30" x14ac:dyDescent="0.2">
      <c r="F2026" s="125"/>
      <c r="O2026" s="209"/>
    </row>
    <row r="2027" spans="6:15" ht="30" x14ac:dyDescent="0.2">
      <c r="F2027" s="125"/>
      <c r="O2027" s="209"/>
    </row>
    <row r="2028" spans="6:15" ht="30" x14ac:dyDescent="0.2">
      <c r="F2028" s="125"/>
      <c r="O2028" s="209"/>
    </row>
    <row r="2029" spans="6:15" ht="30" x14ac:dyDescent="0.2">
      <c r="F2029" s="125"/>
      <c r="O2029" s="209"/>
    </row>
    <row r="2030" spans="6:15" ht="30" x14ac:dyDescent="0.2">
      <c r="F2030" s="125"/>
      <c r="O2030" s="209"/>
    </row>
    <row r="2031" spans="6:15" ht="30" x14ac:dyDescent="0.2">
      <c r="F2031" s="125"/>
      <c r="O2031" s="209"/>
    </row>
    <row r="2032" spans="6:15" ht="30" x14ac:dyDescent="0.2">
      <c r="F2032" s="125"/>
      <c r="O2032" s="209"/>
    </row>
    <row r="2033" spans="6:15" ht="30" x14ac:dyDescent="0.2">
      <c r="F2033" s="125"/>
      <c r="O2033" s="209"/>
    </row>
    <row r="2034" spans="6:15" ht="30" x14ac:dyDescent="0.2">
      <c r="F2034" s="125"/>
      <c r="O2034" s="214"/>
    </row>
    <row r="2035" spans="6:15" ht="30" x14ac:dyDescent="0.2">
      <c r="F2035" s="125"/>
      <c r="O2035" s="209"/>
    </row>
    <row r="2036" spans="6:15" ht="30" x14ac:dyDescent="0.2">
      <c r="F2036" s="125"/>
      <c r="O2036" s="209"/>
    </row>
    <row r="2037" spans="6:15" ht="30" x14ac:dyDescent="0.2">
      <c r="F2037" s="125"/>
      <c r="O2037" s="209"/>
    </row>
    <row r="2038" spans="6:15" ht="30" x14ac:dyDescent="0.2">
      <c r="F2038" s="125"/>
      <c r="O2038" s="209"/>
    </row>
    <row r="2039" spans="6:15" ht="30" x14ac:dyDescent="0.2">
      <c r="F2039" s="125"/>
      <c r="O2039" s="209"/>
    </row>
    <row r="2040" spans="6:15" ht="30" x14ac:dyDescent="0.2">
      <c r="F2040" s="125"/>
      <c r="O2040" s="209"/>
    </row>
    <row r="2041" spans="6:15" ht="30" x14ac:dyDescent="0.2">
      <c r="F2041" s="125"/>
      <c r="O2041" s="209"/>
    </row>
    <row r="2042" spans="6:15" ht="30" x14ac:dyDescent="0.2">
      <c r="F2042" s="125"/>
      <c r="O2042" s="209"/>
    </row>
    <row r="2043" spans="6:15" ht="30" x14ac:dyDescent="0.2">
      <c r="F2043" s="125"/>
      <c r="O2043" s="209"/>
    </row>
    <row r="2044" spans="6:15" ht="30" x14ac:dyDescent="0.2">
      <c r="F2044" s="125"/>
      <c r="O2044" s="209"/>
    </row>
    <row r="2045" spans="6:15" ht="33" x14ac:dyDescent="0.2">
      <c r="F2045" s="125"/>
      <c r="O2045" s="213"/>
    </row>
    <row r="2046" spans="6:15" ht="30" x14ac:dyDescent="0.2">
      <c r="F2046" s="125"/>
      <c r="O2046" s="209"/>
    </row>
    <row r="2047" spans="6:15" ht="30" x14ac:dyDescent="0.2">
      <c r="F2047" s="125"/>
      <c r="O2047" s="209"/>
    </row>
    <row r="2048" spans="6:15" ht="30" x14ac:dyDescent="0.2">
      <c r="F2048" s="125"/>
      <c r="O2048" s="209"/>
    </row>
    <row r="2049" spans="6:15" ht="30" x14ac:dyDescent="0.2">
      <c r="F2049" s="125"/>
      <c r="O2049" s="209"/>
    </row>
    <row r="2050" spans="6:15" ht="30" x14ac:dyDescent="0.2">
      <c r="F2050" s="125"/>
      <c r="O2050" s="209"/>
    </row>
    <row r="2051" spans="6:15" ht="30" x14ac:dyDescent="0.2">
      <c r="F2051" s="125"/>
      <c r="O2051" s="209"/>
    </row>
    <row r="2052" spans="6:15" ht="30" x14ac:dyDescent="0.2">
      <c r="F2052" s="125"/>
      <c r="O2052" s="209"/>
    </row>
    <row r="2053" spans="6:15" ht="30" x14ac:dyDescent="0.2">
      <c r="F2053" s="125"/>
      <c r="J2053" s="216"/>
      <c r="K2053" s="216"/>
      <c r="L2053" s="216"/>
      <c r="O2053" s="209"/>
    </row>
    <row r="2054" spans="6:15" ht="30" x14ac:dyDescent="0.2">
      <c r="F2054" s="125"/>
      <c r="O2054" s="209"/>
    </row>
    <row r="2055" spans="6:15" ht="30" x14ac:dyDescent="0.2">
      <c r="F2055" s="125"/>
      <c r="O2055" s="209"/>
    </row>
    <row r="2056" spans="6:15" ht="33" x14ac:dyDescent="0.2">
      <c r="F2056" s="125"/>
      <c r="O2056" s="213"/>
    </row>
    <row r="2057" spans="6:15" ht="30" x14ac:dyDescent="0.2">
      <c r="F2057" s="125"/>
      <c r="O2057" s="209"/>
    </row>
    <row r="2058" spans="6:15" ht="30" x14ac:dyDescent="0.2">
      <c r="F2058" s="125"/>
      <c r="O2058" s="209"/>
    </row>
    <row r="2059" spans="6:15" ht="30" x14ac:dyDescent="0.2">
      <c r="F2059" s="125"/>
      <c r="O2059" s="209"/>
    </row>
    <row r="2060" spans="6:15" ht="30" x14ac:dyDescent="0.2">
      <c r="F2060" s="125"/>
      <c r="O2060" s="209"/>
    </row>
    <row r="2061" spans="6:15" ht="30" x14ac:dyDescent="0.2">
      <c r="F2061" s="125"/>
      <c r="O2061" s="209"/>
    </row>
    <row r="2062" spans="6:15" ht="30" x14ac:dyDescent="0.2">
      <c r="F2062" s="125"/>
      <c r="O2062" s="209"/>
    </row>
    <row r="2063" spans="6:15" ht="30" x14ac:dyDescent="0.2">
      <c r="F2063" s="125"/>
      <c r="O2063" s="218"/>
    </row>
    <row r="2064" spans="6:15" ht="30" x14ac:dyDescent="0.2">
      <c r="F2064" s="125"/>
      <c r="O2064" s="218"/>
    </row>
    <row r="2065" spans="6:15" ht="30" x14ac:dyDescent="0.2">
      <c r="F2065" s="125"/>
      <c r="O2065" s="209"/>
    </row>
    <row r="2066" spans="6:15" ht="30" x14ac:dyDescent="0.2">
      <c r="F2066" s="125"/>
      <c r="O2066" s="209"/>
    </row>
    <row r="2067" spans="6:15" ht="30" x14ac:dyDescent="0.2">
      <c r="F2067" s="125"/>
      <c r="O2067" s="209"/>
    </row>
    <row r="2068" spans="6:15" ht="30" x14ac:dyDescent="0.2">
      <c r="F2068" s="125"/>
      <c r="O2068" s="209"/>
    </row>
    <row r="2069" spans="6:15" ht="30" x14ac:dyDescent="0.2">
      <c r="F2069" s="125"/>
      <c r="O2069" s="209"/>
    </row>
    <row r="2070" spans="6:15" ht="30" x14ac:dyDescent="0.2">
      <c r="F2070" s="125"/>
      <c r="O2070" s="209"/>
    </row>
    <row r="2071" spans="6:15" ht="30" x14ac:dyDescent="0.2">
      <c r="F2071" s="125"/>
      <c r="O2071" s="209"/>
    </row>
    <row r="2072" spans="6:15" ht="30" x14ac:dyDescent="0.2">
      <c r="F2072" s="125"/>
      <c r="O2072" s="214"/>
    </row>
    <row r="2073" spans="6:15" ht="30" x14ac:dyDescent="0.2">
      <c r="F2073" s="125"/>
      <c r="O2073" s="218"/>
    </row>
    <row r="2074" spans="6:15" ht="33" x14ac:dyDescent="0.2">
      <c r="F2074" s="125"/>
      <c r="O2074" s="213"/>
    </row>
    <row r="2075" spans="6:15" ht="30" x14ac:dyDescent="0.2">
      <c r="F2075" s="125"/>
      <c r="O2075" s="209"/>
    </row>
    <row r="2076" spans="6:15" ht="30" x14ac:dyDescent="0.2">
      <c r="F2076" s="125"/>
      <c r="O2076" s="209"/>
    </row>
    <row r="2077" spans="6:15" ht="30" x14ac:dyDescent="0.2">
      <c r="F2077" s="125"/>
      <c r="O2077" s="209"/>
    </row>
    <row r="2078" spans="6:15" ht="30" x14ac:dyDescent="0.2">
      <c r="F2078" s="125"/>
      <c r="O2078" s="209"/>
    </row>
    <row r="2079" spans="6:15" ht="30" x14ac:dyDescent="0.2">
      <c r="F2079" s="125"/>
      <c r="O2079" s="209"/>
    </row>
    <row r="2080" spans="6:15" ht="30" x14ac:dyDescent="0.2">
      <c r="F2080" s="125"/>
      <c r="O2080" s="209"/>
    </row>
    <row r="2081" spans="6:15" ht="30" x14ac:dyDescent="0.2">
      <c r="F2081" s="125"/>
      <c r="O2081" s="209"/>
    </row>
    <row r="2082" spans="6:15" ht="30" x14ac:dyDescent="0.2">
      <c r="F2082" s="125"/>
      <c r="O2082" s="209"/>
    </row>
    <row r="2083" spans="6:15" ht="30" x14ac:dyDescent="0.2">
      <c r="F2083" s="125"/>
      <c r="O2083" s="209"/>
    </row>
    <row r="2084" spans="6:15" ht="30" x14ac:dyDescent="0.2">
      <c r="F2084" s="125"/>
      <c r="O2084" s="209"/>
    </row>
    <row r="2085" spans="6:15" ht="30" x14ac:dyDescent="0.2">
      <c r="F2085" s="125"/>
      <c r="O2085" s="209"/>
    </row>
    <row r="2086" spans="6:15" ht="30" x14ac:dyDescent="0.2">
      <c r="F2086" s="125"/>
      <c r="O2086" s="209"/>
    </row>
    <row r="2087" spans="6:15" ht="30" x14ac:dyDescent="0.2">
      <c r="F2087" s="125"/>
      <c r="O2087" s="209"/>
    </row>
    <row r="2088" spans="6:15" ht="30" x14ac:dyDescent="0.2">
      <c r="F2088" s="125"/>
      <c r="O2088" s="209"/>
    </row>
    <row r="2089" spans="6:15" ht="30" x14ac:dyDescent="0.2">
      <c r="F2089" s="125"/>
      <c r="O2089" s="209"/>
    </row>
    <row r="2090" spans="6:15" ht="30" x14ac:dyDescent="0.2">
      <c r="F2090" s="125"/>
      <c r="O2090" s="209"/>
    </row>
    <row r="2091" spans="6:15" ht="30" x14ac:dyDescent="0.2">
      <c r="F2091" s="125"/>
      <c r="O2091" s="209"/>
    </row>
    <row r="2092" spans="6:15" ht="30" x14ac:dyDescent="0.2">
      <c r="F2092" s="125"/>
      <c r="O2092" s="209"/>
    </row>
    <row r="2093" spans="6:15" ht="30" x14ac:dyDescent="0.2">
      <c r="F2093" s="125"/>
      <c r="O2093" s="214"/>
    </row>
    <row r="2094" spans="6:15" ht="30" x14ac:dyDescent="0.2">
      <c r="F2094" s="125"/>
      <c r="O2094" s="209"/>
    </row>
    <row r="2095" spans="6:15" ht="30" x14ac:dyDescent="0.2">
      <c r="F2095" s="125"/>
      <c r="O2095" s="209"/>
    </row>
    <row r="2096" spans="6:15" ht="30" x14ac:dyDescent="0.2">
      <c r="F2096" s="125"/>
      <c r="O2096" s="209"/>
    </row>
    <row r="2097" spans="6:15" ht="30" x14ac:dyDescent="0.2">
      <c r="F2097" s="125"/>
      <c r="O2097" s="209"/>
    </row>
    <row r="2098" spans="6:15" ht="30" x14ac:dyDescent="0.2">
      <c r="F2098" s="125"/>
      <c r="O2098" s="209"/>
    </row>
    <row r="2099" spans="6:15" ht="30" x14ac:dyDescent="0.2">
      <c r="F2099" s="125"/>
      <c r="O2099" s="209"/>
    </row>
    <row r="2100" spans="6:15" ht="30" x14ac:dyDescent="0.2">
      <c r="F2100" s="125"/>
      <c r="J2100" s="216"/>
      <c r="K2100" s="216"/>
      <c r="L2100" s="216"/>
      <c r="O2100" s="209"/>
    </row>
    <row r="2101" spans="6:15" ht="30" x14ac:dyDescent="0.2">
      <c r="F2101" s="125"/>
      <c r="O2101" s="209"/>
    </row>
    <row r="2102" spans="6:15" ht="30" x14ac:dyDescent="0.2">
      <c r="F2102" s="125"/>
      <c r="O2102" s="209"/>
    </row>
    <row r="2103" spans="6:15" ht="30" x14ac:dyDescent="0.2">
      <c r="F2103" s="125"/>
      <c r="O2103" s="209"/>
    </row>
    <row r="2104" spans="6:15" ht="30" x14ac:dyDescent="0.2">
      <c r="F2104" s="125"/>
      <c r="O2104" s="209"/>
    </row>
    <row r="2105" spans="6:15" ht="30" x14ac:dyDescent="0.2">
      <c r="F2105" s="125"/>
      <c r="O2105" s="209"/>
    </row>
    <row r="2106" spans="6:15" ht="30" x14ac:dyDescent="0.2">
      <c r="F2106" s="125"/>
      <c r="O2106" s="209"/>
    </row>
    <row r="2107" spans="6:15" ht="30" x14ac:dyDescent="0.2">
      <c r="F2107" s="125"/>
      <c r="O2107" s="209"/>
    </row>
    <row r="2108" spans="6:15" ht="30" x14ac:dyDescent="0.2">
      <c r="F2108" s="125"/>
      <c r="O2108" s="209"/>
    </row>
    <row r="2109" spans="6:15" ht="30" x14ac:dyDescent="0.2">
      <c r="F2109" s="125"/>
      <c r="J2109" s="216"/>
      <c r="K2109" s="216"/>
      <c r="L2109" s="216"/>
      <c r="O2109" s="209"/>
    </row>
    <row r="2110" spans="6:15" ht="30" x14ac:dyDescent="0.2">
      <c r="F2110" s="125"/>
      <c r="O2110" s="209"/>
    </row>
    <row r="2111" spans="6:15" ht="30" x14ac:dyDescent="0.2">
      <c r="F2111" s="125"/>
      <c r="O2111" s="209"/>
    </row>
    <row r="2112" spans="6:15" ht="30" x14ac:dyDescent="0.2">
      <c r="F2112" s="125"/>
      <c r="O2112" s="209"/>
    </row>
    <row r="2113" spans="6:15" ht="33" x14ac:dyDescent="0.2">
      <c r="F2113" s="125"/>
      <c r="O2113" s="213"/>
    </row>
    <row r="2114" spans="6:15" ht="30" x14ac:dyDescent="0.2">
      <c r="F2114" s="125"/>
      <c r="J2114" s="216"/>
      <c r="K2114" s="216"/>
      <c r="L2114" s="216"/>
      <c r="O2114" s="209"/>
    </row>
    <row r="2115" spans="6:15" ht="30" x14ac:dyDescent="0.2">
      <c r="F2115" s="125"/>
      <c r="O2115" s="209"/>
    </row>
    <row r="2116" spans="6:15" ht="30" x14ac:dyDescent="0.2">
      <c r="F2116" s="125"/>
      <c r="O2116" s="209"/>
    </row>
    <row r="2117" spans="6:15" ht="30" x14ac:dyDescent="0.2">
      <c r="F2117" s="125"/>
      <c r="O2117" s="209"/>
    </row>
    <row r="2118" spans="6:15" ht="30" x14ac:dyDescent="0.2">
      <c r="F2118" s="125"/>
      <c r="O2118" s="209"/>
    </row>
    <row r="2119" spans="6:15" ht="30" x14ac:dyDescent="0.2">
      <c r="F2119" s="125"/>
      <c r="J2119" s="216"/>
      <c r="K2119" s="216"/>
      <c r="L2119" s="216"/>
      <c r="O2119" s="209"/>
    </row>
    <row r="2120" spans="6:15" ht="30" x14ac:dyDescent="0.2">
      <c r="F2120" s="125"/>
      <c r="O2120" s="209"/>
    </row>
    <row r="2121" spans="6:15" ht="30" x14ac:dyDescent="0.2">
      <c r="F2121" s="125"/>
      <c r="O2121" s="209"/>
    </row>
    <row r="2122" spans="6:15" ht="30" x14ac:dyDescent="0.2">
      <c r="F2122" s="125"/>
      <c r="O2122" s="209"/>
    </row>
    <row r="2123" spans="6:15" ht="30" x14ac:dyDescent="0.2">
      <c r="F2123" s="125"/>
      <c r="O2123" s="209"/>
    </row>
    <row r="2124" spans="6:15" ht="30" x14ac:dyDescent="0.2">
      <c r="F2124" s="125"/>
      <c r="O2124" s="209"/>
    </row>
    <row r="2125" spans="6:15" ht="30" x14ac:dyDescent="0.2">
      <c r="F2125" s="125"/>
      <c r="O2125" s="209"/>
    </row>
    <row r="2126" spans="6:15" ht="30" x14ac:dyDescent="0.2">
      <c r="F2126" s="125"/>
      <c r="O2126" s="209"/>
    </row>
    <row r="2127" spans="6:15" ht="30" x14ac:dyDescent="0.2">
      <c r="F2127" s="125"/>
      <c r="O2127" s="209"/>
    </row>
    <row r="2128" spans="6:15" ht="30" x14ac:dyDescent="0.2">
      <c r="F2128" s="125"/>
      <c r="J2128" s="216"/>
      <c r="K2128" s="216"/>
      <c r="L2128" s="216"/>
      <c r="O2128" s="209"/>
    </row>
    <row r="2129" spans="6:15" ht="30" x14ac:dyDescent="0.2">
      <c r="F2129" s="125"/>
      <c r="O2129" s="209"/>
    </row>
    <row r="2130" spans="6:15" ht="30" x14ac:dyDescent="0.2">
      <c r="F2130" s="125"/>
      <c r="O2130" s="209"/>
    </row>
    <row r="2131" spans="6:15" ht="30" x14ac:dyDescent="0.2">
      <c r="F2131" s="125"/>
      <c r="O2131" s="209"/>
    </row>
    <row r="2132" spans="6:15" ht="30" x14ac:dyDescent="0.2">
      <c r="F2132" s="125"/>
      <c r="O2132" s="209"/>
    </row>
    <row r="2133" spans="6:15" ht="30" x14ac:dyDescent="0.2">
      <c r="F2133" s="125"/>
      <c r="O2133" s="209"/>
    </row>
    <row r="2134" spans="6:15" ht="30" x14ac:dyDescent="0.2">
      <c r="F2134" s="125"/>
      <c r="O2134" s="209"/>
    </row>
    <row r="2135" spans="6:15" ht="30" x14ac:dyDescent="0.2">
      <c r="F2135" s="125"/>
      <c r="O2135" s="209"/>
    </row>
    <row r="2136" spans="6:15" ht="30" x14ac:dyDescent="0.2">
      <c r="F2136" s="125"/>
      <c r="O2136" s="209"/>
    </row>
    <row r="2137" spans="6:15" ht="30" x14ac:dyDescent="0.2">
      <c r="F2137" s="125"/>
      <c r="O2137" s="209"/>
    </row>
    <row r="2138" spans="6:15" ht="30" x14ac:dyDescent="0.2">
      <c r="F2138" s="125"/>
      <c r="O2138" s="209"/>
    </row>
    <row r="2139" spans="6:15" ht="30" x14ac:dyDescent="0.2">
      <c r="F2139" s="125"/>
      <c r="O2139" s="209"/>
    </row>
    <row r="2140" spans="6:15" ht="30" x14ac:dyDescent="0.2">
      <c r="F2140" s="125"/>
      <c r="J2140" s="216"/>
      <c r="K2140" s="216"/>
      <c r="L2140" s="216"/>
      <c r="O2140" s="209"/>
    </row>
    <row r="2141" spans="6:15" ht="30" x14ac:dyDescent="0.2">
      <c r="F2141" s="125"/>
      <c r="O2141" s="209"/>
    </row>
    <row r="2142" spans="6:15" ht="30" x14ac:dyDescent="0.2">
      <c r="F2142" s="125"/>
      <c r="O2142" s="209"/>
    </row>
    <row r="2143" spans="6:15" ht="30" x14ac:dyDescent="0.2">
      <c r="F2143" s="125"/>
      <c r="O2143" s="209"/>
    </row>
    <row r="2144" spans="6:15" ht="30" x14ac:dyDescent="0.2">
      <c r="F2144" s="125"/>
      <c r="O2144" s="209"/>
    </row>
    <row r="2145" spans="6:15" ht="30" x14ac:dyDescent="0.2">
      <c r="F2145" s="125"/>
      <c r="O2145" s="209"/>
    </row>
    <row r="2146" spans="6:15" ht="30" x14ac:dyDescent="0.2">
      <c r="F2146" s="125"/>
      <c r="O2146" s="209"/>
    </row>
    <row r="2147" spans="6:15" ht="30" x14ac:dyDescent="0.2">
      <c r="F2147" s="125"/>
      <c r="O2147" s="209"/>
    </row>
    <row r="2148" spans="6:15" ht="30" x14ac:dyDescent="0.2">
      <c r="F2148" s="125"/>
      <c r="O2148" s="209"/>
    </row>
    <row r="2149" spans="6:15" ht="30" x14ac:dyDescent="0.2">
      <c r="F2149" s="125"/>
      <c r="O2149" s="209"/>
    </row>
    <row r="2150" spans="6:15" ht="30" x14ac:dyDescent="0.2">
      <c r="F2150" s="125"/>
      <c r="O2150" s="209"/>
    </row>
    <row r="2151" spans="6:15" ht="30" x14ac:dyDescent="0.2">
      <c r="F2151" s="125"/>
      <c r="O2151" s="209"/>
    </row>
    <row r="2152" spans="6:15" ht="30" x14ac:dyDescent="0.2">
      <c r="F2152" s="125"/>
      <c r="O2152" s="209"/>
    </row>
    <row r="2153" spans="6:15" ht="30" x14ac:dyDescent="0.2">
      <c r="F2153" s="125"/>
      <c r="O2153" s="209"/>
    </row>
    <row r="2154" spans="6:15" ht="30" x14ac:dyDescent="0.2">
      <c r="F2154" s="125"/>
      <c r="O2154" s="209"/>
    </row>
    <row r="2155" spans="6:15" ht="30" x14ac:dyDescent="0.2">
      <c r="F2155" s="125"/>
      <c r="O2155" s="209"/>
    </row>
    <row r="2156" spans="6:15" ht="30" x14ac:dyDescent="0.2">
      <c r="F2156" s="125"/>
      <c r="O2156" s="209"/>
    </row>
    <row r="2157" spans="6:15" ht="30" x14ac:dyDescent="0.2">
      <c r="F2157" s="125"/>
      <c r="O2157" s="209"/>
    </row>
    <row r="2158" spans="6:15" ht="30" x14ac:dyDescent="0.2">
      <c r="F2158" s="125"/>
      <c r="O2158" s="209"/>
    </row>
    <row r="2159" spans="6:15" ht="30" x14ac:dyDescent="0.2">
      <c r="F2159" s="125"/>
      <c r="O2159" s="209"/>
    </row>
    <row r="2160" spans="6:15" ht="30" x14ac:dyDescent="0.2">
      <c r="F2160" s="125"/>
      <c r="O2160" s="214"/>
    </row>
    <row r="2161" spans="6:15" ht="30" x14ac:dyDescent="0.2">
      <c r="F2161" s="125"/>
      <c r="O2161" s="209"/>
    </row>
    <row r="2162" spans="6:15" ht="30" x14ac:dyDescent="0.2">
      <c r="F2162" s="125"/>
      <c r="O2162" s="209"/>
    </row>
    <row r="2163" spans="6:15" ht="30" x14ac:dyDescent="0.2">
      <c r="F2163" s="125"/>
      <c r="O2163" s="209"/>
    </row>
    <row r="2164" spans="6:15" ht="30" x14ac:dyDescent="0.2">
      <c r="F2164" s="125"/>
      <c r="O2164" s="209"/>
    </row>
    <row r="2165" spans="6:15" ht="30" x14ac:dyDescent="0.2">
      <c r="F2165" s="125"/>
      <c r="O2165" s="209"/>
    </row>
    <row r="2166" spans="6:15" ht="30" x14ac:dyDescent="0.2">
      <c r="F2166" s="125"/>
      <c r="O2166" s="209"/>
    </row>
    <row r="2167" spans="6:15" ht="30" x14ac:dyDescent="0.2">
      <c r="F2167" s="125"/>
      <c r="O2167" s="209"/>
    </row>
    <row r="2168" spans="6:15" ht="30" x14ac:dyDescent="0.2">
      <c r="F2168" s="125"/>
      <c r="O2168" s="209"/>
    </row>
    <row r="2169" spans="6:15" ht="30" x14ac:dyDescent="0.2">
      <c r="F2169" s="125"/>
      <c r="O2169" s="209"/>
    </row>
    <row r="2170" spans="6:15" ht="30" x14ac:dyDescent="0.2">
      <c r="F2170" s="125"/>
      <c r="O2170" s="209"/>
    </row>
    <row r="2171" spans="6:15" ht="30" x14ac:dyDescent="0.2">
      <c r="F2171" s="125"/>
      <c r="O2171" s="209"/>
    </row>
    <row r="2172" spans="6:15" ht="30" x14ac:dyDescent="0.2">
      <c r="F2172" s="125"/>
      <c r="O2172" s="209"/>
    </row>
    <row r="2173" spans="6:15" ht="30" x14ac:dyDescent="0.2">
      <c r="F2173" s="125"/>
      <c r="O2173" s="209"/>
    </row>
    <row r="2174" spans="6:15" ht="30" x14ac:dyDescent="0.2">
      <c r="F2174" s="125"/>
      <c r="O2174" s="214"/>
    </row>
    <row r="2175" spans="6:15" ht="30" x14ac:dyDescent="0.2">
      <c r="F2175" s="125"/>
      <c r="O2175" s="209"/>
    </row>
    <row r="2176" spans="6:15" ht="30" x14ac:dyDescent="0.2">
      <c r="F2176" s="125"/>
      <c r="O2176" s="209"/>
    </row>
    <row r="2177" spans="6:15" ht="30" x14ac:dyDescent="0.2">
      <c r="F2177" s="125"/>
      <c r="O2177" s="209"/>
    </row>
    <row r="2178" spans="6:15" ht="30" x14ac:dyDescent="0.2">
      <c r="F2178" s="125"/>
      <c r="O2178" s="209"/>
    </row>
    <row r="2179" spans="6:15" ht="30" x14ac:dyDescent="0.2">
      <c r="F2179" s="125"/>
      <c r="O2179" s="209"/>
    </row>
    <row r="2180" spans="6:15" ht="30" x14ac:dyDescent="0.2">
      <c r="F2180" s="125"/>
      <c r="O2180" s="209"/>
    </row>
    <row r="2181" spans="6:15" ht="30" x14ac:dyDescent="0.2">
      <c r="F2181" s="125"/>
      <c r="O2181" s="209"/>
    </row>
    <row r="2182" spans="6:15" ht="30" x14ac:dyDescent="0.2">
      <c r="F2182" s="125"/>
      <c r="O2182" s="209"/>
    </row>
    <row r="2183" spans="6:15" ht="30" x14ac:dyDescent="0.2">
      <c r="F2183" s="125"/>
      <c r="O2183" s="209"/>
    </row>
    <row r="2184" spans="6:15" ht="30" x14ac:dyDescent="0.2">
      <c r="F2184" s="125"/>
      <c r="O2184" s="209"/>
    </row>
    <row r="2185" spans="6:15" ht="30" x14ac:dyDescent="0.2">
      <c r="F2185" s="125"/>
      <c r="O2185" s="209"/>
    </row>
    <row r="2186" spans="6:15" ht="30" x14ac:dyDescent="0.2">
      <c r="F2186" s="125"/>
      <c r="O2186" s="209"/>
    </row>
    <row r="2187" spans="6:15" ht="30" x14ac:dyDescent="0.2">
      <c r="F2187" s="125"/>
      <c r="O2187" s="209"/>
    </row>
    <row r="2188" spans="6:15" ht="30" x14ac:dyDescent="0.2">
      <c r="F2188" s="125"/>
      <c r="O2188" s="209"/>
    </row>
    <row r="2189" spans="6:15" ht="30" x14ac:dyDescent="0.2">
      <c r="F2189" s="125"/>
      <c r="O2189" s="209"/>
    </row>
    <row r="2190" spans="6:15" ht="30" x14ac:dyDescent="0.2">
      <c r="F2190" s="125"/>
      <c r="O2190" s="209"/>
    </row>
    <row r="2191" spans="6:15" ht="33.75" x14ac:dyDescent="0.2">
      <c r="F2191" s="125"/>
      <c r="O2191" s="210"/>
    </row>
    <row r="2192" spans="6:15" ht="30" x14ac:dyDescent="0.2">
      <c r="F2192" s="125"/>
      <c r="O2192" s="209"/>
    </row>
    <row r="2193" spans="6:15" ht="30" x14ac:dyDescent="0.2">
      <c r="F2193" s="125"/>
      <c r="O2193" s="209"/>
    </row>
    <row r="2194" spans="6:15" ht="30" x14ac:dyDescent="0.2">
      <c r="F2194" s="125"/>
      <c r="O2194" s="209"/>
    </row>
    <row r="2195" spans="6:15" ht="30" x14ac:dyDescent="0.2">
      <c r="F2195" s="125"/>
      <c r="J2195" s="216"/>
      <c r="K2195" s="216"/>
      <c r="L2195" s="216"/>
      <c r="O2195" s="209"/>
    </row>
    <row r="2196" spans="6:15" ht="30" x14ac:dyDescent="0.2">
      <c r="F2196" s="125"/>
      <c r="O2196" s="209"/>
    </row>
    <row r="2197" spans="6:15" ht="30" x14ac:dyDescent="0.2">
      <c r="F2197" s="125"/>
      <c r="O2197" s="209"/>
    </row>
    <row r="2198" spans="6:15" ht="30" x14ac:dyDescent="0.2">
      <c r="F2198" s="125"/>
      <c r="O2198" s="209"/>
    </row>
    <row r="2199" spans="6:15" ht="30" x14ac:dyDescent="0.2">
      <c r="F2199" s="125"/>
      <c r="O2199" s="209"/>
    </row>
    <row r="2200" spans="6:15" ht="30" x14ac:dyDescent="0.2">
      <c r="F2200" s="125"/>
      <c r="O2200" s="209"/>
    </row>
    <row r="2201" spans="6:15" ht="30" x14ac:dyDescent="0.2">
      <c r="F2201" s="125"/>
      <c r="O2201" s="209"/>
    </row>
    <row r="2202" spans="6:15" ht="30" x14ac:dyDescent="0.2">
      <c r="F2202" s="125"/>
      <c r="O2202" s="209"/>
    </row>
    <row r="2203" spans="6:15" ht="30" x14ac:dyDescent="0.2">
      <c r="F2203" s="125"/>
      <c r="O2203" s="209"/>
    </row>
    <row r="2204" spans="6:15" ht="30" x14ac:dyDescent="0.2">
      <c r="F2204" s="125"/>
      <c r="O2204" s="209"/>
    </row>
    <row r="2205" spans="6:15" ht="30" x14ac:dyDescent="0.2">
      <c r="F2205" s="125"/>
      <c r="O2205" s="209"/>
    </row>
    <row r="2206" spans="6:15" ht="30" x14ac:dyDescent="0.2">
      <c r="F2206" s="125"/>
      <c r="O2206" s="209"/>
    </row>
    <row r="2207" spans="6:15" ht="30" x14ac:dyDescent="0.2">
      <c r="F2207" s="125"/>
      <c r="O2207" s="209"/>
    </row>
    <row r="2208" spans="6:15" ht="30" x14ac:dyDescent="0.2">
      <c r="F2208" s="125"/>
      <c r="O2208" s="209"/>
    </row>
    <row r="2209" spans="6:15" ht="30" x14ac:dyDescent="0.2">
      <c r="F2209" s="125"/>
      <c r="O2209" s="209"/>
    </row>
    <row r="2210" spans="6:15" ht="30" x14ac:dyDescent="0.2">
      <c r="F2210" s="125"/>
      <c r="O2210" s="209"/>
    </row>
    <row r="2211" spans="6:15" ht="30" x14ac:dyDescent="0.2">
      <c r="F2211" s="125"/>
      <c r="O2211" s="209"/>
    </row>
    <row r="2212" spans="6:15" ht="30" x14ac:dyDescent="0.2">
      <c r="F2212" s="125"/>
      <c r="O2212" s="209"/>
    </row>
    <row r="2213" spans="6:15" ht="30" x14ac:dyDescent="0.2">
      <c r="F2213" s="125"/>
      <c r="O2213" s="209"/>
    </row>
    <row r="2214" spans="6:15" ht="30" x14ac:dyDescent="0.2">
      <c r="F2214" s="125"/>
      <c r="O2214" s="209"/>
    </row>
    <row r="2215" spans="6:15" ht="30" x14ac:dyDescent="0.2">
      <c r="F2215" s="125"/>
      <c r="O2215" s="209"/>
    </row>
    <row r="2216" spans="6:15" ht="30" x14ac:dyDescent="0.2">
      <c r="F2216" s="125"/>
      <c r="O2216" s="209"/>
    </row>
    <row r="2217" spans="6:15" ht="30" x14ac:dyDescent="0.2">
      <c r="F2217" s="125"/>
      <c r="O2217" s="209"/>
    </row>
    <row r="2218" spans="6:15" ht="30" x14ac:dyDescent="0.2">
      <c r="F2218" s="125"/>
      <c r="O2218" s="214"/>
    </row>
    <row r="2219" spans="6:15" ht="30" x14ac:dyDescent="0.2">
      <c r="F2219" s="125"/>
      <c r="O2219" s="209"/>
    </row>
    <row r="2220" spans="6:15" ht="30" x14ac:dyDescent="0.2">
      <c r="F2220" s="125"/>
      <c r="O2220" s="209"/>
    </row>
    <row r="2221" spans="6:15" ht="30" x14ac:dyDescent="0.2">
      <c r="F2221" s="125"/>
      <c r="O2221" s="209"/>
    </row>
    <row r="2222" spans="6:15" ht="30" x14ac:dyDescent="0.2">
      <c r="F2222" s="125"/>
      <c r="O2222" s="209"/>
    </row>
    <row r="2223" spans="6:15" ht="30" x14ac:dyDescent="0.2">
      <c r="F2223" s="125"/>
      <c r="O2223" s="209"/>
    </row>
    <row r="2224" spans="6:15" ht="30" x14ac:dyDescent="0.2">
      <c r="F2224" s="125"/>
      <c r="O2224" s="209"/>
    </row>
    <row r="2225" spans="6:15" ht="30" x14ac:dyDescent="0.2">
      <c r="F2225" s="125"/>
      <c r="O2225" s="209"/>
    </row>
    <row r="2226" spans="6:15" ht="30" x14ac:dyDescent="0.2">
      <c r="F2226" s="125"/>
      <c r="O2226" s="209"/>
    </row>
    <row r="2227" spans="6:15" ht="30" x14ac:dyDescent="0.2">
      <c r="F2227" s="125"/>
      <c r="O2227" s="209"/>
    </row>
    <row r="2228" spans="6:15" ht="30" x14ac:dyDescent="0.2">
      <c r="F2228" s="125"/>
      <c r="O2228" s="209"/>
    </row>
    <row r="2229" spans="6:15" ht="30" x14ac:dyDescent="0.2">
      <c r="F2229" s="125"/>
      <c r="O2229" s="209"/>
    </row>
    <row r="2230" spans="6:15" ht="33" x14ac:dyDescent="0.2">
      <c r="F2230" s="125"/>
      <c r="O2230" s="213"/>
    </row>
    <row r="2231" spans="6:15" ht="30" x14ac:dyDescent="0.2">
      <c r="F2231" s="125"/>
      <c r="O2231" s="209"/>
    </row>
    <row r="2232" spans="6:15" ht="30" x14ac:dyDescent="0.2">
      <c r="F2232" s="125"/>
      <c r="O2232" s="209"/>
    </row>
    <row r="2233" spans="6:15" ht="30" x14ac:dyDescent="0.2">
      <c r="F2233" s="125"/>
      <c r="O2233" s="209"/>
    </row>
    <row r="2234" spans="6:15" ht="30" x14ac:dyDescent="0.2">
      <c r="F2234" s="125"/>
      <c r="O2234" s="209"/>
    </row>
    <row r="2235" spans="6:15" ht="30" x14ac:dyDescent="0.2">
      <c r="F2235" s="125"/>
      <c r="O2235" s="209"/>
    </row>
    <row r="2236" spans="6:15" ht="30" x14ac:dyDescent="0.2">
      <c r="F2236" s="125"/>
      <c r="O2236" s="209"/>
    </row>
    <row r="2237" spans="6:15" ht="30" x14ac:dyDescent="0.2">
      <c r="F2237" s="125"/>
      <c r="O2237" s="209"/>
    </row>
    <row r="2238" spans="6:15" ht="30" x14ac:dyDescent="0.2">
      <c r="F2238" s="125"/>
      <c r="O2238" s="209"/>
    </row>
    <row r="2239" spans="6:15" ht="30" x14ac:dyDescent="0.2">
      <c r="F2239" s="125"/>
      <c r="O2239" s="209"/>
    </row>
    <row r="2240" spans="6:15" ht="30" x14ac:dyDescent="0.2">
      <c r="F2240" s="125"/>
      <c r="O2240" s="209"/>
    </row>
    <row r="2241" spans="6:15" ht="30" x14ac:dyDescent="0.2">
      <c r="F2241" s="125"/>
      <c r="O2241" s="209"/>
    </row>
    <row r="2242" spans="6:15" ht="30" x14ac:dyDescent="0.2">
      <c r="F2242" s="125"/>
      <c r="O2242" s="209"/>
    </row>
    <row r="2243" spans="6:15" ht="30" x14ac:dyDescent="0.2">
      <c r="F2243" s="125"/>
      <c r="O2243" s="209"/>
    </row>
    <row r="2244" spans="6:15" ht="30" x14ac:dyDescent="0.2">
      <c r="F2244" s="125"/>
      <c r="O2244" s="209"/>
    </row>
    <row r="2245" spans="6:15" ht="30" x14ac:dyDescent="0.2">
      <c r="F2245" s="125"/>
      <c r="O2245" s="209"/>
    </row>
    <row r="2246" spans="6:15" ht="30" x14ac:dyDescent="0.2">
      <c r="F2246" s="125"/>
      <c r="O2246" s="209"/>
    </row>
    <row r="2247" spans="6:15" ht="30" x14ac:dyDescent="0.2">
      <c r="F2247" s="125"/>
      <c r="O2247" s="209"/>
    </row>
    <row r="2248" spans="6:15" ht="30" x14ac:dyDescent="0.2">
      <c r="F2248" s="125"/>
      <c r="O2248" s="209"/>
    </row>
    <row r="2249" spans="6:15" ht="30" x14ac:dyDescent="0.2">
      <c r="F2249" s="125"/>
      <c r="O2249" s="209"/>
    </row>
    <row r="2250" spans="6:15" ht="30" x14ac:dyDescent="0.2">
      <c r="F2250" s="125"/>
      <c r="O2250" s="209"/>
    </row>
    <row r="2251" spans="6:15" ht="30" x14ac:dyDescent="0.2">
      <c r="F2251" s="125"/>
      <c r="O2251" s="209"/>
    </row>
    <row r="2252" spans="6:15" ht="30" x14ac:dyDescent="0.2">
      <c r="F2252" s="125"/>
      <c r="O2252" s="209"/>
    </row>
    <row r="2253" spans="6:15" ht="30" x14ac:dyDescent="0.2">
      <c r="F2253" s="125"/>
      <c r="O2253" s="209"/>
    </row>
    <row r="2254" spans="6:15" ht="30" x14ac:dyDescent="0.2">
      <c r="F2254" s="125"/>
      <c r="O2254" s="214"/>
    </row>
    <row r="2255" spans="6:15" ht="30" x14ac:dyDescent="0.2">
      <c r="F2255" s="125"/>
      <c r="O2255" s="209"/>
    </row>
    <row r="2256" spans="6:15" ht="30" x14ac:dyDescent="0.2">
      <c r="F2256" s="125"/>
      <c r="O2256" s="209"/>
    </row>
    <row r="2257" spans="6:15" ht="33" x14ac:dyDescent="0.2">
      <c r="F2257" s="125"/>
      <c r="O2257" s="213"/>
    </row>
    <row r="2258" spans="6:15" ht="30" x14ac:dyDescent="0.2">
      <c r="F2258" s="125"/>
      <c r="O2258" s="209"/>
    </row>
    <row r="2259" spans="6:15" ht="30" x14ac:dyDescent="0.2">
      <c r="F2259" s="125"/>
      <c r="O2259" s="209"/>
    </row>
    <row r="2260" spans="6:15" ht="30" x14ac:dyDescent="0.2">
      <c r="F2260" s="125"/>
      <c r="O2260" s="209"/>
    </row>
    <row r="2261" spans="6:15" ht="30" x14ac:dyDescent="0.2">
      <c r="F2261" s="125"/>
      <c r="O2261" s="209"/>
    </row>
    <row r="2262" spans="6:15" ht="30" x14ac:dyDescent="0.2">
      <c r="F2262" s="125"/>
      <c r="J2262" s="216"/>
      <c r="K2262" s="216"/>
      <c r="L2262" s="216"/>
      <c r="O2262" s="214"/>
    </row>
    <row r="2263" spans="6:15" ht="30" x14ac:dyDescent="0.2">
      <c r="F2263" s="125"/>
      <c r="O2263" s="209"/>
    </row>
    <row r="2264" spans="6:15" ht="30" x14ac:dyDescent="0.2">
      <c r="F2264" s="125"/>
      <c r="O2264" s="209"/>
    </row>
    <row r="2265" spans="6:15" ht="30" x14ac:dyDescent="0.2">
      <c r="F2265" s="125"/>
      <c r="O2265" s="209"/>
    </row>
    <row r="2266" spans="6:15" ht="30" x14ac:dyDescent="0.2">
      <c r="F2266" s="125"/>
      <c r="O2266" s="214"/>
    </row>
    <row r="2267" spans="6:15" ht="30" x14ac:dyDescent="0.2">
      <c r="F2267" s="125"/>
      <c r="O2267" s="209"/>
    </row>
    <row r="2268" spans="6:15" ht="30" x14ac:dyDescent="0.2">
      <c r="F2268" s="125"/>
      <c r="O2268" s="209"/>
    </row>
    <row r="2269" spans="6:15" ht="30" x14ac:dyDescent="0.2">
      <c r="F2269" s="125"/>
      <c r="O2269" s="209"/>
    </row>
    <row r="2270" spans="6:15" ht="30" x14ac:dyDescent="0.2">
      <c r="F2270" s="125"/>
      <c r="O2270" s="209"/>
    </row>
    <row r="2271" spans="6:15" ht="30" x14ac:dyDescent="0.2">
      <c r="F2271" s="125"/>
      <c r="O2271" s="209"/>
    </row>
    <row r="2272" spans="6:15" ht="30" x14ac:dyDescent="0.2">
      <c r="F2272" s="125"/>
      <c r="O2272" s="209"/>
    </row>
    <row r="2273" spans="6:15" ht="30" x14ac:dyDescent="0.2">
      <c r="F2273" s="125"/>
      <c r="O2273" s="209"/>
    </row>
    <row r="2274" spans="6:15" ht="30" x14ac:dyDescent="0.2">
      <c r="F2274" s="125"/>
      <c r="O2274" s="214"/>
    </row>
    <row r="2275" spans="6:15" ht="30" x14ac:dyDescent="0.2">
      <c r="F2275" s="125"/>
      <c r="O2275" s="214"/>
    </row>
    <row r="2276" spans="6:15" ht="30" x14ac:dyDescent="0.2">
      <c r="F2276" s="125"/>
      <c r="O2276" s="209"/>
    </row>
    <row r="2277" spans="6:15" ht="30" x14ac:dyDescent="0.2">
      <c r="F2277" s="125"/>
      <c r="O2277" s="209"/>
    </row>
    <row r="2278" spans="6:15" ht="30" x14ac:dyDescent="0.2">
      <c r="F2278" s="125"/>
      <c r="O2278" s="209"/>
    </row>
    <row r="2279" spans="6:15" ht="30" x14ac:dyDescent="0.2">
      <c r="F2279" s="125"/>
      <c r="O2279" s="209"/>
    </row>
    <row r="2280" spans="6:15" ht="30" x14ac:dyDescent="0.2">
      <c r="F2280" s="125"/>
      <c r="O2280" s="209"/>
    </row>
    <row r="2281" spans="6:15" ht="30" x14ac:dyDescent="0.2">
      <c r="F2281" s="125"/>
      <c r="O2281" s="209"/>
    </row>
    <row r="2282" spans="6:15" ht="30" x14ac:dyDescent="0.2">
      <c r="F2282" s="125"/>
      <c r="O2282" s="209"/>
    </row>
    <row r="2283" spans="6:15" ht="30" x14ac:dyDescent="0.2">
      <c r="F2283" s="125"/>
      <c r="O2283" s="209"/>
    </row>
    <row r="2284" spans="6:15" ht="30" x14ac:dyDescent="0.2">
      <c r="F2284" s="125"/>
      <c r="O2284" s="209"/>
    </row>
    <row r="2285" spans="6:15" ht="30" x14ac:dyDescent="0.2">
      <c r="F2285" s="125"/>
      <c r="O2285" s="209"/>
    </row>
    <row r="2286" spans="6:15" ht="30" x14ac:dyDescent="0.2">
      <c r="F2286" s="125"/>
      <c r="O2286" s="209"/>
    </row>
    <row r="2287" spans="6:15" ht="30" x14ac:dyDescent="0.2">
      <c r="F2287" s="125"/>
      <c r="O2287" s="209"/>
    </row>
    <row r="2288" spans="6:15" ht="30" x14ac:dyDescent="0.2">
      <c r="F2288" s="125"/>
      <c r="O2288" s="209"/>
    </row>
    <row r="2289" spans="6:15" ht="30" x14ac:dyDescent="0.2">
      <c r="F2289" s="125"/>
      <c r="O2289" s="209"/>
    </row>
    <row r="2290" spans="6:15" ht="30" x14ac:dyDescent="0.2">
      <c r="F2290" s="125"/>
      <c r="O2290" s="209"/>
    </row>
    <row r="2291" spans="6:15" ht="30" x14ac:dyDescent="0.2">
      <c r="F2291" s="125"/>
      <c r="O2291" s="209"/>
    </row>
    <row r="2292" spans="6:15" ht="30" x14ac:dyDescent="0.2">
      <c r="F2292" s="125"/>
      <c r="O2292" s="209"/>
    </row>
    <row r="2293" spans="6:15" ht="30" x14ac:dyDescent="0.2">
      <c r="F2293" s="125"/>
      <c r="O2293" s="209"/>
    </row>
    <row r="2294" spans="6:15" ht="30" x14ac:dyDescent="0.2">
      <c r="F2294" s="125"/>
      <c r="O2294" s="209"/>
    </row>
    <row r="2295" spans="6:15" ht="30" x14ac:dyDescent="0.2">
      <c r="F2295" s="125"/>
      <c r="O2295" s="209"/>
    </row>
    <row r="2296" spans="6:15" ht="30" x14ac:dyDescent="0.2">
      <c r="F2296" s="125"/>
      <c r="O2296" s="209"/>
    </row>
    <row r="2297" spans="6:15" ht="30" x14ac:dyDescent="0.2">
      <c r="F2297" s="125"/>
      <c r="O2297" s="209"/>
    </row>
    <row r="2298" spans="6:15" ht="30" x14ac:dyDescent="0.2">
      <c r="F2298" s="125"/>
      <c r="O2298" s="209"/>
    </row>
    <row r="2299" spans="6:15" ht="30" x14ac:dyDescent="0.2">
      <c r="F2299" s="125"/>
      <c r="O2299" s="209"/>
    </row>
    <row r="2300" spans="6:15" ht="30" x14ac:dyDescent="0.2">
      <c r="F2300" s="125"/>
      <c r="O2300" s="209"/>
    </row>
    <row r="2301" spans="6:15" ht="30" x14ac:dyDescent="0.2">
      <c r="F2301" s="125"/>
      <c r="O2301" s="209"/>
    </row>
    <row r="2302" spans="6:15" ht="30" x14ac:dyDescent="0.2">
      <c r="F2302" s="125"/>
      <c r="O2302" s="209"/>
    </row>
    <row r="2303" spans="6:15" ht="30" x14ac:dyDescent="0.2">
      <c r="F2303" s="125"/>
      <c r="O2303" s="209"/>
    </row>
    <row r="2304" spans="6:15" ht="30" x14ac:dyDescent="0.2">
      <c r="F2304" s="125"/>
      <c r="O2304" s="209"/>
    </row>
    <row r="2305" spans="6:15" ht="30" x14ac:dyDescent="0.2">
      <c r="F2305" s="125"/>
      <c r="O2305" s="209"/>
    </row>
    <row r="2306" spans="6:15" ht="30" x14ac:dyDescent="0.2">
      <c r="F2306" s="125"/>
      <c r="O2306" s="209"/>
    </row>
    <row r="2307" spans="6:15" ht="30" x14ac:dyDescent="0.2">
      <c r="F2307" s="125"/>
      <c r="J2307" s="216"/>
      <c r="K2307" s="216"/>
      <c r="L2307" s="216"/>
      <c r="O2307" s="209"/>
    </row>
    <row r="2308" spans="6:15" ht="30" x14ac:dyDescent="0.2">
      <c r="F2308" s="125"/>
      <c r="O2308" s="209"/>
    </row>
    <row r="2309" spans="6:15" ht="30" x14ac:dyDescent="0.2">
      <c r="F2309" s="125"/>
      <c r="O2309" s="209"/>
    </row>
    <row r="2310" spans="6:15" ht="30" x14ac:dyDescent="0.2">
      <c r="F2310" s="125"/>
      <c r="J2310" s="216"/>
      <c r="K2310" s="216"/>
      <c r="L2310" s="216"/>
      <c r="O2310" s="209"/>
    </row>
    <row r="2311" spans="6:15" ht="30" x14ac:dyDescent="0.2">
      <c r="F2311" s="125"/>
      <c r="O2311" s="209"/>
    </row>
    <row r="2312" spans="6:15" ht="30" x14ac:dyDescent="0.2">
      <c r="F2312" s="125"/>
      <c r="O2312" s="209"/>
    </row>
    <row r="2313" spans="6:15" ht="30" x14ac:dyDescent="0.2">
      <c r="F2313" s="125"/>
      <c r="O2313" s="209"/>
    </row>
    <row r="2314" spans="6:15" ht="30" x14ac:dyDescent="0.2">
      <c r="F2314" s="125"/>
      <c r="O2314" s="209"/>
    </row>
    <row r="2315" spans="6:15" ht="30" x14ac:dyDescent="0.2">
      <c r="F2315" s="125"/>
      <c r="O2315" s="209"/>
    </row>
    <row r="2316" spans="6:15" ht="30" x14ac:dyDescent="0.2">
      <c r="F2316" s="125"/>
      <c r="O2316" s="209"/>
    </row>
    <row r="2317" spans="6:15" ht="30" x14ac:dyDescent="0.2">
      <c r="F2317" s="125"/>
      <c r="O2317" s="209"/>
    </row>
    <row r="2318" spans="6:15" ht="30" x14ac:dyDescent="0.2">
      <c r="F2318" s="125"/>
      <c r="O2318" s="209"/>
    </row>
    <row r="2319" spans="6:15" ht="30" x14ac:dyDescent="0.2">
      <c r="F2319" s="125"/>
      <c r="O2319" s="209"/>
    </row>
    <row r="2320" spans="6:15" ht="30" x14ac:dyDescent="0.2">
      <c r="F2320" s="125"/>
      <c r="O2320" s="209"/>
    </row>
    <row r="2321" spans="6:15" ht="30" x14ac:dyDescent="0.2">
      <c r="F2321" s="125"/>
      <c r="O2321" s="209"/>
    </row>
    <row r="2322" spans="6:15" ht="30" x14ac:dyDescent="0.2">
      <c r="F2322" s="125"/>
      <c r="O2322" s="209"/>
    </row>
    <row r="2323" spans="6:15" ht="30" x14ac:dyDescent="0.2">
      <c r="F2323" s="125"/>
      <c r="O2323" s="209"/>
    </row>
    <row r="2324" spans="6:15" ht="30" x14ac:dyDescent="0.2">
      <c r="F2324" s="125"/>
      <c r="J2324" s="216"/>
      <c r="K2324" s="216"/>
      <c r="L2324" s="216"/>
      <c r="O2324" s="209"/>
    </row>
    <row r="2325" spans="6:15" ht="30" x14ac:dyDescent="0.2">
      <c r="F2325" s="125"/>
      <c r="O2325" s="209"/>
    </row>
    <row r="2326" spans="6:15" ht="30" x14ac:dyDescent="0.2">
      <c r="F2326" s="125"/>
      <c r="O2326" s="209"/>
    </row>
    <row r="2327" spans="6:15" ht="30" x14ac:dyDescent="0.2">
      <c r="F2327" s="125"/>
      <c r="O2327" s="209"/>
    </row>
    <row r="2328" spans="6:15" ht="30" x14ac:dyDescent="0.2">
      <c r="F2328" s="125"/>
      <c r="O2328" s="209"/>
    </row>
    <row r="2329" spans="6:15" ht="30" x14ac:dyDescent="0.2">
      <c r="F2329" s="125"/>
      <c r="O2329" s="209"/>
    </row>
    <row r="2330" spans="6:15" ht="30" x14ac:dyDescent="0.2">
      <c r="F2330" s="125"/>
      <c r="O2330" s="209"/>
    </row>
    <row r="2331" spans="6:15" ht="30" x14ac:dyDescent="0.2">
      <c r="F2331" s="125"/>
      <c r="O2331" s="209"/>
    </row>
    <row r="2332" spans="6:15" ht="30" x14ac:dyDescent="0.2">
      <c r="F2332" s="125"/>
      <c r="O2332" s="209"/>
    </row>
    <row r="2333" spans="6:15" ht="30" x14ac:dyDescent="0.2">
      <c r="F2333" s="125"/>
      <c r="O2333" s="209"/>
    </row>
    <row r="2334" spans="6:15" ht="30" x14ac:dyDescent="0.2">
      <c r="F2334" s="125"/>
      <c r="O2334" s="209"/>
    </row>
    <row r="2335" spans="6:15" ht="30" x14ac:dyDescent="0.2">
      <c r="F2335" s="125"/>
      <c r="O2335" s="209"/>
    </row>
    <row r="2336" spans="6:15" ht="30" x14ac:dyDescent="0.2">
      <c r="F2336" s="125"/>
      <c r="O2336" s="209"/>
    </row>
    <row r="2337" spans="6:15" ht="30" x14ac:dyDescent="0.2">
      <c r="O2337" s="209"/>
    </row>
    <row r="2338" spans="6:15" ht="30" x14ac:dyDescent="0.2">
      <c r="F2338" s="125"/>
      <c r="O2338" s="209"/>
    </row>
    <row r="2339" spans="6:15" ht="30" x14ac:dyDescent="0.2">
      <c r="F2339" s="125"/>
      <c r="O2339" s="209"/>
    </row>
    <row r="2340" spans="6:15" ht="30" x14ac:dyDescent="0.2">
      <c r="F2340" s="125"/>
      <c r="O2340" s="209"/>
    </row>
    <row r="2341" spans="6:15" ht="30" x14ac:dyDescent="0.2">
      <c r="F2341" s="125"/>
      <c r="J2341" s="216"/>
      <c r="K2341" s="216"/>
      <c r="L2341" s="216"/>
      <c r="O2341" s="209"/>
    </row>
    <row r="2342" spans="6:15" ht="30" x14ac:dyDescent="0.2">
      <c r="F2342" s="125"/>
      <c r="O2342" s="209"/>
    </row>
    <row r="2343" spans="6:15" ht="30" x14ac:dyDescent="0.2">
      <c r="F2343" s="125"/>
      <c r="J2343" s="216"/>
      <c r="K2343" s="216"/>
      <c r="L2343" s="216"/>
      <c r="O2343" s="209"/>
    </row>
    <row r="2344" spans="6:15" ht="30" x14ac:dyDescent="0.2">
      <c r="F2344" s="125"/>
      <c r="O2344" s="209"/>
    </row>
    <row r="2345" spans="6:15" ht="30" x14ac:dyDescent="0.2">
      <c r="F2345" s="125"/>
      <c r="O2345" s="209"/>
    </row>
    <row r="2346" spans="6:15" ht="30" x14ac:dyDescent="0.2">
      <c r="F2346" s="125"/>
      <c r="O2346" s="209"/>
    </row>
    <row r="2347" spans="6:15" ht="30" x14ac:dyDescent="0.2">
      <c r="F2347" s="125"/>
      <c r="O2347" s="209"/>
    </row>
    <row r="2348" spans="6:15" ht="30" x14ac:dyDescent="0.2">
      <c r="F2348" s="125"/>
      <c r="O2348" s="209"/>
    </row>
    <row r="2349" spans="6:15" ht="30" x14ac:dyDescent="0.2">
      <c r="F2349" s="125"/>
      <c r="O2349" s="209"/>
    </row>
    <row r="2350" spans="6:15" ht="30" x14ac:dyDescent="0.2">
      <c r="F2350" s="125"/>
      <c r="O2350" s="209"/>
    </row>
    <row r="2351" spans="6:15" ht="30" x14ac:dyDescent="0.2">
      <c r="F2351" s="125"/>
      <c r="O2351" s="209"/>
    </row>
    <row r="2352" spans="6:15" ht="30" x14ac:dyDescent="0.2">
      <c r="F2352" s="125"/>
      <c r="O2352" s="209"/>
    </row>
    <row r="2353" spans="6:15" ht="30" x14ac:dyDescent="0.2">
      <c r="F2353" s="125"/>
      <c r="O2353" s="209"/>
    </row>
    <row r="2354" spans="6:15" ht="30" x14ac:dyDescent="0.2">
      <c r="F2354" s="125"/>
      <c r="O2354" s="209"/>
    </row>
    <row r="2355" spans="6:15" ht="30" x14ac:dyDescent="0.2">
      <c r="F2355" s="125"/>
      <c r="O2355" s="209"/>
    </row>
    <row r="2356" spans="6:15" ht="30" x14ac:dyDescent="0.2">
      <c r="F2356" s="125"/>
      <c r="O2356" s="209"/>
    </row>
    <row r="2357" spans="6:15" ht="30" x14ac:dyDescent="0.2">
      <c r="F2357" s="125"/>
      <c r="O2357" s="209"/>
    </row>
    <row r="2358" spans="6:15" ht="30" x14ac:dyDescent="0.2">
      <c r="F2358" s="125"/>
      <c r="O2358" s="209"/>
    </row>
    <row r="2359" spans="6:15" ht="30" x14ac:dyDescent="0.2">
      <c r="F2359" s="125"/>
      <c r="O2359" s="209"/>
    </row>
    <row r="2360" spans="6:15" ht="30" x14ac:dyDescent="0.2">
      <c r="F2360" s="125"/>
      <c r="O2360" s="209"/>
    </row>
    <row r="2361" spans="6:15" ht="30" x14ac:dyDescent="0.2">
      <c r="F2361" s="125"/>
      <c r="O2361" s="209"/>
    </row>
    <row r="2362" spans="6:15" ht="30" x14ac:dyDescent="0.2">
      <c r="F2362" s="125"/>
      <c r="O2362" s="209"/>
    </row>
    <row r="2363" spans="6:15" ht="30" x14ac:dyDescent="0.2">
      <c r="F2363" s="125"/>
      <c r="O2363" s="209"/>
    </row>
    <row r="2364" spans="6:15" ht="30" x14ac:dyDescent="0.2">
      <c r="F2364" s="125"/>
      <c r="O2364" s="209"/>
    </row>
    <row r="2365" spans="6:15" ht="30" x14ac:dyDescent="0.2">
      <c r="F2365" s="125"/>
      <c r="O2365" s="209"/>
    </row>
    <row r="2366" spans="6:15" ht="30" x14ac:dyDescent="0.2">
      <c r="F2366" s="125"/>
      <c r="O2366" s="209"/>
    </row>
    <row r="2367" spans="6:15" ht="30" x14ac:dyDescent="0.2">
      <c r="F2367" s="125"/>
      <c r="O2367" s="209"/>
    </row>
    <row r="2368" spans="6:15" ht="30" x14ac:dyDescent="0.2">
      <c r="F2368" s="125"/>
      <c r="O2368" s="209"/>
    </row>
    <row r="2369" spans="6:15" ht="30" x14ac:dyDescent="0.2">
      <c r="F2369" s="125"/>
      <c r="O2369" s="209"/>
    </row>
    <row r="2370" spans="6:15" ht="30" x14ac:dyDescent="0.2">
      <c r="F2370" s="125"/>
      <c r="O2370" s="209"/>
    </row>
    <row r="2371" spans="6:15" ht="30" x14ac:dyDescent="0.2">
      <c r="F2371" s="125"/>
      <c r="O2371" s="209"/>
    </row>
    <row r="2372" spans="6:15" ht="30" x14ac:dyDescent="0.2">
      <c r="F2372" s="125"/>
      <c r="O2372" s="209"/>
    </row>
    <row r="2373" spans="6:15" ht="30" x14ac:dyDescent="0.2">
      <c r="F2373" s="125"/>
      <c r="O2373" s="209"/>
    </row>
    <row r="2374" spans="6:15" ht="30" x14ac:dyDescent="0.2">
      <c r="F2374" s="125"/>
      <c r="O2374" s="209"/>
    </row>
    <row r="2375" spans="6:15" ht="30" x14ac:dyDescent="0.2">
      <c r="F2375" s="125"/>
      <c r="O2375" s="209"/>
    </row>
    <row r="2376" spans="6:15" ht="30" x14ac:dyDescent="0.2">
      <c r="F2376" s="125"/>
      <c r="O2376" s="209"/>
    </row>
    <row r="2377" spans="6:15" ht="30" x14ac:dyDescent="0.2">
      <c r="F2377" s="125"/>
      <c r="O2377" s="209"/>
    </row>
    <row r="2378" spans="6:15" ht="30" x14ac:dyDescent="0.2">
      <c r="F2378" s="125"/>
      <c r="O2378" s="209"/>
    </row>
    <row r="2379" spans="6:15" ht="30" x14ac:dyDescent="0.2">
      <c r="F2379" s="125"/>
      <c r="O2379" s="209"/>
    </row>
    <row r="2380" spans="6:15" ht="30" x14ac:dyDescent="0.2">
      <c r="F2380" s="125"/>
      <c r="O2380" s="209"/>
    </row>
    <row r="2381" spans="6:15" ht="30" x14ac:dyDescent="0.2">
      <c r="F2381" s="125"/>
      <c r="O2381" s="209"/>
    </row>
    <row r="2382" spans="6:15" ht="30" x14ac:dyDescent="0.2">
      <c r="F2382" s="125"/>
      <c r="J2382" s="216"/>
      <c r="K2382" s="216"/>
      <c r="L2382" s="216"/>
      <c r="O2382" s="209"/>
    </row>
    <row r="2383" spans="6:15" ht="30" x14ac:dyDescent="0.2">
      <c r="F2383" s="125"/>
      <c r="O2383" s="209"/>
    </row>
    <row r="2384" spans="6:15" ht="30" x14ac:dyDescent="0.2">
      <c r="F2384" s="125"/>
      <c r="O2384" s="209"/>
    </row>
    <row r="2385" spans="6:15" ht="30" x14ac:dyDescent="0.2">
      <c r="F2385" s="125"/>
      <c r="O2385" s="209"/>
    </row>
    <row r="2386" spans="6:15" ht="30" x14ac:dyDescent="0.2">
      <c r="F2386" s="125"/>
      <c r="O2386" s="209"/>
    </row>
    <row r="2387" spans="6:15" ht="30" x14ac:dyDescent="0.2">
      <c r="F2387" s="125"/>
      <c r="O2387" s="209"/>
    </row>
    <row r="2388" spans="6:15" ht="30" x14ac:dyDescent="0.2">
      <c r="F2388" s="125"/>
      <c r="O2388" s="209"/>
    </row>
    <row r="2389" spans="6:15" ht="30" x14ac:dyDescent="0.2">
      <c r="F2389" s="125"/>
      <c r="O2389" s="209"/>
    </row>
    <row r="2390" spans="6:15" ht="30" x14ac:dyDescent="0.2">
      <c r="F2390" s="125"/>
      <c r="O2390" s="209"/>
    </row>
    <row r="2391" spans="6:15" ht="30" x14ac:dyDescent="0.2">
      <c r="F2391" s="125"/>
      <c r="O2391" s="209"/>
    </row>
    <row r="2392" spans="6:15" ht="30" x14ac:dyDescent="0.2">
      <c r="F2392" s="125"/>
      <c r="O2392" s="209"/>
    </row>
    <row r="2393" spans="6:15" ht="30" x14ac:dyDescent="0.2">
      <c r="F2393" s="125"/>
      <c r="O2393" s="209"/>
    </row>
    <row r="2394" spans="6:15" ht="30" x14ac:dyDescent="0.2">
      <c r="F2394" s="125"/>
      <c r="O2394" s="209"/>
    </row>
    <row r="2395" spans="6:15" ht="30" x14ac:dyDescent="0.2">
      <c r="F2395" s="125"/>
      <c r="O2395" s="209"/>
    </row>
    <row r="2396" spans="6:15" ht="30" x14ac:dyDescent="0.2">
      <c r="F2396" s="125"/>
      <c r="O2396" s="209"/>
    </row>
    <row r="2397" spans="6:15" ht="30" x14ac:dyDescent="0.2">
      <c r="F2397" s="125"/>
      <c r="O2397" s="209"/>
    </row>
    <row r="2398" spans="6:15" ht="30" x14ac:dyDescent="0.2">
      <c r="F2398" s="125"/>
      <c r="O2398" s="209"/>
    </row>
    <row r="2399" spans="6:15" ht="30" x14ac:dyDescent="0.2">
      <c r="F2399" s="125"/>
      <c r="O2399" s="209"/>
    </row>
    <row r="2400" spans="6:15" ht="30" x14ac:dyDescent="0.2">
      <c r="F2400" s="125"/>
      <c r="O2400" s="209"/>
    </row>
    <row r="2401" spans="6:15" ht="30" x14ac:dyDescent="0.2">
      <c r="F2401" s="125"/>
      <c r="O2401" s="209"/>
    </row>
    <row r="2402" spans="6:15" ht="30" x14ac:dyDescent="0.2">
      <c r="F2402" s="125"/>
      <c r="O2402" s="209"/>
    </row>
    <row r="2403" spans="6:15" ht="30" x14ac:dyDescent="0.2">
      <c r="F2403" s="125"/>
      <c r="O2403" s="209"/>
    </row>
    <row r="2404" spans="6:15" ht="30" x14ac:dyDescent="0.2">
      <c r="F2404" s="125"/>
      <c r="O2404" s="209"/>
    </row>
    <row r="2405" spans="6:15" ht="30" x14ac:dyDescent="0.2">
      <c r="F2405" s="125"/>
      <c r="O2405" s="209"/>
    </row>
    <row r="2406" spans="6:15" ht="30" x14ac:dyDescent="0.2">
      <c r="F2406" s="125"/>
      <c r="O2406" s="209"/>
    </row>
    <row r="2407" spans="6:15" ht="30" x14ac:dyDescent="0.2">
      <c r="F2407" s="125"/>
      <c r="O2407" s="209"/>
    </row>
    <row r="2408" spans="6:15" ht="30" x14ac:dyDescent="0.2">
      <c r="F2408" s="125"/>
      <c r="O2408" s="209"/>
    </row>
    <row r="2409" spans="6:15" ht="30" x14ac:dyDescent="0.2">
      <c r="F2409" s="125"/>
      <c r="O2409" s="209"/>
    </row>
    <row r="2410" spans="6:15" ht="30" x14ac:dyDescent="0.2">
      <c r="F2410" s="125"/>
      <c r="O2410" s="209"/>
    </row>
    <row r="2411" spans="6:15" ht="30" x14ac:dyDescent="0.2">
      <c r="F2411" s="125"/>
      <c r="O2411" s="209"/>
    </row>
    <row r="2412" spans="6:15" ht="30" x14ac:dyDescent="0.2">
      <c r="F2412" s="125"/>
      <c r="O2412" s="209"/>
    </row>
    <row r="2413" spans="6:15" ht="30" x14ac:dyDescent="0.2">
      <c r="F2413" s="125"/>
      <c r="O2413" s="209"/>
    </row>
    <row r="2414" spans="6:15" ht="30" x14ac:dyDescent="0.2">
      <c r="F2414" s="125"/>
      <c r="O2414" s="209"/>
    </row>
    <row r="2415" spans="6:15" ht="30" x14ac:dyDescent="0.2">
      <c r="F2415" s="125"/>
      <c r="O2415" s="209"/>
    </row>
    <row r="2416" spans="6:15" ht="30" x14ac:dyDescent="0.2">
      <c r="F2416" s="125"/>
      <c r="J2416" s="216"/>
      <c r="K2416" s="216"/>
      <c r="L2416" s="216"/>
      <c r="O2416" s="209"/>
    </row>
    <row r="2417" spans="6:15" ht="30" x14ac:dyDescent="0.2">
      <c r="F2417" s="125"/>
      <c r="O2417" s="209"/>
    </row>
    <row r="2418" spans="6:15" ht="30" x14ac:dyDescent="0.2">
      <c r="F2418" s="125"/>
      <c r="O2418" s="209"/>
    </row>
    <row r="2419" spans="6:15" ht="30" x14ac:dyDescent="0.2">
      <c r="F2419" s="125"/>
      <c r="O2419" s="209"/>
    </row>
    <row r="2420" spans="6:15" ht="30" x14ac:dyDescent="0.2">
      <c r="F2420" s="125"/>
      <c r="O2420" s="209"/>
    </row>
    <row r="2421" spans="6:15" ht="30" x14ac:dyDescent="0.2">
      <c r="F2421" s="125"/>
      <c r="O2421" s="209"/>
    </row>
    <row r="2422" spans="6:15" ht="30" x14ac:dyDescent="0.2">
      <c r="F2422" s="125"/>
      <c r="O2422" s="209"/>
    </row>
    <row r="2423" spans="6:15" ht="30" x14ac:dyDescent="0.2">
      <c r="F2423" s="125"/>
      <c r="O2423" s="209"/>
    </row>
    <row r="2424" spans="6:15" ht="30" x14ac:dyDescent="0.2">
      <c r="F2424" s="125"/>
      <c r="O2424" s="209"/>
    </row>
    <row r="2425" spans="6:15" ht="30" x14ac:dyDescent="0.2">
      <c r="F2425" s="125"/>
      <c r="O2425" s="209"/>
    </row>
    <row r="2426" spans="6:15" ht="30" x14ac:dyDescent="0.2">
      <c r="F2426" s="125"/>
      <c r="O2426" s="209"/>
    </row>
    <row r="2427" spans="6:15" ht="30" x14ac:dyDescent="0.2">
      <c r="F2427" s="125"/>
      <c r="O2427" s="209"/>
    </row>
    <row r="2428" spans="6:15" ht="30" x14ac:dyDescent="0.2">
      <c r="F2428" s="125"/>
      <c r="O2428" s="209"/>
    </row>
    <row r="2429" spans="6:15" ht="30" x14ac:dyDescent="0.2">
      <c r="F2429" s="125"/>
      <c r="O2429" s="209"/>
    </row>
    <row r="2430" spans="6:15" ht="30" x14ac:dyDescent="0.2">
      <c r="F2430" s="125"/>
      <c r="O2430" s="209"/>
    </row>
    <row r="2431" spans="6:15" ht="30" x14ac:dyDescent="0.2">
      <c r="F2431" s="125"/>
      <c r="O2431" s="209"/>
    </row>
    <row r="2432" spans="6:15" ht="30" x14ac:dyDescent="0.2">
      <c r="F2432" s="125"/>
      <c r="O2432" s="209"/>
    </row>
    <row r="2433" spans="6:15" ht="30" x14ac:dyDescent="0.2">
      <c r="F2433" s="125"/>
      <c r="O2433" s="209"/>
    </row>
    <row r="2434" spans="6:15" ht="30" x14ac:dyDescent="0.2">
      <c r="O2434" s="209"/>
    </row>
    <row r="2435" spans="6:15" ht="30" x14ac:dyDescent="0.2">
      <c r="F2435" s="125"/>
      <c r="O2435" s="209"/>
    </row>
    <row r="2436" spans="6:15" ht="30" x14ac:dyDescent="0.2">
      <c r="F2436" s="125"/>
      <c r="O2436" s="209"/>
    </row>
    <row r="2437" spans="6:15" ht="30" x14ac:dyDescent="0.2">
      <c r="F2437" s="125"/>
      <c r="O2437" s="209"/>
    </row>
    <row r="2438" spans="6:15" ht="30" x14ac:dyDescent="0.2">
      <c r="F2438" s="125"/>
      <c r="O2438" s="209"/>
    </row>
    <row r="2439" spans="6:15" ht="30" x14ac:dyDescent="0.2">
      <c r="F2439" s="125"/>
      <c r="O2439" s="209"/>
    </row>
    <row r="2440" spans="6:15" ht="30" x14ac:dyDescent="0.2">
      <c r="F2440" s="125"/>
      <c r="O2440" s="209"/>
    </row>
    <row r="2441" spans="6:15" ht="30" x14ac:dyDescent="0.2">
      <c r="F2441" s="125"/>
      <c r="O2441" s="209"/>
    </row>
    <row r="2442" spans="6:15" ht="30" x14ac:dyDescent="0.2">
      <c r="F2442" s="125"/>
      <c r="O2442" s="209"/>
    </row>
    <row r="2443" spans="6:15" ht="30" x14ac:dyDescent="0.2">
      <c r="F2443" s="125"/>
      <c r="O2443" s="209"/>
    </row>
    <row r="2444" spans="6:15" ht="30" x14ac:dyDescent="0.2">
      <c r="F2444" s="125"/>
      <c r="O2444" s="209"/>
    </row>
    <row r="2445" spans="6:15" ht="30" x14ac:dyDescent="0.2">
      <c r="F2445" s="125"/>
      <c r="O2445" s="209"/>
    </row>
    <row r="2446" spans="6:15" ht="30" x14ac:dyDescent="0.2">
      <c r="F2446" s="125"/>
      <c r="O2446" s="209"/>
    </row>
    <row r="2447" spans="6:15" ht="30" x14ac:dyDescent="0.2">
      <c r="F2447" s="125"/>
      <c r="O2447" s="209"/>
    </row>
    <row r="2448" spans="6:15" ht="30" x14ac:dyDescent="0.2">
      <c r="F2448" s="125"/>
      <c r="O2448" s="209"/>
    </row>
    <row r="2449" spans="6:15" ht="30" x14ac:dyDescent="0.2">
      <c r="F2449" s="125"/>
      <c r="O2449" s="209"/>
    </row>
    <row r="2450" spans="6:15" ht="30" x14ac:dyDescent="0.2">
      <c r="F2450" s="125"/>
      <c r="O2450" s="209"/>
    </row>
    <row r="2451" spans="6:15" ht="30" x14ac:dyDescent="0.2">
      <c r="F2451" s="125"/>
      <c r="O2451" s="209"/>
    </row>
    <row r="2452" spans="6:15" ht="30" x14ac:dyDescent="0.2">
      <c r="F2452" s="125"/>
      <c r="O2452" s="209"/>
    </row>
    <row r="2453" spans="6:15" ht="30" x14ac:dyDescent="0.2">
      <c r="F2453" s="125"/>
      <c r="O2453" s="209"/>
    </row>
    <row r="2454" spans="6:15" ht="30" x14ac:dyDescent="0.2">
      <c r="F2454" s="125"/>
      <c r="J2454" s="216"/>
      <c r="K2454" s="216"/>
      <c r="L2454" s="216"/>
      <c r="O2454" s="209"/>
    </row>
    <row r="2455" spans="6:15" ht="30" x14ac:dyDescent="0.2">
      <c r="F2455" s="125"/>
      <c r="O2455" s="209"/>
    </row>
    <row r="2456" spans="6:15" ht="30" x14ac:dyDescent="0.2">
      <c r="F2456" s="125"/>
      <c r="J2456" s="216"/>
      <c r="K2456" s="216"/>
      <c r="L2456" s="216"/>
      <c r="O2456" s="209"/>
    </row>
    <row r="2457" spans="6:15" ht="30" x14ac:dyDescent="0.2">
      <c r="F2457" s="125"/>
      <c r="J2457" s="216"/>
      <c r="K2457" s="216"/>
      <c r="L2457" s="216"/>
      <c r="O2457" s="209"/>
    </row>
    <row r="2458" spans="6:15" ht="30" x14ac:dyDescent="0.2">
      <c r="F2458" s="125"/>
      <c r="O2458" s="209"/>
    </row>
    <row r="2459" spans="6:15" ht="30" x14ac:dyDescent="0.2">
      <c r="F2459" s="125"/>
      <c r="O2459" s="209"/>
    </row>
    <row r="2460" spans="6:15" ht="30" x14ac:dyDescent="0.2">
      <c r="F2460" s="125"/>
      <c r="O2460" s="209"/>
    </row>
    <row r="2461" spans="6:15" ht="30" x14ac:dyDescent="0.2">
      <c r="F2461" s="125"/>
      <c r="O2461" s="209"/>
    </row>
    <row r="2462" spans="6:15" ht="30" x14ac:dyDescent="0.2">
      <c r="F2462" s="125"/>
      <c r="O2462" s="209"/>
    </row>
    <row r="2463" spans="6:15" ht="30" x14ac:dyDescent="0.2">
      <c r="F2463" s="125"/>
      <c r="O2463" s="209"/>
    </row>
    <row r="2464" spans="6:15" ht="30" x14ac:dyDescent="0.2">
      <c r="F2464" s="125"/>
      <c r="O2464" s="209"/>
    </row>
    <row r="2465" spans="6:15" ht="30" x14ac:dyDescent="0.2">
      <c r="F2465" s="125"/>
      <c r="O2465" s="209"/>
    </row>
    <row r="2466" spans="6:15" ht="30" x14ac:dyDescent="0.2">
      <c r="F2466" s="125"/>
      <c r="O2466" s="209"/>
    </row>
    <row r="2467" spans="6:15" ht="30" x14ac:dyDescent="0.2">
      <c r="F2467" s="125"/>
      <c r="O2467" s="209"/>
    </row>
    <row r="2468" spans="6:15" ht="30" x14ac:dyDescent="0.2">
      <c r="F2468" s="125"/>
      <c r="O2468" s="209"/>
    </row>
    <row r="2469" spans="6:15" ht="30" x14ac:dyDescent="0.2">
      <c r="O2469" s="209"/>
    </row>
    <row r="2470" spans="6:15" ht="30" x14ac:dyDescent="0.2">
      <c r="F2470" s="125"/>
      <c r="O2470" s="209"/>
    </row>
    <row r="2471" spans="6:15" ht="30" x14ac:dyDescent="0.2">
      <c r="F2471" s="125"/>
      <c r="O2471" s="209"/>
    </row>
    <row r="2472" spans="6:15" ht="30" x14ac:dyDescent="0.2">
      <c r="F2472" s="125"/>
      <c r="O2472" s="209"/>
    </row>
    <row r="2473" spans="6:15" ht="30" x14ac:dyDescent="0.2">
      <c r="F2473" s="125"/>
      <c r="O2473" s="209"/>
    </row>
    <row r="2474" spans="6:15" ht="30" x14ac:dyDescent="0.2">
      <c r="F2474" s="125"/>
      <c r="O2474" s="209"/>
    </row>
    <row r="2475" spans="6:15" ht="30" x14ac:dyDescent="0.2">
      <c r="F2475" s="125"/>
      <c r="J2475" s="216"/>
      <c r="K2475" s="216"/>
      <c r="L2475" s="216"/>
      <c r="O2475" s="209"/>
    </row>
    <row r="2476" spans="6:15" ht="30" x14ac:dyDescent="0.2">
      <c r="F2476" s="125"/>
      <c r="O2476" s="209"/>
    </row>
    <row r="2477" spans="6:15" ht="30" x14ac:dyDescent="0.2">
      <c r="F2477" s="125"/>
      <c r="O2477" s="209"/>
    </row>
    <row r="2478" spans="6:15" ht="30" x14ac:dyDescent="0.2">
      <c r="F2478" s="125"/>
      <c r="J2478" s="216"/>
      <c r="K2478" s="216"/>
      <c r="L2478" s="216"/>
      <c r="O2478" s="209"/>
    </row>
    <row r="2479" spans="6:15" ht="30" x14ac:dyDescent="0.2">
      <c r="F2479" s="125"/>
      <c r="O2479" s="209"/>
    </row>
    <row r="2480" spans="6:15" ht="30" x14ac:dyDescent="0.2">
      <c r="F2480" s="125"/>
      <c r="O2480" s="209"/>
    </row>
    <row r="2481" spans="6:15" ht="30" x14ac:dyDescent="0.2">
      <c r="F2481" s="125"/>
      <c r="O2481" s="209"/>
    </row>
    <row r="2482" spans="6:15" ht="30" x14ac:dyDescent="0.2">
      <c r="F2482" s="125"/>
      <c r="O2482" s="209"/>
    </row>
    <row r="2483" spans="6:15" ht="30" x14ac:dyDescent="0.2">
      <c r="F2483" s="125"/>
      <c r="O2483" s="209"/>
    </row>
    <row r="2484" spans="6:15" ht="30" x14ac:dyDescent="0.2">
      <c r="F2484" s="125"/>
      <c r="O2484" s="209"/>
    </row>
    <row r="2485" spans="6:15" ht="30" x14ac:dyDescent="0.2">
      <c r="F2485" s="125"/>
      <c r="O2485" s="209"/>
    </row>
    <row r="2486" spans="6:15" ht="30" x14ac:dyDescent="0.2">
      <c r="F2486" s="125"/>
      <c r="O2486" s="209"/>
    </row>
    <row r="2487" spans="6:15" ht="30" x14ac:dyDescent="0.2">
      <c r="F2487" s="125"/>
      <c r="O2487" s="209"/>
    </row>
    <row r="2488" spans="6:15" ht="30" x14ac:dyDescent="0.2">
      <c r="F2488" s="125"/>
      <c r="O2488" s="209"/>
    </row>
    <row r="2489" spans="6:15" ht="30" x14ac:dyDescent="0.2">
      <c r="F2489" s="125"/>
      <c r="O2489" s="209"/>
    </row>
    <row r="2490" spans="6:15" ht="30" x14ac:dyDescent="0.2">
      <c r="F2490" s="125"/>
      <c r="O2490" s="209"/>
    </row>
    <row r="2491" spans="6:15" ht="30" x14ac:dyDescent="0.2">
      <c r="F2491" s="125"/>
      <c r="O2491" s="209"/>
    </row>
    <row r="2492" spans="6:15" ht="30" x14ac:dyDescent="0.2">
      <c r="F2492" s="125"/>
      <c r="O2492" s="209"/>
    </row>
    <row r="2493" spans="6:15" ht="30" x14ac:dyDescent="0.2">
      <c r="F2493" s="125"/>
      <c r="O2493" s="209"/>
    </row>
    <row r="2494" spans="6:15" ht="30" x14ac:dyDescent="0.2">
      <c r="F2494" s="125"/>
      <c r="O2494" s="209"/>
    </row>
    <row r="2495" spans="6:15" ht="30" x14ac:dyDescent="0.2">
      <c r="F2495" s="125"/>
      <c r="O2495" s="209"/>
    </row>
    <row r="2496" spans="6:15" ht="30" x14ac:dyDescent="0.2">
      <c r="F2496" s="125"/>
      <c r="O2496" s="209"/>
    </row>
    <row r="2497" spans="6:15" ht="30" x14ac:dyDescent="0.2">
      <c r="F2497" s="125"/>
      <c r="O2497" s="209"/>
    </row>
    <row r="2498" spans="6:15" ht="30" x14ac:dyDescent="0.2">
      <c r="F2498" s="125"/>
      <c r="O2498" s="209"/>
    </row>
    <row r="2499" spans="6:15" ht="30" x14ac:dyDescent="0.2">
      <c r="F2499" s="125"/>
      <c r="O2499" s="209"/>
    </row>
    <row r="2500" spans="6:15" ht="30" x14ac:dyDescent="0.2">
      <c r="F2500" s="125"/>
      <c r="O2500" s="209"/>
    </row>
    <row r="2501" spans="6:15" ht="30" x14ac:dyDescent="0.2">
      <c r="F2501" s="125"/>
      <c r="O2501" s="209"/>
    </row>
    <row r="2502" spans="6:15" ht="30" x14ac:dyDescent="0.2">
      <c r="F2502" s="125"/>
      <c r="O2502" s="209"/>
    </row>
    <row r="2503" spans="6:15" ht="30" x14ac:dyDescent="0.2">
      <c r="F2503" s="125"/>
      <c r="O2503" s="209"/>
    </row>
    <row r="2504" spans="6:15" ht="30" x14ac:dyDescent="0.2">
      <c r="F2504" s="125"/>
      <c r="O2504" s="209"/>
    </row>
    <row r="2505" spans="6:15" ht="30" x14ac:dyDescent="0.2">
      <c r="F2505" s="125"/>
      <c r="O2505" s="209"/>
    </row>
    <row r="2506" spans="6:15" ht="30" x14ac:dyDescent="0.2">
      <c r="F2506" s="125"/>
      <c r="O2506" s="209"/>
    </row>
    <row r="2507" spans="6:15" ht="30" x14ac:dyDescent="0.2">
      <c r="F2507" s="125"/>
      <c r="O2507" s="209"/>
    </row>
    <row r="2508" spans="6:15" ht="30" x14ac:dyDescent="0.2">
      <c r="F2508" s="125"/>
      <c r="O2508" s="209"/>
    </row>
    <row r="2509" spans="6:15" ht="30" x14ac:dyDescent="0.2">
      <c r="F2509" s="125"/>
      <c r="O2509" s="209"/>
    </row>
    <row r="2510" spans="6:15" ht="30" x14ac:dyDescent="0.2">
      <c r="F2510" s="125"/>
      <c r="O2510" s="209"/>
    </row>
    <row r="2511" spans="6:15" ht="30" x14ac:dyDescent="0.2">
      <c r="F2511" s="125"/>
      <c r="O2511" s="209"/>
    </row>
    <row r="2512" spans="6:15" ht="30" x14ac:dyDescent="0.2">
      <c r="F2512" s="125"/>
      <c r="O2512" s="209"/>
    </row>
    <row r="2513" spans="6:15" ht="30" x14ac:dyDescent="0.2">
      <c r="F2513" s="125"/>
      <c r="O2513" s="209"/>
    </row>
    <row r="2514" spans="6:15" ht="30" x14ac:dyDescent="0.2">
      <c r="F2514" s="125"/>
      <c r="O2514" s="209"/>
    </row>
    <row r="2515" spans="6:15" ht="30" x14ac:dyDescent="0.2">
      <c r="F2515" s="125"/>
      <c r="O2515" s="209"/>
    </row>
    <row r="2516" spans="6:15" ht="30" x14ac:dyDescent="0.2">
      <c r="F2516" s="125"/>
      <c r="O2516" s="209"/>
    </row>
    <row r="2517" spans="6:15" ht="30" x14ac:dyDescent="0.2">
      <c r="F2517" s="125"/>
      <c r="O2517" s="209"/>
    </row>
    <row r="2518" spans="6:15" ht="30" x14ac:dyDescent="0.2">
      <c r="F2518" s="125"/>
      <c r="O2518" s="209"/>
    </row>
    <row r="2519" spans="6:15" ht="30" x14ac:dyDescent="0.2">
      <c r="F2519" s="125"/>
      <c r="O2519" s="209"/>
    </row>
    <row r="2520" spans="6:15" ht="30" x14ac:dyDescent="0.2">
      <c r="F2520" s="125"/>
      <c r="O2520" s="209"/>
    </row>
    <row r="2521" spans="6:15" ht="30" x14ac:dyDescent="0.2">
      <c r="F2521" s="125"/>
      <c r="O2521" s="209"/>
    </row>
    <row r="2522" spans="6:15" ht="30" x14ac:dyDescent="0.2">
      <c r="F2522" s="125"/>
      <c r="O2522" s="209"/>
    </row>
    <row r="2523" spans="6:15" ht="30" x14ac:dyDescent="0.2">
      <c r="F2523" s="125"/>
      <c r="O2523" s="209"/>
    </row>
    <row r="2524" spans="6:15" ht="30" x14ac:dyDescent="0.2">
      <c r="F2524" s="125"/>
      <c r="O2524" s="209"/>
    </row>
    <row r="2525" spans="6:15" ht="30" x14ac:dyDescent="0.2">
      <c r="F2525" s="125"/>
      <c r="O2525" s="209"/>
    </row>
    <row r="2526" spans="6:15" ht="30" x14ac:dyDescent="0.2">
      <c r="F2526" s="125"/>
      <c r="O2526" s="209"/>
    </row>
    <row r="2527" spans="6:15" ht="30" x14ac:dyDescent="0.2">
      <c r="F2527" s="125"/>
      <c r="O2527" s="209"/>
    </row>
    <row r="2528" spans="6:15" ht="30" x14ac:dyDescent="0.2">
      <c r="F2528" s="125"/>
      <c r="J2528" s="216"/>
      <c r="K2528" s="216"/>
      <c r="L2528" s="216"/>
      <c r="O2528" s="209"/>
    </row>
    <row r="2529" spans="6:15" ht="30" x14ac:dyDescent="0.2">
      <c r="F2529" s="125"/>
      <c r="O2529" s="209"/>
    </row>
    <row r="2530" spans="6:15" ht="30" x14ac:dyDescent="0.2">
      <c r="F2530" s="125"/>
      <c r="O2530" s="209"/>
    </row>
    <row r="2531" spans="6:15" ht="30" x14ac:dyDescent="0.2">
      <c r="F2531" s="125"/>
      <c r="O2531" s="209"/>
    </row>
    <row r="2532" spans="6:15" ht="30" x14ac:dyDescent="0.2">
      <c r="F2532" s="125"/>
      <c r="O2532" s="209"/>
    </row>
    <row r="2533" spans="6:15" ht="30" x14ac:dyDescent="0.2">
      <c r="F2533" s="125"/>
      <c r="J2533" s="216"/>
      <c r="K2533" s="216"/>
      <c r="L2533" s="216"/>
      <c r="O2533" s="209"/>
    </row>
    <row r="2534" spans="6:15" ht="30" x14ac:dyDescent="0.2">
      <c r="F2534" s="125"/>
      <c r="O2534" s="209"/>
    </row>
    <row r="2535" spans="6:15" ht="30" x14ac:dyDescent="0.2">
      <c r="F2535" s="125"/>
      <c r="O2535" s="209"/>
    </row>
    <row r="2536" spans="6:15" ht="30" x14ac:dyDescent="0.2">
      <c r="F2536" s="125"/>
      <c r="O2536" s="209"/>
    </row>
    <row r="2537" spans="6:15" ht="30" x14ac:dyDescent="0.2">
      <c r="F2537" s="125"/>
      <c r="O2537" s="209"/>
    </row>
    <row r="2538" spans="6:15" ht="30" x14ac:dyDescent="0.2">
      <c r="F2538" s="125"/>
      <c r="O2538" s="209"/>
    </row>
    <row r="2539" spans="6:15" ht="30" x14ac:dyDescent="0.2">
      <c r="F2539" s="125"/>
      <c r="O2539" s="209"/>
    </row>
    <row r="2540" spans="6:15" ht="30" x14ac:dyDescent="0.2">
      <c r="F2540" s="125"/>
      <c r="O2540" s="209"/>
    </row>
    <row r="2541" spans="6:15" ht="30" x14ac:dyDescent="0.2">
      <c r="F2541" s="125"/>
      <c r="O2541" s="209"/>
    </row>
    <row r="2542" spans="6:15" ht="30" x14ac:dyDescent="0.2">
      <c r="F2542" s="125"/>
      <c r="O2542" s="209"/>
    </row>
    <row r="2543" spans="6:15" ht="30" x14ac:dyDescent="0.2">
      <c r="F2543" s="125"/>
      <c r="O2543" s="209"/>
    </row>
    <row r="2544" spans="6:15" ht="30" x14ac:dyDescent="0.2">
      <c r="F2544" s="125"/>
      <c r="O2544" s="209"/>
    </row>
    <row r="2545" spans="6:15" ht="30" x14ac:dyDescent="0.2">
      <c r="F2545" s="125"/>
      <c r="O2545" s="209"/>
    </row>
    <row r="2546" spans="6:15" ht="30" x14ac:dyDescent="0.2">
      <c r="F2546" s="125"/>
      <c r="O2546" s="209"/>
    </row>
    <row r="2547" spans="6:15" ht="30" x14ac:dyDescent="0.2">
      <c r="F2547" s="125"/>
      <c r="O2547" s="209"/>
    </row>
    <row r="2548" spans="6:15" ht="30" x14ac:dyDescent="0.2">
      <c r="F2548" s="125"/>
      <c r="O2548" s="209"/>
    </row>
    <row r="2549" spans="6:15" ht="30" x14ac:dyDescent="0.2">
      <c r="F2549" s="125"/>
      <c r="J2549" s="216"/>
      <c r="K2549" s="216"/>
      <c r="L2549" s="216"/>
      <c r="O2549" s="209"/>
    </row>
    <row r="2550" spans="6:15" ht="30" x14ac:dyDescent="0.2">
      <c r="F2550" s="125"/>
      <c r="O2550" s="209"/>
    </row>
    <row r="2551" spans="6:15" ht="30" x14ac:dyDescent="0.2">
      <c r="O2551" s="209"/>
    </row>
    <row r="2552" spans="6:15" ht="30" x14ac:dyDescent="0.2">
      <c r="F2552" s="125"/>
      <c r="O2552" s="209"/>
    </row>
    <row r="2553" spans="6:15" ht="30" x14ac:dyDescent="0.2">
      <c r="F2553" s="125"/>
      <c r="O2553" s="209"/>
    </row>
    <row r="2554" spans="6:15" ht="30" x14ac:dyDescent="0.2">
      <c r="F2554" s="125"/>
      <c r="O2554" s="209"/>
    </row>
    <row r="2555" spans="6:15" ht="30" x14ac:dyDescent="0.2">
      <c r="F2555" s="125"/>
      <c r="O2555" s="209"/>
    </row>
    <row r="2556" spans="6:15" ht="30" x14ac:dyDescent="0.2">
      <c r="F2556" s="125"/>
      <c r="O2556" s="209"/>
    </row>
    <row r="2557" spans="6:15" ht="30" x14ac:dyDescent="0.2">
      <c r="F2557" s="125"/>
      <c r="O2557" s="209"/>
    </row>
    <row r="2558" spans="6:15" ht="30" x14ac:dyDescent="0.2">
      <c r="F2558" s="125"/>
      <c r="O2558" s="209"/>
    </row>
    <row r="2559" spans="6:15" ht="30" x14ac:dyDescent="0.2">
      <c r="F2559" s="125"/>
      <c r="O2559" s="209"/>
    </row>
    <row r="2560" spans="6:15" ht="30" x14ac:dyDescent="0.2">
      <c r="F2560" s="125"/>
      <c r="O2560" s="209"/>
    </row>
    <row r="2561" spans="6:15" ht="30" x14ac:dyDescent="0.2">
      <c r="F2561" s="125"/>
      <c r="O2561" s="209"/>
    </row>
    <row r="2562" spans="6:15" ht="30" x14ac:dyDescent="0.2">
      <c r="F2562" s="125"/>
      <c r="O2562" s="209"/>
    </row>
    <row r="2563" spans="6:15" ht="30" x14ac:dyDescent="0.2">
      <c r="F2563" s="125"/>
      <c r="O2563" s="209"/>
    </row>
    <row r="2564" spans="6:15" ht="30" x14ac:dyDescent="0.2">
      <c r="F2564" s="125"/>
      <c r="O2564" s="209"/>
    </row>
    <row r="2565" spans="6:15" ht="30" x14ac:dyDescent="0.2">
      <c r="F2565" s="125"/>
      <c r="O2565" s="209"/>
    </row>
    <row r="2566" spans="6:15" ht="30" x14ac:dyDescent="0.2">
      <c r="F2566" s="125"/>
      <c r="O2566" s="209"/>
    </row>
    <row r="2567" spans="6:15" ht="30" x14ac:dyDescent="0.2">
      <c r="F2567" s="125"/>
      <c r="O2567" s="209"/>
    </row>
    <row r="2568" spans="6:15" ht="30" x14ac:dyDescent="0.2">
      <c r="F2568" s="125"/>
      <c r="O2568" s="209"/>
    </row>
    <row r="2569" spans="6:15" ht="30" x14ac:dyDescent="0.2">
      <c r="F2569" s="125"/>
      <c r="O2569" s="209"/>
    </row>
    <row r="2570" spans="6:15" ht="30" x14ac:dyDescent="0.2">
      <c r="F2570" s="125"/>
      <c r="O2570" s="209"/>
    </row>
    <row r="2571" spans="6:15" ht="30" x14ac:dyDescent="0.2">
      <c r="F2571" s="125"/>
      <c r="O2571" s="209"/>
    </row>
    <row r="2572" spans="6:15" ht="30" x14ac:dyDescent="0.2">
      <c r="F2572" s="125"/>
      <c r="O2572" s="209"/>
    </row>
    <row r="2573" spans="6:15" ht="30" x14ac:dyDescent="0.2">
      <c r="F2573" s="125"/>
      <c r="O2573" s="209"/>
    </row>
    <row r="2574" spans="6:15" ht="30" x14ac:dyDescent="0.2">
      <c r="F2574" s="125"/>
      <c r="O2574" s="209"/>
    </row>
    <row r="2575" spans="6:15" ht="30" x14ac:dyDescent="0.2">
      <c r="F2575" s="125"/>
      <c r="J2575" s="216"/>
      <c r="K2575" s="216"/>
      <c r="L2575" s="216"/>
      <c r="O2575" s="209"/>
    </row>
    <row r="2576" spans="6:15" ht="30" x14ac:dyDescent="0.2">
      <c r="F2576" s="125"/>
      <c r="O2576" s="209"/>
    </row>
    <row r="2577" spans="6:15" ht="30" x14ac:dyDescent="0.2">
      <c r="F2577" s="125"/>
      <c r="O2577" s="209"/>
    </row>
    <row r="2578" spans="6:15" ht="30" x14ac:dyDescent="0.2">
      <c r="F2578" s="125"/>
      <c r="O2578" s="209"/>
    </row>
    <row r="2579" spans="6:15" ht="30" x14ac:dyDescent="0.2">
      <c r="F2579" s="125"/>
      <c r="O2579" s="209"/>
    </row>
    <row r="2580" spans="6:15" ht="30" x14ac:dyDescent="0.2">
      <c r="F2580" s="125"/>
      <c r="O2580" s="209"/>
    </row>
    <row r="2581" spans="6:15" ht="30" x14ac:dyDescent="0.2">
      <c r="F2581" s="125"/>
      <c r="O2581" s="209"/>
    </row>
    <row r="2582" spans="6:15" ht="30" x14ac:dyDescent="0.2">
      <c r="F2582" s="125"/>
      <c r="O2582" s="209"/>
    </row>
    <row r="2583" spans="6:15" ht="30" x14ac:dyDescent="0.2">
      <c r="F2583" s="125"/>
      <c r="O2583" s="209"/>
    </row>
    <row r="2584" spans="6:15" ht="30" x14ac:dyDescent="0.2">
      <c r="F2584" s="125"/>
      <c r="O2584" s="209"/>
    </row>
    <row r="2585" spans="6:15" ht="30" x14ac:dyDescent="0.2">
      <c r="F2585" s="125"/>
      <c r="O2585" s="209"/>
    </row>
    <row r="2586" spans="6:15" ht="30" x14ac:dyDescent="0.2">
      <c r="F2586" s="125"/>
      <c r="O2586" s="209"/>
    </row>
    <row r="2587" spans="6:15" ht="30" x14ac:dyDescent="0.2">
      <c r="F2587" s="125"/>
      <c r="O2587" s="209"/>
    </row>
    <row r="2588" spans="6:15" ht="30" x14ac:dyDescent="0.2">
      <c r="F2588" s="125"/>
      <c r="O2588" s="209"/>
    </row>
    <row r="2589" spans="6:15" ht="30" x14ac:dyDescent="0.2">
      <c r="F2589" s="125"/>
      <c r="O2589" s="209"/>
    </row>
    <row r="2590" spans="6:15" ht="30" x14ac:dyDescent="0.2">
      <c r="F2590" s="125"/>
      <c r="O2590" s="209"/>
    </row>
    <row r="2591" spans="6:15" ht="30" x14ac:dyDescent="0.2">
      <c r="F2591" s="125"/>
      <c r="O2591" s="209"/>
    </row>
    <row r="2592" spans="6:15" ht="30" x14ac:dyDescent="0.2">
      <c r="F2592" s="125"/>
      <c r="O2592" s="209"/>
    </row>
    <row r="2593" spans="6:15" ht="30" x14ac:dyDescent="0.2">
      <c r="F2593" s="125"/>
      <c r="O2593" s="209"/>
    </row>
    <row r="2594" spans="6:15" ht="30" x14ac:dyDescent="0.2">
      <c r="F2594" s="125"/>
      <c r="O2594" s="209"/>
    </row>
    <row r="2595" spans="6:15" ht="30" x14ac:dyDescent="0.2">
      <c r="F2595" s="125"/>
      <c r="J2595" s="216"/>
      <c r="K2595" s="216"/>
      <c r="L2595" s="216"/>
      <c r="O2595" s="209"/>
    </row>
    <row r="2596" spans="6:15" ht="30" x14ac:dyDescent="0.2">
      <c r="F2596" s="125"/>
      <c r="O2596" s="209"/>
    </row>
    <row r="2597" spans="6:15" ht="30" x14ac:dyDescent="0.2">
      <c r="F2597" s="125"/>
      <c r="O2597" s="209"/>
    </row>
    <row r="2598" spans="6:15" ht="30" x14ac:dyDescent="0.2">
      <c r="F2598" s="125"/>
      <c r="O2598" s="209"/>
    </row>
    <row r="2599" spans="6:15" ht="30" x14ac:dyDescent="0.2">
      <c r="F2599" s="125"/>
      <c r="O2599" s="209"/>
    </row>
    <row r="2600" spans="6:15" ht="30" x14ac:dyDescent="0.2">
      <c r="F2600" s="125"/>
      <c r="O2600" s="209"/>
    </row>
    <row r="2601" spans="6:15" ht="30" x14ac:dyDescent="0.2">
      <c r="F2601" s="125"/>
      <c r="O2601" s="209"/>
    </row>
    <row r="2602" spans="6:15" ht="30" x14ac:dyDescent="0.2">
      <c r="F2602" s="125"/>
      <c r="O2602" s="209"/>
    </row>
    <row r="2603" spans="6:15" ht="30" x14ac:dyDescent="0.2">
      <c r="F2603" s="125"/>
      <c r="O2603" s="209"/>
    </row>
    <row r="2604" spans="6:15" ht="30" x14ac:dyDescent="0.2">
      <c r="F2604" s="125"/>
      <c r="O2604" s="209"/>
    </row>
    <row r="2605" spans="6:15" ht="30" x14ac:dyDescent="0.2">
      <c r="F2605" s="125"/>
      <c r="O2605" s="209"/>
    </row>
    <row r="2606" spans="6:15" ht="30" x14ac:dyDescent="0.2">
      <c r="F2606" s="125"/>
      <c r="O2606" s="209"/>
    </row>
    <row r="2607" spans="6:15" ht="30" x14ac:dyDescent="0.2">
      <c r="F2607" s="125"/>
      <c r="O2607" s="209"/>
    </row>
    <row r="2608" spans="6:15" ht="30" x14ac:dyDescent="0.2">
      <c r="F2608" s="125"/>
      <c r="O2608" s="209"/>
    </row>
    <row r="2609" spans="6:15" ht="30" x14ac:dyDescent="0.2">
      <c r="F2609" s="125"/>
      <c r="O2609" s="209"/>
    </row>
    <row r="2610" spans="6:15" ht="30" x14ac:dyDescent="0.2">
      <c r="F2610" s="125"/>
      <c r="O2610" s="209"/>
    </row>
    <row r="2611" spans="6:15" ht="30" x14ac:dyDescent="0.2">
      <c r="F2611" s="125"/>
      <c r="O2611" s="209"/>
    </row>
    <row r="2612" spans="6:15" ht="30" x14ac:dyDescent="0.2">
      <c r="F2612" s="125"/>
      <c r="O2612" s="209"/>
    </row>
    <row r="2613" spans="6:15" ht="30" x14ac:dyDescent="0.2">
      <c r="F2613" s="125"/>
      <c r="O2613" s="209"/>
    </row>
    <row r="2614" spans="6:15" ht="30" x14ac:dyDescent="0.2">
      <c r="F2614" s="125"/>
      <c r="O2614" s="209"/>
    </row>
    <row r="2615" spans="6:15" ht="30" x14ac:dyDescent="0.2">
      <c r="F2615" s="125"/>
      <c r="O2615" s="209"/>
    </row>
    <row r="2616" spans="6:15" ht="30" x14ac:dyDescent="0.2">
      <c r="F2616" s="125"/>
      <c r="O2616" s="209"/>
    </row>
    <row r="2617" spans="6:15" ht="30" x14ac:dyDescent="0.2">
      <c r="F2617" s="125"/>
      <c r="J2617" s="216"/>
      <c r="K2617" s="216"/>
      <c r="L2617" s="216"/>
      <c r="O2617" s="209"/>
    </row>
    <row r="2618" spans="6:15" ht="30" x14ac:dyDescent="0.2">
      <c r="F2618" s="125"/>
      <c r="O2618" s="209"/>
    </row>
    <row r="2619" spans="6:15" ht="30" x14ac:dyDescent="0.2">
      <c r="F2619" s="125"/>
      <c r="O2619" s="209"/>
    </row>
    <row r="2620" spans="6:15" ht="30" x14ac:dyDescent="0.2">
      <c r="F2620" s="125"/>
      <c r="O2620" s="209"/>
    </row>
    <row r="2621" spans="6:15" ht="30" x14ac:dyDescent="0.2">
      <c r="F2621" s="125"/>
      <c r="O2621" s="209"/>
    </row>
    <row r="2622" spans="6:15" ht="30" x14ac:dyDescent="0.2">
      <c r="F2622" s="125"/>
      <c r="O2622" s="209"/>
    </row>
    <row r="2623" spans="6:15" ht="30" x14ac:dyDescent="0.2">
      <c r="F2623" s="125"/>
      <c r="O2623" s="209"/>
    </row>
    <row r="2624" spans="6:15" ht="30" x14ac:dyDescent="0.2">
      <c r="F2624" s="125"/>
      <c r="O2624" s="209"/>
    </row>
    <row r="2625" spans="6:15" ht="30" x14ac:dyDescent="0.2">
      <c r="F2625" s="125"/>
      <c r="O2625" s="209"/>
    </row>
    <row r="2626" spans="6:15" ht="30" x14ac:dyDescent="0.2">
      <c r="F2626" s="125"/>
      <c r="O2626" s="209"/>
    </row>
    <row r="2627" spans="6:15" ht="30" x14ac:dyDescent="0.2">
      <c r="F2627" s="125"/>
      <c r="J2627" s="216"/>
      <c r="K2627" s="216"/>
      <c r="L2627" s="216"/>
      <c r="O2627" s="209"/>
    </row>
    <row r="2628" spans="6:15" ht="30" x14ac:dyDescent="0.2">
      <c r="F2628" s="125"/>
      <c r="O2628" s="209"/>
    </row>
    <row r="2629" spans="6:15" ht="30" x14ac:dyDescent="0.2">
      <c r="F2629" s="125"/>
      <c r="O2629" s="209"/>
    </row>
    <row r="2630" spans="6:15" ht="30" x14ac:dyDescent="0.2">
      <c r="F2630" s="125"/>
      <c r="O2630" s="209"/>
    </row>
    <row r="2631" spans="6:15" ht="30" x14ac:dyDescent="0.2">
      <c r="F2631" s="125"/>
      <c r="O2631" s="209"/>
    </row>
    <row r="2632" spans="6:15" ht="30" x14ac:dyDescent="0.2">
      <c r="F2632" s="125"/>
      <c r="J2632" s="216"/>
      <c r="K2632" s="216"/>
      <c r="L2632" s="216"/>
      <c r="O2632" s="209"/>
    </row>
    <row r="2633" spans="6:15" ht="30" x14ac:dyDescent="0.2">
      <c r="F2633" s="125"/>
      <c r="O2633" s="209"/>
    </row>
    <row r="2634" spans="6:15" ht="30" x14ac:dyDescent="0.2">
      <c r="F2634" s="125"/>
      <c r="O2634" s="209"/>
    </row>
    <row r="2635" spans="6:15" ht="30" x14ac:dyDescent="0.2">
      <c r="F2635" s="125"/>
      <c r="O2635" s="209"/>
    </row>
    <row r="2636" spans="6:15" ht="30" x14ac:dyDescent="0.2">
      <c r="F2636" s="125"/>
      <c r="O2636" s="209"/>
    </row>
    <row r="2637" spans="6:15" ht="30" x14ac:dyDescent="0.2">
      <c r="F2637" s="125"/>
      <c r="O2637" s="209"/>
    </row>
    <row r="2638" spans="6:15" ht="30" x14ac:dyDescent="0.2">
      <c r="F2638" s="125"/>
      <c r="O2638" s="209"/>
    </row>
    <row r="2639" spans="6:15" ht="30" x14ac:dyDescent="0.2">
      <c r="F2639" s="125"/>
      <c r="O2639" s="209"/>
    </row>
    <row r="2640" spans="6:15" ht="30" x14ac:dyDescent="0.2">
      <c r="F2640" s="125"/>
      <c r="J2640" s="216"/>
      <c r="K2640" s="216"/>
      <c r="L2640" s="216"/>
      <c r="O2640" s="209"/>
    </row>
    <row r="2641" spans="6:15" ht="30" x14ac:dyDescent="0.2">
      <c r="F2641" s="125"/>
      <c r="O2641" s="209"/>
    </row>
    <row r="2642" spans="6:15" ht="30" x14ac:dyDescent="0.2">
      <c r="F2642" s="125"/>
      <c r="O2642" s="209"/>
    </row>
    <row r="2643" spans="6:15" ht="30" x14ac:dyDescent="0.2">
      <c r="F2643" s="125"/>
      <c r="O2643" s="209"/>
    </row>
    <row r="2644" spans="6:15" ht="30" x14ac:dyDescent="0.2">
      <c r="F2644" s="125"/>
      <c r="O2644" s="209"/>
    </row>
    <row r="2645" spans="6:15" ht="30" x14ac:dyDescent="0.2">
      <c r="F2645" s="125"/>
      <c r="O2645" s="209"/>
    </row>
    <row r="2646" spans="6:15" ht="30" x14ac:dyDescent="0.2">
      <c r="F2646" s="125"/>
      <c r="O2646" s="209"/>
    </row>
    <row r="2647" spans="6:15" ht="30" x14ac:dyDescent="0.2">
      <c r="F2647" s="125"/>
      <c r="O2647" s="209"/>
    </row>
    <row r="2648" spans="6:15" ht="30" x14ac:dyDescent="0.2">
      <c r="F2648" s="125"/>
      <c r="O2648" s="209"/>
    </row>
    <row r="2649" spans="6:15" ht="30" x14ac:dyDescent="0.2">
      <c r="F2649" s="125"/>
      <c r="O2649" s="209"/>
    </row>
    <row r="2650" spans="6:15" ht="30" x14ac:dyDescent="0.2">
      <c r="F2650" s="125"/>
      <c r="O2650" s="209"/>
    </row>
    <row r="2651" spans="6:15" ht="30" x14ac:dyDescent="0.2">
      <c r="F2651" s="125"/>
      <c r="O2651" s="209"/>
    </row>
    <row r="2652" spans="6:15" ht="30" x14ac:dyDescent="0.2">
      <c r="F2652" s="125"/>
      <c r="O2652" s="209"/>
    </row>
    <row r="2653" spans="6:15" ht="30" x14ac:dyDescent="0.2">
      <c r="F2653" s="125"/>
      <c r="O2653" s="209"/>
    </row>
    <row r="2654" spans="6:15" ht="30" x14ac:dyDescent="0.2">
      <c r="F2654" s="125"/>
      <c r="O2654" s="209"/>
    </row>
    <row r="2655" spans="6:15" ht="30" x14ac:dyDescent="0.2">
      <c r="F2655" s="125"/>
      <c r="O2655" s="209"/>
    </row>
    <row r="2656" spans="6:15" ht="30" x14ac:dyDescent="0.2">
      <c r="F2656" s="125"/>
      <c r="J2656" s="216"/>
      <c r="K2656" s="216"/>
      <c r="L2656" s="216"/>
      <c r="O2656" s="209"/>
    </row>
    <row r="2657" spans="6:15" ht="30" x14ac:dyDescent="0.2">
      <c r="F2657" s="125"/>
      <c r="O2657" s="209"/>
    </row>
    <row r="2658" spans="6:15" ht="30" x14ac:dyDescent="0.2">
      <c r="F2658" s="125"/>
      <c r="O2658" s="209"/>
    </row>
    <row r="2659" spans="6:15" ht="30" x14ac:dyDescent="0.2">
      <c r="F2659" s="125"/>
      <c r="O2659" s="209"/>
    </row>
    <row r="2660" spans="6:15" ht="30" x14ac:dyDescent="0.2">
      <c r="F2660" s="125"/>
      <c r="O2660" s="209"/>
    </row>
    <row r="2661" spans="6:15" ht="30" x14ac:dyDescent="0.2">
      <c r="F2661" s="125"/>
      <c r="O2661" s="209"/>
    </row>
    <row r="2662" spans="6:15" ht="30" x14ac:dyDescent="0.2">
      <c r="F2662" s="125"/>
      <c r="O2662" s="209"/>
    </row>
    <row r="2663" spans="6:15" ht="30" x14ac:dyDescent="0.2">
      <c r="F2663" s="125"/>
      <c r="J2663" s="216"/>
      <c r="K2663" s="216"/>
      <c r="L2663" s="216"/>
      <c r="O2663" s="209"/>
    </row>
    <row r="2664" spans="6:15" ht="30" x14ac:dyDescent="0.2">
      <c r="F2664" s="125"/>
      <c r="J2664" s="216"/>
      <c r="K2664" s="216"/>
      <c r="L2664" s="216"/>
      <c r="O2664" s="209"/>
    </row>
    <row r="2665" spans="6:15" ht="30" x14ac:dyDescent="0.2">
      <c r="F2665" s="125"/>
      <c r="O2665" s="209"/>
    </row>
    <row r="2666" spans="6:15" ht="30" x14ac:dyDescent="0.2">
      <c r="F2666" s="125"/>
      <c r="O2666" s="209"/>
    </row>
    <row r="2667" spans="6:15" ht="30" x14ac:dyDescent="0.2">
      <c r="F2667" s="125"/>
      <c r="O2667" s="209"/>
    </row>
    <row r="2668" spans="6:15" ht="30" x14ac:dyDescent="0.2">
      <c r="F2668" s="125"/>
      <c r="O2668" s="209"/>
    </row>
    <row r="2669" spans="6:15" ht="30" x14ac:dyDescent="0.2">
      <c r="F2669" s="125"/>
      <c r="O2669" s="209"/>
    </row>
    <row r="2670" spans="6:15" ht="30" x14ac:dyDescent="0.2">
      <c r="F2670" s="125"/>
      <c r="O2670" s="209"/>
    </row>
    <row r="2671" spans="6:15" ht="30" x14ac:dyDescent="0.2">
      <c r="F2671" s="125"/>
      <c r="O2671" s="209"/>
    </row>
    <row r="2672" spans="6:15" ht="30" x14ac:dyDescent="0.2">
      <c r="F2672" s="125"/>
      <c r="O2672" s="209"/>
    </row>
    <row r="2673" spans="6:15" ht="30" x14ac:dyDescent="0.2">
      <c r="F2673" s="125"/>
      <c r="O2673" s="209"/>
    </row>
    <row r="2674" spans="6:15" ht="30" x14ac:dyDescent="0.2">
      <c r="F2674" s="125"/>
      <c r="O2674" s="209"/>
    </row>
    <row r="2675" spans="6:15" ht="30" x14ac:dyDescent="0.2">
      <c r="F2675" s="125"/>
      <c r="J2675" s="216"/>
      <c r="K2675" s="216"/>
      <c r="L2675" s="216"/>
      <c r="O2675" s="209"/>
    </row>
    <row r="2676" spans="6:15" ht="30" x14ac:dyDescent="0.2">
      <c r="F2676" s="125"/>
      <c r="J2676" s="216"/>
      <c r="K2676" s="216"/>
      <c r="L2676" s="216"/>
      <c r="O2676" s="209"/>
    </row>
    <row r="2677" spans="6:15" ht="30" x14ac:dyDescent="0.2">
      <c r="F2677" s="125"/>
      <c r="J2677" s="216"/>
      <c r="K2677" s="216"/>
      <c r="L2677" s="216"/>
      <c r="O2677" s="209"/>
    </row>
    <row r="2678" spans="6:15" ht="30" x14ac:dyDescent="0.2">
      <c r="F2678" s="125"/>
      <c r="O2678" s="209"/>
    </row>
    <row r="2679" spans="6:15" ht="30" x14ac:dyDescent="0.2">
      <c r="F2679" s="125"/>
      <c r="O2679" s="209"/>
    </row>
    <row r="2680" spans="6:15" ht="30" x14ac:dyDescent="0.2">
      <c r="F2680" s="125"/>
      <c r="O2680" s="209"/>
    </row>
    <row r="2681" spans="6:15" ht="30" x14ac:dyDescent="0.2">
      <c r="F2681" s="125"/>
      <c r="O2681" s="209"/>
    </row>
    <row r="2682" spans="6:15" ht="30" x14ac:dyDescent="0.2">
      <c r="F2682" s="125"/>
      <c r="O2682" s="209"/>
    </row>
    <row r="2683" spans="6:15" ht="30" x14ac:dyDescent="0.2">
      <c r="F2683" s="125"/>
      <c r="O2683" s="209"/>
    </row>
    <row r="2684" spans="6:15" ht="30" x14ac:dyDescent="0.2">
      <c r="F2684" s="125"/>
      <c r="O2684" s="209"/>
    </row>
    <row r="2685" spans="6:15" ht="30" x14ac:dyDescent="0.2">
      <c r="F2685" s="125"/>
      <c r="O2685" s="209"/>
    </row>
    <row r="2686" spans="6:15" ht="30" x14ac:dyDescent="0.2">
      <c r="F2686" s="125"/>
      <c r="O2686" s="209"/>
    </row>
    <row r="2687" spans="6:15" ht="30" x14ac:dyDescent="0.2">
      <c r="F2687" s="125"/>
      <c r="O2687" s="209"/>
    </row>
    <row r="2688" spans="6:15" ht="30" x14ac:dyDescent="0.2">
      <c r="F2688" s="125"/>
      <c r="O2688" s="209"/>
    </row>
    <row r="2689" spans="6:15" ht="30" x14ac:dyDescent="0.2">
      <c r="F2689" s="125"/>
      <c r="O2689" s="209"/>
    </row>
    <row r="2690" spans="6:15" ht="30" x14ac:dyDescent="0.2">
      <c r="F2690" s="125"/>
      <c r="O2690" s="209"/>
    </row>
    <row r="2691" spans="6:15" ht="30" x14ac:dyDescent="0.2">
      <c r="F2691" s="125"/>
      <c r="J2691" s="216"/>
      <c r="K2691" s="216"/>
      <c r="L2691" s="216"/>
      <c r="O2691" s="209"/>
    </row>
    <row r="2692" spans="6:15" ht="30" x14ac:dyDescent="0.2">
      <c r="F2692" s="125"/>
      <c r="O2692" s="209"/>
    </row>
    <row r="2693" spans="6:15" ht="30" x14ac:dyDescent="0.2">
      <c r="F2693" s="125"/>
      <c r="J2693" s="216"/>
      <c r="K2693" s="216"/>
      <c r="L2693" s="216"/>
      <c r="O2693" s="209"/>
    </row>
    <row r="2694" spans="6:15" ht="30" x14ac:dyDescent="0.2">
      <c r="F2694" s="125"/>
      <c r="O2694" s="209"/>
    </row>
    <row r="2695" spans="6:15" ht="30" x14ac:dyDescent="0.2">
      <c r="F2695" s="125"/>
      <c r="O2695" s="209"/>
    </row>
    <row r="2696" spans="6:15" ht="30" x14ac:dyDescent="0.2">
      <c r="F2696" s="125"/>
      <c r="J2696" s="216"/>
      <c r="K2696" s="216"/>
      <c r="L2696" s="216"/>
      <c r="O2696" s="209"/>
    </row>
    <row r="2697" spans="6:15" ht="30" x14ac:dyDescent="0.2">
      <c r="F2697" s="125"/>
      <c r="O2697" s="209"/>
    </row>
    <row r="2698" spans="6:15" ht="30" x14ac:dyDescent="0.2">
      <c r="F2698" s="125"/>
      <c r="O2698" s="209"/>
    </row>
    <row r="2699" spans="6:15" ht="30" x14ac:dyDescent="0.2">
      <c r="F2699" s="125"/>
      <c r="O2699" s="209"/>
    </row>
    <row r="2700" spans="6:15" ht="30" x14ac:dyDescent="0.2">
      <c r="F2700" s="125"/>
      <c r="J2700" s="216"/>
      <c r="K2700" s="216"/>
      <c r="L2700" s="216"/>
      <c r="O2700" s="209"/>
    </row>
    <row r="2701" spans="6:15" ht="30" x14ac:dyDescent="0.2">
      <c r="F2701" s="125"/>
      <c r="J2701" s="216"/>
      <c r="K2701" s="216"/>
      <c r="L2701" s="216"/>
      <c r="O2701" s="209"/>
    </row>
    <row r="2702" spans="6:15" ht="30" x14ac:dyDescent="0.2">
      <c r="F2702" s="125"/>
      <c r="O2702" s="209"/>
    </row>
    <row r="2703" spans="6:15" ht="30" x14ac:dyDescent="0.2">
      <c r="F2703" s="125"/>
      <c r="O2703" s="209"/>
    </row>
    <row r="2704" spans="6:15" ht="30" x14ac:dyDescent="0.2">
      <c r="F2704" s="125"/>
      <c r="O2704" s="209"/>
    </row>
    <row r="2705" spans="6:15" ht="30" x14ac:dyDescent="0.2">
      <c r="F2705" s="125"/>
      <c r="O2705" s="209"/>
    </row>
    <row r="2706" spans="6:15" ht="30" x14ac:dyDescent="0.2">
      <c r="F2706" s="125"/>
      <c r="J2706" s="216"/>
      <c r="K2706" s="216"/>
      <c r="L2706" s="216"/>
      <c r="O2706" s="209"/>
    </row>
    <row r="2707" spans="6:15" ht="30" x14ac:dyDescent="0.2">
      <c r="F2707" s="125"/>
      <c r="O2707" s="209"/>
    </row>
    <row r="2708" spans="6:15" ht="30" x14ac:dyDescent="0.2">
      <c r="F2708" s="125"/>
      <c r="O2708" s="209"/>
    </row>
    <row r="2709" spans="6:15" ht="30" x14ac:dyDescent="0.2">
      <c r="F2709" s="125"/>
      <c r="O2709" s="209"/>
    </row>
    <row r="2710" spans="6:15" ht="30" x14ac:dyDescent="0.2">
      <c r="F2710" s="125"/>
      <c r="O2710" s="209"/>
    </row>
    <row r="2711" spans="6:15" ht="30" x14ac:dyDescent="0.2">
      <c r="F2711" s="125"/>
      <c r="O2711" s="209"/>
    </row>
    <row r="2712" spans="6:15" ht="30" x14ac:dyDescent="0.2">
      <c r="F2712" s="125"/>
      <c r="O2712" s="209"/>
    </row>
    <row r="2713" spans="6:15" ht="30" x14ac:dyDescent="0.2">
      <c r="F2713" s="125"/>
      <c r="J2713" s="216"/>
      <c r="K2713" s="216"/>
      <c r="L2713" s="216"/>
      <c r="O2713" s="209"/>
    </row>
    <row r="2714" spans="6:15" ht="30" x14ac:dyDescent="0.2">
      <c r="F2714" s="125"/>
      <c r="J2714" s="216"/>
      <c r="K2714" s="216"/>
      <c r="L2714" s="216"/>
      <c r="O2714" s="209"/>
    </row>
    <row r="2715" spans="6:15" ht="30" x14ac:dyDescent="0.2">
      <c r="F2715" s="125"/>
      <c r="O2715" s="209"/>
    </row>
    <row r="2716" spans="6:15" ht="30" x14ac:dyDescent="0.2">
      <c r="F2716" s="125"/>
      <c r="J2716" s="216"/>
      <c r="K2716" s="216"/>
      <c r="L2716" s="216"/>
      <c r="O2716" s="209"/>
    </row>
    <row r="2717" spans="6:15" ht="30" x14ac:dyDescent="0.2">
      <c r="F2717" s="125"/>
      <c r="O2717" s="209"/>
    </row>
    <row r="2718" spans="6:15" ht="30" x14ac:dyDescent="0.2">
      <c r="F2718" s="125"/>
      <c r="O2718" s="209"/>
    </row>
    <row r="2719" spans="6:15" ht="30" x14ac:dyDescent="0.2">
      <c r="F2719" s="125"/>
      <c r="O2719" s="209"/>
    </row>
    <row r="2720" spans="6:15" ht="30" x14ac:dyDescent="0.2">
      <c r="F2720" s="125"/>
      <c r="O2720" s="209"/>
    </row>
    <row r="2721" spans="6:15" ht="30" x14ac:dyDescent="0.2">
      <c r="F2721" s="125"/>
      <c r="O2721" s="209"/>
    </row>
    <row r="2722" spans="6:15" ht="30" x14ac:dyDescent="0.2">
      <c r="F2722" s="125"/>
      <c r="O2722" s="209"/>
    </row>
    <row r="2723" spans="6:15" ht="30" x14ac:dyDescent="0.2">
      <c r="F2723" s="125"/>
      <c r="O2723" s="209"/>
    </row>
    <row r="2724" spans="6:15" ht="30" x14ac:dyDescent="0.2">
      <c r="F2724" s="125"/>
      <c r="O2724" s="209"/>
    </row>
    <row r="2725" spans="6:15" ht="30" x14ac:dyDescent="0.2">
      <c r="F2725" s="125"/>
      <c r="O2725" s="209"/>
    </row>
    <row r="2726" spans="6:15" ht="30" x14ac:dyDescent="0.2">
      <c r="F2726" s="125"/>
      <c r="O2726" s="209"/>
    </row>
    <row r="2727" spans="6:15" ht="30" x14ac:dyDescent="0.2">
      <c r="F2727" s="125"/>
      <c r="O2727" s="209"/>
    </row>
    <row r="2728" spans="6:15" ht="30" x14ac:dyDescent="0.2">
      <c r="F2728" s="125"/>
      <c r="J2728" s="216"/>
      <c r="K2728" s="216"/>
      <c r="L2728" s="216"/>
      <c r="O2728" s="209"/>
    </row>
    <row r="2729" spans="6:15" ht="30" x14ac:dyDescent="0.2">
      <c r="F2729" s="125"/>
      <c r="O2729" s="209"/>
    </row>
    <row r="2730" spans="6:15" ht="30" x14ac:dyDescent="0.2">
      <c r="F2730" s="125"/>
      <c r="J2730" s="216"/>
      <c r="K2730" s="216"/>
      <c r="L2730" s="216"/>
      <c r="O2730" s="209"/>
    </row>
    <row r="2731" spans="6:15" ht="30" x14ac:dyDescent="0.2">
      <c r="F2731" s="125"/>
      <c r="J2731" s="216"/>
      <c r="K2731" s="216"/>
      <c r="L2731" s="216"/>
      <c r="O2731" s="209"/>
    </row>
    <row r="2732" spans="6:15" ht="30" x14ac:dyDescent="0.2">
      <c r="F2732" s="125"/>
      <c r="J2732" s="216"/>
      <c r="K2732" s="216"/>
      <c r="L2732" s="216"/>
      <c r="O2732" s="209"/>
    </row>
    <row r="2733" spans="6:15" ht="30" x14ac:dyDescent="0.2">
      <c r="F2733" s="125"/>
      <c r="J2733" s="216"/>
      <c r="K2733" s="216"/>
      <c r="L2733" s="216"/>
      <c r="O2733" s="209"/>
    </row>
    <row r="2734" spans="6:15" ht="30" x14ac:dyDescent="0.2">
      <c r="F2734" s="125"/>
      <c r="J2734" s="216"/>
      <c r="K2734" s="216"/>
      <c r="L2734" s="216"/>
      <c r="O2734" s="209"/>
    </row>
    <row r="2735" spans="6:15" ht="30" x14ac:dyDescent="0.2">
      <c r="F2735" s="125"/>
      <c r="J2735" s="216"/>
      <c r="K2735" s="216"/>
      <c r="L2735" s="216"/>
      <c r="O2735" s="209"/>
    </row>
    <row r="2736" spans="6:15" ht="30" x14ac:dyDescent="0.2">
      <c r="F2736" s="125"/>
      <c r="O2736" s="209"/>
    </row>
    <row r="2737" spans="6:15" ht="30" x14ac:dyDescent="0.2">
      <c r="F2737" s="125"/>
      <c r="O2737" s="209"/>
    </row>
    <row r="2738" spans="6:15" ht="30" x14ac:dyDescent="0.2">
      <c r="F2738" s="125"/>
      <c r="J2738" s="216"/>
      <c r="K2738" s="216"/>
      <c r="L2738" s="216"/>
      <c r="O2738" s="209"/>
    </row>
    <row r="2739" spans="6:15" ht="30" x14ac:dyDescent="0.2">
      <c r="F2739" s="125"/>
      <c r="J2739" s="216"/>
      <c r="K2739" s="216"/>
      <c r="L2739" s="216"/>
      <c r="O2739" s="209"/>
    </row>
    <row r="2740" spans="6:15" ht="30" x14ac:dyDescent="0.2">
      <c r="F2740" s="125"/>
      <c r="J2740" s="216"/>
      <c r="K2740" s="216"/>
      <c r="L2740" s="216"/>
      <c r="O2740" s="209"/>
    </row>
    <row r="2741" spans="6:15" ht="30" x14ac:dyDescent="0.2">
      <c r="F2741" s="125"/>
      <c r="J2741" s="216"/>
      <c r="K2741" s="216"/>
      <c r="L2741" s="216"/>
      <c r="O2741" s="209"/>
    </row>
    <row r="2742" spans="6:15" ht="30" x14ac:dyDescent="0.2">
      <c r="F2742" s="125"/>
      <c r="J2742" s="216"/>
      <c r="K2742" s="216"/>
      <c r="L2742" s="216"/>
      <c r="M2742" s="215"/>
      <c r="O2742" s="209"/>
    </row>
    <row r="2743" spans="6:15" ht="30" x14ac:dyDescent="0.2">
      <c r="F2743" s="125"/>
      <c r="J2743" s="216"/>
      <c r="K2743" s="216"/>
      <c r="L2743" s="216"/>
      <c r="O2743" s="209"/>
    </row>
    <row r="2744" spans="6:15" ht="30" x14ac:dyDescent="0.2">
      <c r="F2744" s="125"/>
      <c r="J2744" s="216"/>
      <c r="K2744" s="216"/>
      <c r="L2744" s="216"/>
      <c r="O2744" s="209"/>
    </row>
    <row r="2745" spans="6:15" ht="30" x14ac:dyDescent="0.2">
      <c r="F2745" s="125"/>
      <c r="J2745" s="216"/>
      <c r="K2745" s="216"/>
      <c r="L2745" s="216"/>
      <c r="O2745" s="209"/>
    </row>
    <row r="2746" spans="6:15" ht="30" x14ac:dyDescent="0.2">
      <c r="F2746" s="125"/>
      <c r="J2746" s="216"/>
      <c r="K2746" s="216"/>
      <c r="L2746" s="216"/>
      <c r="O2746" s="209"/>
    </row>
    <row r="2747" spans="6:15" ht="30" x14ac:dyDescent="0.2">
      <c r="F2747" s="125"/>
      <c r="O2747" s="209"/>
    </row>
    <row r="2748" spans="6:15" ht="30" x14ac:dyDescent="0.2">
      <c r="F2748" s="125"/>
      <c r="O2748" s="209"/>
    </row>
    <row r="2749" spans="6:15" ht="30" x14ac:dyDescent="0.2">
      <c r="F2749" s="125"/>
      <c r="J2749" s="216"/>
      <c r="K2749" s="216"/>
      <c r="L2749" s="216"/>
      <c r="O2749" s="209"/>
    </row>
    <row r="2750" spans="6:15" ht="30" x14ac:dyDescent="0.2">
      <c r="F2750" s="125"/>
      <c r="O2750" s="209"/>
    </row>
    <row r="2751" spans="6:15" ht="30" x14ac:dyDescent="0.2">
      <c r="F2751" s="125"/>
      <c r="O2751" s="209"/>
    </row>
    <row r="2752" spans="6:15" ht="30" x14ac:dyDescent="0.2">
      <c r="F2752" s="125"/>
      <c r="O2752" s="209"/>
    </row>
    <row r="2753" spans="6:15" ht="30" x14ac:dyDescent="0.2">
      <c r="F2753" s="125"/>
      <c r="O2753" s="209"/>
    </row>
    <row r="2754" spans="6:15" ht="30" x14ac:dyDescent="0.2">
      <c r="F2754" s="125"/>
      <c r="O2754" s="209"/>
    </row>
    <row r="2755" spans="6:15" ht="30" x14ac:dyDescent="0.2">
      <c r="F2755" s="125"/>
      <c r="O2755" s="209"/>
    </row>
    <row r="2756" spans="6:15" ht="30" x14ac:dyDescent="0.2">
      <c r="O2756" s="209"/>
    </row>
    <row r="2757" spans="6:15" ht="30" x14ac:dyDescent="0.2">
      <c r="F2757" s="125"/>
      <c r="O2757" s="209"/>
    </row>
    <row r="2758" spans="6:15" ht="30" x14ac:dyDescent="0.2">
      <c r="F2758" s="125"/>
      <c r="O2758" s="209"/>
    </row>
    <row r="2759" spans="6:15" ht="30" x14ac:dyDescent="0.2">
      <c r="F2759" s="125"/>
      <c r="O2759" s="209"/>
    </row>
    <row r="2760" spans="6:15" ht="30" x14ac:dyDescent="0.2">
      <c r="F2760" s="125"/>
      <c r="O2760" s="209"/>
    </row>
    <row r="2761" spans="6:15" ht="30" x14ac:dyDescent="0.2">
      <c r="F2761" s="125"/>
      <c r="O2761" s="209"/>
    </row>
    <row r="2762" spans="6:15" ht="30" x14ac:dyDescent="0.2">
      <c r="F2762" s="125"/>
      <c r="J2762" s="216"/>
      <c r="K2762" s="216"/>
      <c r="L2762" s="216"/>
      <c r="O2762" s="209"/>
    </row>
    <row r="2763" spans="6:15" ht="30" x14ac:dyDescent="0.2">
      <c r="F2763" s="125"/>
      <c r="O2763" s="209"/>
    </row>
    <row r="2764" spans="6:15" ht="30" x14ac:dyDescent="0.2">
      <c r="F2764" s="125"/>
      <c r="O2764" s="209"/>
    </row>
    <row r="2765" spans="6:15" ht="30" x14ac:dyDescent="0.2">
      <c r="F2765" s="125"/>
      <c r="O2765" s="209"/>
    </row>
    <row r="2766" spans="6:15" ht="30" x14ac:dyDescent="0.2">
      <c r="F2766" s="125"/>
      <c r="O2766" s="209"/>
    </row>
    <row r="2767" spans="6:15" ht="30" x14ac:dyDescent="0.2">
      <c r="F2767" s="125"/>
      <c r="J2767" s="216"/>
      <c r="K2767" s="216"/>
      <c r="L2767" s="216"/>
      <c r="O2767" s="209"/>
    </row>
    <row r="2768" spans="6:15" ht="30" x14ac:dyDescent="0.2">
      <c r="F2768" s="125"/>
      <c r="O2768" s="209"/>
    </row>
    <row r="2769" spans="6:15" ht="30" x14ac:dyDescent="0.2">
      <c r="F2769" s="125"/>
      <c r="J2769" s="216"/>
      <c r="K2769" s="216"/>
      <c r="L2769" s="216"/>
      <c r="O2769" s="209"/>
    </row>
    <row r="2770" spans="6:15" ht="30" x14ac:dyDescent="0.2">
      <c r="F2770" s="125"/>
      <c r="O2770" s="209"/>
    </row>
    <row r="2771" spans="6:15" ht="30" x14ac:dyDescent="0.2">
      <c r="F2771" s="125"/>
      <c r="J2771" s="216"/>
      <c r="K2771" s="216"/>
      <c r="L2771" s="216"/>
      <c r="O2771" s="209"/>
    </row>
    <row r="2772" spans="6:15" ht="30" x14ac:dyDescent="0.2">
      <c r="F2772" s="125"/>
      <c r="O2772" s="209"/>
    </row>
    <row r="2773" spans="6:15" ht="30" x14ac:dyDescent="0.2">
      <c r="F2773" s="125"/>
      <c r="J2773" s="216"/>
      <c r="K2773" s="216"/>
      <c r="L2773" s="216"/>
      <c r="O2773" s="209"/>
    </row>
    <row r="2774" spans="6:15" ht="30" x14ac:dyDescent="0.2">
      <c r="F2774" s="125"/>
      <c r="O2774" s="209"/>
    </row>
    <row r="2775" spans="6:15" ht="30" x14ac:dyDescent="0.2">
      <c r="F2775" s="125"/>
      <c r="J2775" s="216"/>
      <c r="K2775" s="216"/>
      <c r="L2775" s="216"/>
      <c r="O2775" s="209"/>
    </row>
    <row r="2776" spans="6:15" ht="30" x14ac:dyDescent="0.2">
      <c r="F2776" s="125"/>
      <c r="O2776" s="209"/>
    </row>
    <row r="2777" spans="6:15" ht="30" x14ac:dyDescent="0.2">
      <c r="F2777" s="125"/>
      <c r="O2777" s="209"/>
    </row>
    <row r="2778" spans="6:15" ht="30" x14ac:dyDescent="0.2">
      <c r="F2778" s="125"/>
      <c r="O2778" s="209"/>
    </row>
    <row r="2779" spans="6:15" ht="30" x14ac:dyDescent="0.2">
      <c r="F2779" s="125"/>
      <c r="O2779" s="209"/>
    </row>
    <row r="2780" spans="6:15" ht="30" x14ac:dyDescent="0.2">
      <c r="F2780" s="125"/>
      <c r="J2780" s="216"/>
      <c r="K2780" s="216"/>
      <c r="L2780" s="216"/>
      <c r="O2780" s="209"/>
    </row>
    <row r="2781" spans="6:15" ht="30" x14ac:dyDescent="0.2">
      <c r="F2781" s="125"/>
      <c r="J2781" s="216"/>
      <c r="K2781" s="216"/>
      <c r="L2781" s="216"/>
      <c r="O2781" s="209"/>
    </row>
    <row r="2782" spans="6:15" ht="30" x14ac:dyDescent="0.2">
      <c r="F2782" s="125"/>
      <c r="O2782" s="209"/>
    </row>
    <row r="2783" spans="6:15" ht="30" x14ac:dyDescent="0.2">
      <c r="F2783" s="125"/>
      <c r="J2783" s="216"/>
      <c r="K2783" s="216"/>
      <c r="L2783" s="216"/>
      <c r="O2783" s="209"/>
    </row>
    <row r="2784" spans="6:15" ht="30" x14ac:dyDescent="0.2">
      <c r="F2784" s="125"/>
      <c r="O2784" s="209"/>
    </row>
    <row r="2785" spans="6:15" ht="30" x14ac:dyDescent="0.2">
      <c r="F2785" s="125"/>
      <c r="O2785" s="209"/>
    </row>
    <row r="2786" spans="6:15" ht="30" x14ac:dyDescent="0.2">
      <c r="F2786" s="125"/>
      <c r="J2786" s="216"/>
      <c r="K2786" s="216"/>
      <c r="L2786" s="216"/>
      <c r="O2786" s="209"/>
    </row>
    <row r="2787" spans="6:15" ht="30" x14ac:dyDescent="0.2">
      <c r="F2787" s="125"/>
      <c r="J2787" s="216"/>
      <c r="K2787" s="216"/>
      <c r="L2787" s="216"/>
      <c r="O2787" s="209"/>
    </row>
    <row r="2788" spans="6:15" ht="30" x14ac:dyDescent="0.2">
      <c r="F2788" s="125"/>
      <c r="J2788" s="216"/>
      <c r="K2788" s="216"/>
      <c r="L2788" s="216"/>
      <c r="O2788" s="209"/>
    </row>
    <row r="2789" spans="6:15" ht="30" x14ac:dyDescent="0.2">
      <c r="F2789" s="125"/>
      <c r="O2789" s="209"/>
    </row>
    <row r="2790" spans="6:15" ht="30" x14ac:dyDescent="0.2">
      <c r="F2790" s="125"/>
      <c r="J2790" s="216"/>
      <c r="K2790" s="216"/>
      <c r="L2790" s="216"/>
      <c r="O2790" s="209"/>
    </row>
    <row r="2791" spans="6:15" ht="30" x14ac:dyDescent="0.2">
      <c r="F2791" s="125"/>
      <c r="O2791" s="209"/>
    </row>
    <row r="2792" spans="6:15" ht="30" x14ac:dyDescent="0.2">
      <c r="F2792" s="125"/>
      <c r="O2792" s="209"/>
    </row>
    <row r="2793" spans="6:15" ht="30" x14ac:dyDescent="0.2">
      <c r="F2793" s="125"/>
      <c r="J2793" s="216"/>
      <c r="K2793" s="216"/>
      <c r="L2793" s="216"/>
      <c r="O2793" s="209"/>
    </row>
    <row r="2794" spans="6:15" ht="30" x14ac:dyDescent="0.2">
      <c r="F2794" s="125"/>
      <c r="J2794" s="216"/>
      <c r="K2794" s="216"/>
      <c r="L2794" s="216"/>
      <c r="O2794" s="209"/>
    </row>
    <row r="2795" spans="6:15" ht="30" x14ac:dyDescent="0.2">
      <c r="F2795" s="125"/>
      <c r="O2795" s="209"/>
    </row>
    <row r="2796" spans="6:15" ht="30" x14ac:dyDescent="0.2">
      <c r="F2796" s="125"/>
      <c r="O2796" s="209"/>
    </row>
    <row r="2797" spans="6:15" ht="30" x14ac:dyDescent="0.2">
      <c r="F2797" s="125"/>
      <c r="O2797" s="209"/>
    </row>
    <row r="2798" spans="6:15" ht="30" x14ac:dyDescent="0.2">
      <c r="F2798" s="125"/>
      <c r="O2798" s="209"/>
    </row>
    <row r="2799" spans="6:15" ht="30" x14ac:dyDescent="0.2">
      <c r="F2799" s="125"/>
      <c r="J2799" s="216"/>
      <c r="K2799" s="216"/>
      <c r="L2799" s="216"/>
      <c r="O2799" s="209"/>
    </row>
    <row r="2800" spans="6:15" ht="30" x14ac:dyDescent="0.2">
      <c r="F2800" s="125"/>
      <c r="O2800" s="209"/>
    </row>
    <row r="2801" spans="6:15" ht="30" x14ac:dyDescent="0.2">
      <c r="F2801" s="125"/>
      <c r="O2801" s="209"/>
    </row>
    <row r="2802" spans="6:15" ht="30" x14ac:dyDescent="0.2">
      <c r="F2802" s="125"/>
      <c r="O2802" s="209"/>
    </row>
    <row r="2803" spans="6:15" ht="30" x14ac:dyDescent="0.2">
      <c r="F2803" s="125"/>
      <c r="O2803" s="209"/>
    </row>
    <row r="2804" spans="6:15" ht="30" x14ac:dyDescent="0.2">
      <c r="F2804" s="125"/>
      <c r="O2804" s="209"/>
    </row>
    <row r="2805" spans="6:15" ht="30" x14ac:dyDescent="0.2">
      <c r="F2805" s="125"/>
      <c r="J2805" s="216"/>
      <c r="K2805" s="216"/>
      <c r="L2805" s="216"/>
      <c r="O2805" s="209"/>
    </row>
    <row r="2806" spans="6:15" ht="30" x14ac:dyDescent="0.2">
      <c r="F2806" s="125"/>
      <c r="O2806" s="209"/>
    </row>
    <row r="2807" spans="6:15" ht="30" x14ac:dyDescent="0.2">
      <c r="F2807" s="125"/>
      <c r="O2807" s="209"/>
    </row>
    <row r="2808" spans="6:15" ht="30" x14ac:dyDescent="0.2">
      <c r="F2808" s="125"/>
      <c r="O2808" s="209"/>
    </row>
    <row r="2809" spans="6:15" ht="30" x14ac:dyDescent="0.2">
      <c r="F2809" s="125"/>
      <c r="O2809" s="209"/>
    </row>
    <row r="2810" spans="6:15" ht="30" x14ac:dyDescent="0.2">
      <c r="F2810" s="125"/>
      <c r="O2810" s="209"/>
    </row>
    <row r="2811" spans="6:15" ht="30" x14ac:dyDescent="0.2">
      <c r="F2811" s="125"/>
      <c r="O2811" s="209"/>
    </row>
    <row r="2812" spans="6:15" ht="30" x14ac:dyDescent="0.2">
      <c r="F2812" s="125"/>
      <c r="O2812" s="209"/>
    </row>
    <row r="2813" spans="6:15" ht="30" x14ac:dyDescent="0.2">
      <c r="F2813" s="125"/>
      <c r="O2813" s="209"/>
    </row>
    <row r="2814" spans="6:15" ht="30" x14ac:dyDescent="0.2">
      <c r="F2814" s="125"/>
      <c r="O2814" s="209"/>
    </row>
    <row r="2815" spans="6:15" ht="30" x14ac:dyDescent="0.2">
      <c r="F2815" s="125"/>
      <c r="J2815" s="216"/>
      <c r="K2815" s="216"/>
      <c r="L2815" s="216"/>
      <c r="O2815" s="209"/>
    </row>
    <row r="2816" spans="6:15" ht="30" x14ac:dyDescent="0.2">
      <c r="F2816" s="125"/>
      <c r="O2816" s="209"/>
    </row>
    <row r="2817" spans="6:15" ht="30" x14ac:dyDescent="0.2">
      <c r="F2817" s="125"/>
      <c r="O2817" s="209"/>
    </row>
    <row r="2818" spans="6:15" ht="30" x14ac:dyDescent="0.2">
      <c r="F2818" s="125"/>
      <c r="J2818" s="216"/>
      <c r="K2818" s="216"/>
      <c r="L2818" s="216"/>
      <c r="O2818" s="209"/>
    </row>
    <row r="2819" spans="6:15" ht="30" x14ac:dyDescent="0.2">
      <c r="F2819" s="125"/>
      <c r="J2819" s="216"/>
      <c r="K2819" s="216"/>
      <c r="L2819" s="216"/>
      <c r="O2819" s="209"/>
    </row>
    <row r="2820" spans="6:15" ht="30" x14ac:dyDescent="0.2">
      <c r="F2820" s="125"/>
      <c r="O2820" s="209"/>
    </row>
    <row r="2821" spans="6:15" ht="30" x14ac:dyDescent="0.2">
      <c r="F2821" s="125"/>
      <c r="O2821" s="209"/>
    </row>
    <row r="2822" spans="6:15" ht="30" x14ac:dyDescent="0.2">
      <c r="F2822" s="125"/>
      <c r="O2822" s="209"/>
    </row>
    <row r="2823" spans="6:15" ht="30" x14ac:dyDescent="0.2">
      <c r="F2823" s="125"/>
      <c r="J2823" s="216"/>
      <c r="K2823" s="216"/>
      <c r="L2823" s="216"/>
      <c r="O2823" s="209"/>
    </row>
    <row r="2824" spans="6:15" ht="30" x14ac:dyDescent="0.2">
      <c r="F2824" s="125"/>
      <c r="J2824" s="216"/>
      <c r="K2824" s="216"/>
      <c r="L2824" s="216"/>
      <c r="O2824" s="209"/>
    </row>
    <row r="2825" spans="6:15" ht="30" x14ac:dyDescent="0.2">
      <c r="F2825" s="125"/>
      <c r="O2825" s="209"/>
    </row>
    <row r="2826" spans="6:15" ht="30" x14ac:dyDescent="0.2">
      <c r="F2826" s="125"/>
      <c r="O2826" s="209"/>
    </row>
    <row r="2827" spans="6:15" ht="30" x14ac:dyDescent="0.2">
      <c r="F2827" s="125"/>
      <c r="O2827" s="209"/>
    </row>
    <row r="2828" spans="6:15" ht="30" x14ac:dyDescent="0.2">
      <c r="F2828" s="125"/>
      <c r="O2828" s="209"/>
    </row>
    <row r="2829" spans="6:15" ht="30" x14ac:dyDescent="0.2">
      <c r="F2829" s="125"/>
      <c r="O2829" s="209"/>
    </row>
    <row r="2830" spans="6:15" ht="30" x14ac:dyDescent="0.2">
      <c r="F2830" s="125"/>
      <c r="J2830" s="216"/>
      <c r="K2830" s="216"/>
      <c r="L2830" s="216"/>
      <c r="O2830" s="209"/>
    </row>
    <row r="2831" spans="6:15" ht="30" x14ac:dyDescent="0.2">
      <c r="F2831" s="125"/>
      <c r="O2831" s="209"/>
    </row>
    <row r="2832" spans="6:15" ht="30" x14ac:dyDescent="0.2">
      <c r="F2832" s="125"/>
      <c r="J2832" s="216"/>
      <c r="K2832" s="216"/>
      <c r="L2832" s="216"/>
      <c r="O2832" s="209"/>
    </row>
    <row r="2833" spans="6:15" ht="30" x14ac:dyDescent="0.2">
      <c r="F2833" s="125"/>
      <c r="J2833" s="216"/>
      <c r="K2833" s="216"/>
      <c r="L2833" s="216"/>
      <c r="O2833" s="209"/>
    </row>
    <row r="2834" spans="6:15" ht="30" x14ac:dyDescent="0.2">
      <c r="F2834" s="125"/>
      <c r="J2834" s="216"/>
      <c r="K2834" s="216"/>
      <c r="L2834" s="216"/>
      <c r="O2834" s="209"/>
    </row>
    <row r="2835" spans="6:15" ht="30" x14ac:dyDescent="0.2">
      <c r="F2835" s="125"/>
      <c r="O2835" s="209"/>
    </row>
    <row r="2836" spans="6:15" ht="30" x14ac:dyDescent="0.2">
      <c r="F2836" s="125"/>
      <c r="O2836" s="209"/>
    </row>
    <row r="2837" spans="6:15" ht="30" x14ac:dyDescent="0.2">
      <c r="F2837" s="125"/>
      <c r="J2837" s="216"/>
      <c r="K2837" s="216"/>
      <c r="L2837" s="216"/>
      <c r="O2837" s="209"/>
    </row>
    <row r="2838" spans="6:15" ht="30" x14ac:dyDescent="0.2">
      <c r="F2838" s="125"/>
      <c r="J2838" s="216"/>
      <c r="K2838" s="216"/>
      <c r="L2838" s="216"/>
      <c r="O2838" s="209"/>
    </row>
    <row r="2839" spans="6:15" ht="30" x14ac:dyDescent="0.2">
      <c r="F2839" s="125"/>
      <c r="J2839" s="216"/>
      <c r="K2839" s="216"/>
      <c r="L2839" s="216"/>
      <c r="O2839" s="209"/>
    </row>
    <row r="2840" spans="6:15" ht="30" x14ac:dyDescent="0.2">
      <c r="F2840" s="125"/>
      <c r="J2840" s="216"/>
      <c r="K2840" s="216"/>
      <c r="L2840" s="216"/>
      <c r="O2840" s="209"/>
    </row>
    <row r="2841" spans="6:15" ht="30" x14ac:dyDescent="0.2">
      <c r="F2841" s="125"/>
      <c r="O2841" s="209"/>
    </row>
    <row r="2842" spans="6:15" ht="30" x14ac:dyDescent="0.2">
      <c r="F2842" s="125"/>
      <c r="O2842" s="209"/>
    </row>
    <row r="2843" spans="6:15" ht="30" x14ac:dyDescent="0.2">
      <c r="F2843" s="125"/>
      <c r="O2843" s="209"/>
    </row>
    <row r="2844" spans="6:15" ht="30" x14ac:dyDescent="0.2">
      <c r="F2844" s="125"/>
      <c r="J2844" s="216"/>
      <c r="K2844" s="216"/>
      <c r="L2844" s="216"/>
      <c r="O2844" s="209"/>
    </row>
    <row r="2845" spans="6:15" ht="30" x14ac:dyDescent="0.2">
      <c r="F2845" s="125"/>
      <c r="O2845" s="209"/>
    </row>
    <row r="2846" spans="6:15" ht="30" x14ac:dyDescent="0.2">
      <c r="F2846" s="125"/>
      <c r="O2846" s="209"/>
    </row>
    <row r="2847" spans="6:15" ht="30" x14ac:dyDescent="0.2">
      <c r="F2847" s="125"/>
      <c r="O2847" s="209"/>
    </row>
    <row r="2848" spans="6:15" ht="30" x14ac:dyDescent="0.2">
      <c r="F2848" s="125"/>
      <c r="O2848" s="209"/>
    </row>
    <row r="2849" spans="6:15" ht="30" x14ac:dyDescent="0.2">
      <c r="F2849" s="125"/>
      <c r="J2849" s="216"/>
      <c r="K2849" s="216"/>
      <c r="L2849" s="216"/>
      <c r="O2849" s="209"/>
    </row>
    <row r="2850" spans="6:15" ht="30" x14ac:dyDescent="0.2">
      <c r="O2850" s="209"/>
    </row>
    <row r="2851" spans="6:15" ht="30" x14ac:dyDescent="0.2">
      <c r="F2851" s="125"/>
      <c r="O2851" s="209"/>
    </row>
    <row r="2852" spans="6:15" ht="30" x14ac:dyDescent="0.2">
      <c r="F2852" s="125"/>
      <c r="O2852" s="209"/>
    </row>
    <row r="2853" spans="6:15" ht="30" x14ac:dyDescent="0.2">
      <c r="F2853" s="125"/>
      <c r="O2853" s="209"/>
    </row>
    <row r="2854" spans="6:15" ht="30" x14ac:dyDescent="0.2">
      <c r="F2854" s="125"/>
      <c r="J2854" s="216"/>
      <c r="K2854" s="216"/>
      <c r="L2854" s="216"/>
      <c r="O2854" s="209"/>
    </row>
    <row r="2855" spans="6:15" ht="30" x14ac:dyDescent="0.2">
      <c r="F2855" s="125"/>
      <c r="J2855" s="216"/>
      <c r="K2855" s="216"/>
      <c r="L2855" s="216"/>
      <c r="O2855" s="209"/>
    </row>
    <row r="2856" spans="6:15" ht="30" x14ac:dyDescent="0.2">
      <c r="F2856" s="125"/>
      <c r="O2856" s="209"/>
    </row>
    <row r="2857" spans="6:15" ht="30" x14ac:dyDescent="0.2">
      <c r="F2857" s="125"/>
      <c r="O2857" s="209"/>
    </row>
    <row r="2858" spans="6:15" ht="30" x14ac:dyDescent="0.2">
      <c r="F2858" s="125"/>
      <c r="J2858" s="216"/>
      <c r="K2858" s="216"/>
      <c r="L2858" s="216"/>
      <c r="O2858" s="209"/>
    </row>
    <row r="2859" spans="6:15" ht="30" x14ac:dyDescent="0.2">
      <c r="F2859" s="125"/>
      <c r="J2859" s="216"/>
      <c r="K2859" s="216"/>
      <c r="L2859" s="216"/>
      <c r="O2859" s="209"/>
    </row>
    <row r="2860" spans="6:15" ht="30" x14ac:dyDescent="0.2">
      <c r="F2860" s="125"/>
      <c r="O2860" s="209"/>
    </row>
    <row r="2861" spans="6:15" ht="30" x14ac:dyDescent="0.2">
      <c r="F2861" s="125"/>
      <c r="O2861" s="209"/>
    </row>
    <row r="2862" spans="6:15" ht="30" x14ac:dyDescent="0.2">
      <c r="F2862" s="125"/>
      <c r="O2862" s="209"/>
    </row>
    <row r="2863" spans="6:15" ht="30" x14ac:dyDescent="0.2">
      <c r="F2863" s="125"/>
      <c r="J2863" s="216"/>
      <c r="K2863" s="216"/>
      <c r="L2863" s="216"/>
      <c r="O2863" s="209"/>
    </row>
    <row r="2864" spans="6:15" ht="30" x14ac:dyDescent="0.2">
      <c r="F2864" s="125"/>
      <c r="J2864" s="216"/>
      <c r="K2864" s="216"/>
      <c r="L2864" s="216"/>
      <c r="O2864" s="209"/>
    </row>
    <row r="2865" spans="6:15" ht="30" x14ac:dyDescent="0.2">
      <c r="F2865" s="125"/>
      <c r="J2865" s="216"/>
      <c r="K2865" s="216"/>
      <c r="L2865" s="216"/>
      <c r="O2865" s="209"/>
    </row>
    <row r="2866" spans="6:15" ht="30" x14ac:dyDescent="0.2">
      <c r="F2866" s="125"/>
      <c r="J2866" s="216"/>
      <c r="K2866" s="216"/>
      <c r="L2866" s="216"/>
      <c r="O2866" s="209"/>
    </row>
    <row r="2867" spans="6:15" ht="30" x14ac:dyDescent="0.2">
      <c r="F2867" s="125"/>
      <c r="O2867" s="209"/>
    </row>
    <row r="2868" spans="6:15" ht="30" x14ac:dyDescent="0.2">
      <c r="F2868" s="125"/>
      <c r="O2868" s="209"/>
    </row>
    <row r="2869" spans="6:15" ht="30" x14ac:dyDescent="0.2">
      <c r="F2869" s="125"/>
      <c r="J2869" s="216"/>
      <c r="K2869" s="216"/>
      <c r="L2869" s="216"/>
      <c r="O2869" s="209"/>
    </row>
    <row r="2870" spans="6:15" ht="30" x14ac:dyDescent="0.2">
      <c r="F2870" s="125"/>
      <c r="O2870" s="209"/>
    </row>
    <row r="2871" spans="6:15" ht="30" x14ac:dyDescent="0.2">
      <c r="F2871" s="125"/>
      <c r="O2871" s="209"/>
    </row>
    <row r="2872" spans="6:15" ht="30" x14ac:dyDescent="0.2">
      <c r="F2872" s="125"/>
      <c r="O2872" s="209"/>
    </row>
    <row r="2873" spans="6:15" ht="30" x14ac:dyDescent="0.2">
      <c r="F2873" s="125"/>
      <c r="O2873" s="209"/>
    </row>
    <row r="2874" spans="6:15" ht="30" x14ac:dyDescent="0.2">
      <c r="F2874" s="125"/>
      <c r="O2874" s="209"/>
    </row>
    <row r="2875" spans="6:15" ht="30" x14ac:dyDescent="0.2">
      <c r="F2875" s="125"/>
      <c r="O2875" s="209"/>
    </row>
    <row r="2876" spans="6:15" ht="30" x14ac:dyDescent="0.2">
      <c r="F2876" s="125"/>
      <c r="O2876" s="209"/>
    </row>
    <row r="2877" spans="6:15" ht="30" x14ac:dyDescent="0.2">
      <c r="F2877" s="125"/>
      <c r="J2877" s="216"/>
      <c r="K2877" s="216"/>
      <c r="L2877" s="216"/>
      <c r="O2877" s="209"/>
    </row>
    <row r="2878" spans="6:15" ht="30" x14ac:dyDescent="0.2">
      <c r="F2878" s="125"/>
      <c r="J2878" s="216"/>
      <c r="K2878" s="216"/>
      <c r="L2878" s="216"/>
      <c r="O2878" s="209"/>
    </row>
    <row r="2879" spans="6:15" ht="30" x14ac:dyDescent="0.2">
      <c r="F2879" s="125"/>
      <c r="J2879" s="216"/>
      <c r="K2879" s="216"/>
      <c r="L2879" s="216"/>
      <c r="O2879" s="209"/>
    </row>
    <row r="2880" spans="6:15" ht="30" x14ac:dyDescent="0.2">
      <c r="F2880" s="125"/>
      <c r="O2880" s="209"/>
    </row>
    <row r="2881" spans="6:15" ht="30" x14ac:dyDescent="0.2">
      <c r="F2881" s="125"/>
      <c r="O2881" s="209"/>
    </row>
    <row r="2882" spans="6:15" ht="30" x14ac:dyDescent="0.2">
      <c r="F2882" s="125"/>
      <c r="J2882" s="216"/>
      <c r="K2882" s="216"/>
      <c r="L2882" s="216"/>
      <c r="O2882" s="209"/>
    </row>
    <row r="2883" spans="6:15" ht="30" x14ac:dyDescent="0.2">
      <c r="F2883" s="125"/>
      <c r="J2883" s="216"/>
      <c r="K2883" s="216"/>
      <c r="L2883" s="216"/>
      <c r="O2883" s="209"/>
    </row>
    <row r="2884" spans="6:15" ht="30" x14ac:dyDescent="0.2">
      <c r="F2884" s="125"/>
      <c r="J2884" s="216"/>
      <c r="K2884" s="216"/>
      <c r="L2884" s="216"/>
      <c r="O2884" s="209"/>
    </row>
    <row r="2885" spans="6:15" ht="30" x14ac:dyDescent="0.2">
      <c r="F2885" s="125"/>
      <c r="J2885" s="216"/>
      <c r="K2885" s="216"/>
      <c r="L2885" s="216"/>
      <c r="O2885" s="209"/>
    </row>
    <row r="2886" spans="6:15" ht="30" x14ac:dyDescent="0.2">
      <c r="F2886" s="125"/>
      <c r="J2886" s="216"/>
      <c r="K2886" s="216"/>
      <c r="L2886" s="216"/>
      <c r="O2886" s="209"/>
    </row>
    <row r="2887" spans="6:15" ht="30" x14ac:dyDescent="0.2">
      <c r="F2887" s="125"/>
      <c r="O2887" s="209"/>
    </row>
    <row r="2888" spans="6:15" ht="30" x14ac:dyDescent="0.2">
      <c r="F2888" s="125"/>
      <c r="O2888" s="209"/>
    </row>
    <row r="2889" spans="6:15" ht="30" x14ac:dyDescent="0.2">
      <c r="F2889" s="125"/>
      <c r="O2889" s="209"/>
    </row>
    <row r="2890" spans="6:15" ht="30" x14ac:dyDescent="0.2">
      <c r="F2890" s="125"/>
      <c r="O2890" s="209"/>
    </row>
    <row r="2891" spans="6:15" ht="30" x14ac:dyDescent="0.2">
      <c r="F2891" s="125"/>
      <c r="J2891" s="216"/>
      <c r="K2891" s="216"/>
      <c r="L2891" s="216"/>
      <c r="O2891" s="209"/>
    </row>
    <row r="2892" spans="6:15" ht="30" x14ac:dyDescent="0.2">
      <c r="F2892" s="125"/>
      <c r="O2892" s="209"/>
    </row>
    <row r="2893" spans="6:15" ht="30" x14ac:dyDescent="0.2">
      <c r="F2893" s="125"/>
      <c r="J2893" s="216"/>
      <c r="K2893" s="216"/>
      <c r="L2893" s="216"/>
      <c r="O2893" s="209"/>
    </row>
    <row r="2894" spans="6:15" ht="30" x14ac:dyDescent="0.2">
      <c r="F2894" s="125"/>
      <c r="O2894" s="209"/>
    </row>
    <row r="2895" spans="6:15" ht="30" x14ac:dyDescent="0.2">
      <c r="F2895" s="125"/>
      <c r="O2895" s="209"/>
    </row>
    <row r="2896" spans="6:15" ht="30" x14ac:dyDescent="0.2">
      <c r="F2896" s="125"/>
      <c r="J2896" s="216"/>
      <c r="K2896" s="216"/>
      <c r="L2896" s="216"/>
      <c r="O2896" s="209"/>
    </row>
    <row r="2897" spans="6:15" ht="30" x14ac:dyDescent="0.2">
      <c r="F2897" s="125"/>
      <c r="J2897" s="216"/>
      <c r="K2897" s="216"/>
      <c r="L2897" s="216"/>
      <c r="O2897" s="209"/>
    </row>
    <row r="2898" spans="6:15" ht="30" x14ac:dyDescent="0.2">
      <c r="F2898" s="125"/>
      <c r="J2898" s="216"/>
      <c r="K2898" s="216"/>
      <c r="L2898" s="216"/>
      <c r="O2898" s="209"/>
    </row>
    <row r="2899" spans="6:15" ht="30" x14ac:dyDescent="0.2">
      <c r="F2899" s="125"/>
      <c r="O2899" s="209"/>
    </row>
    <row r="2900" spans="6:15" ht="30" x14ac:dyDescent="0.2">
      <c r="F2900" s="125"/>
      <c r="J2900" s="216"/>
      <c r="K2900" s="216"/>
      <c r="L2900" s="216"/>
      <c r="O2900" s="209"/>
    </row>
    <row r="2901" spans="6:15" ht="30" x14ac:dyDescent="0.2">
      <c r="F2901" s="125"/>
      <c r="O2901" s="209"/>
    </row>
    <row r="2902" spans="6:15" ht="30" x14ac:dyDescent="0.2">
      <c r="F2902" s="125"/>
      <c r="O2902" s="209"/>
    </row>
    <row r="2903" spans="6:15" ht="30" x14ac:dyDescent="0.2">
      <c r="F2903" s="125"/>
      <c r="O2903" s="209"/>
    </row>
    <row r="2904" spans="6:15" ht="30" x14ac:dyDescent="0.2">
      <c r="F2904" s="125"/>
      <c r="J2904" s="216"/>
      <c r="K2904" s="216"/>
      <c r="L2904" s="216"/>
      <c r="O2904" s="209"/>
    </row>
    <row r="2905" spans="6:15" ht="30" x14ac:dyDescent="0.2">
      <c r="F2905" s="125"/>
      <c r="J2905" s="216"/>
      <c r="K2905" s="216"/>
      <c r="L2905" s="216"/>
      <c r="O2905" s="209"/>
    </row>
    <row r="2906" spans="6:15" ht="30" x14ac:dyDescent="0.2">
      <c r="F2906" s="125"/>
      <c r="O2906" s="209"/>
    </row>
    <row r="2907" spans="6:15" ht="30" x14ac:dyDescent="0.2">
      <c r="O2907" s="209"/>
    </row>
    <row r="2908" spans="6:15" ht="30" x14ac:dyDescent="0.2">
      <c r="F2908" s="125"/>
      <c r="O2908" s="209"/>
    </row>
    <row r="2909" spans="6:15" ht="30" x14ac:dyDescent="0.2">
      <c r="F2909" s="125"/>
      <c r="O2909" s="209"/>
    </row>
    <row r="2910" spans="6:15" ht="30" x14ac:dyDescent="0.2">
      <c r="F2910" s="125"/>
      <c r="O2910" s="209"/>
    </row>
    <row r="2911" spans="6:15" ht="30" x14ac:dyDescent="0.2">
      <c r="F2911" s="125"/>
      <c r="O2911" s="209"/>
    </row>
    <row r="2912" spans="6:15" ht="30" x14ac:dyDescent="0.2">
      <c r="F2912" s="125"/>
      <c r="O2912" s="209"/>
    </row>
    <row r="2913" spans="6:15" ht="30" x14ac:dyDescent="0.2">
      <c r="F2913" s="125"/>
      <c r="O2913" s="209"/>
    </row>
    <row r="2914" spans="6:15" ht="30" x14ac:dyDescent="0.2">
      <c r="F2914" s="125"/>
      <c r="J2914" s="216"/>
      <c r="K2914" s="216"/>
      <c r="L2914" s="216"/>
      <c r="O2914" s="209"/>
    </row>
    <row r="2915" spans="6:15" ht="30" x14ac:dyDescent="0.2">
      <c r="F2915" s="125"/>
      <c r="J2915" s="216"/>
      <c r="K2915" s="216"/>
      <c r="L2915" s="216"/>
      <c r="O2915" s="209"/>
    </row>
    <row r="2916" spans="6:15" ht="30" x14ac:dyDescent="0.2">
      <c r="F2916" s="125"/>
      <c r="O2916" s="209"/>
    </row>
    <row r="2917" spans="6:15" ht="30" x14ac:dyDescent="0.2">
      <c r="F2917" s="125"/>
      <c r="J2917" s="216"/>
      <c r="K2917" s="216"/>
      <c r="L2917" s="216"/>
      <c r="O2917" s="209"/>
    </row>
    <row r="2918" spans="6:15" ht="30" x14ac:dyDescent="0.2">
      <c r="F2918" s="125"/>
      <c r="O2918" s="209"/>
    </row>
    <row r="2919" spans="6:15" ht="30" x14ac:dyDescent="0.2">
      <c r="F2919" s="125"/>
      <c r="O2919" s="209"/>
    </row>
    <row r="2920" spans="6:15" ht="30" x14ac:dyDescent="0.2">
      <c r="F2920" s="125"/>
      <c r="J2920" s="216"/>
      <c r="K2920" s="216"/>
      <c r="L2920" s="216"/>
      <c r="O2920" s="209"/>
    </row>
    <row r="2921" spans="6:15" ht="30" x14ac:dyDescent="0.2">
      <c r="F2921" s="125"/>
      <c r="J2921" s="216"/>
      <c r="K2921" s="216"/>
      <c r="L2921" s="216"/>
      <c r="O2921" s="209"/>
    </row>
    <row r="2922" spans="6:15" ht="30" x14ac:dyDescent="0.2">
      <c r="F2922" s="125"/>
      <c r="O2922" s="209"/>
    </row>
    <row r="2923" spans="6:15" ht="30" x14ac:dyDescent="0.2">
      <c r="F2923" s="125"/>
      <c r="J2923" s="216"/>
      <c r="K2923" s="216"/>
      <c r="L2923" s="216"/>
      <c r="O2923" s="209"/>
    </row>
    <row r="2924" spans="6:15" ht="30" x14ac:dyDescent="0.2">
      <c r="F2924" s="125"/>
      <c r="J2924" s="216"/>
      <c r="K2924" s="216"/>
      <c r="L2924" s="216"/>
      <c r="O2924" s="209"/>
    </row>
    <row r="2925" spans="6:15" ht="30" x14ac:dyDescent="0.2">
      <c r="F2925" s="125"/>
      <c r="O2925" s="209"/>
    </row>
    <row r="2926" spans="6:15" ht="30" x14ac:dyDescent="0.2">
      <c r="F2926" s="125"/>
      <c r="O2926" s="209"/>
    </row>
    <row r="2927" spans="6:15" ht="30" x14ac:dyDescent="0.2">
      <c r="F2927" s="125"/>
      <c r="O2927" s="209"/>
    </row>
    <row r="2928" spans="6:15" ht="30" x14ac:dyDescent="0.2">
      <c r="F2928" s="125"/>
      <c r="J2928" s="216"/>
      <c r="K2928" s="216"/>
      <c r="L2928" s="216"/>
      <c r="O2928" s="209"/>
    </row>
    <row r="2929" spans="6:15" ht="30" x14ac:dyDescent="0.2">
      <c r="F2929" s="125"/>
      <c r="O2929" s="209"/>
    </row>
    <row r="2930" spans="6:15" ht="30" x14ac:dyDescent="0.2">
      <c r="F2930" s="125"/>
      <c r="O2930" s="209"/>
    </row>
    <row r="2931" spans="6:15" ht="30" x14ac:dyDescent="0.2">
      <c r="F2931" s="125"/>
      <c r="O2931" s="209"/>
    </row>
    <row r="2932" spans="6:15" ht="30" x14ac:dyDescent="0.2">
      <c r="F2932" s="125"/>
      <c r="O2932" s="209"/>
    </row>
    <row r="2933" spans="6:15" ht="30" x14ac:dyDescent="0.2">
      <c r="F2933" s="125"/>
      <c r="O2933" s="209"/>
    </row>
    <row r="2934" spans="6:15" ht="30" x14ac:dyDescent="0.2">
      <c r="F2934" s="125"/>
      <c r="O2934" s="209"/>
    </row>
    <row r="2935" spans="6:15" ht="30" x14ac:dyDescent="0.2">
      <c r="F2935" s="125"/>
      <c r="J2935" s="216"/>
      <c r="K2935" s="216"/>
      <c r="L2935" s="216"/>
      <c r="O2935" s="209"/>
    </row>
    <row r="2936" spans="6:15" ht="30" x14ac:dyDescent="0.2">
      <c r="F2936" s="125"/>
      <c r="J2936" s="216"/>
      <c r="K2936" s="216"/>
      <c r="L2936" s="216"/>
      <c r="O2936" s="209"/>
    </row>
    <row r="2937" spans="6:15" ht="30" x14ac:dyDescent="0.2">
      <c r="F2937" s="125"/>
      <c r="O2937" s="209"/>
    </row>
    <row r="2938" spans="6:15" ht="30" x14ac:dyDescent="0.2">
      <c r="F2938" s="125"/>
      <c r="O2938" s="209"/>
    </row>
    <row r="2939" spans="6:15" ht="30" x14ac:dyDescent="0.2">
      <c r="F2939" s="125"/>
      <c r="O2939" s="209"/>
    </row>
    <row r="2940" spans="6:15" ht="30" x14ac:dyDescent="0.2">
      <c r="F2940" s="125"/>
      <c r="O2940" s="209"/>
    </row>
    <row r="2941" spans="6:15" ht="30" x14ac:dyDescent="0.2">
      <c r="F2941" s="125"/>
      <c r="O2941" s="209"/>
    </row>
    <row r="2942" spans="6:15" ht="30" x14ac:dyDescent="0.2">
      <c r="F2942" s="125"/>
      <c r="J2942" s="216"/>
      <c r="K2942" s="216"/>
      <c r="L2942" s="216"/>
      <c r="O2942" s="209"/>
    </row>
    <row r="2943" spans="6:15" ht="30" x14ac:dyDescent="0.2">
      <c r="F2943" s="125"/>
      <c r="O2943" s="209"/>
    </row>
    <row r="2944" spans="6:15" ht="30" x14ac:dyDescent="0.2">
      <c r="F2944" s="125"/>
      <c r="O2944" s="209"/>
    </row>
    <row r="2945" spans="6:15" ht="30" x14ac:dyDescent="0.2">
      <c r="F2945" s="125"/>
      <c r="O2945" s="209"/>
    </row>
    <row r="2946" spans="6:15" ht="30" x14ac:dyDescent="0.2">
      <c r="F2946" s="125"/>
      <c r="J2946" s="216"/>
      <c r="K2946" s="216"/>
      <c r="L2946" s="216"/>
      <c r="O2946" s="209"/>
    </row>
    <row r="2947" spans="6:15" ht="30" x14ac:dyDescent="0.2">
      <c r="F2947" s="125"/>
      <c r="O2947" s="209"/>
    </row>
    <row r="2948" spans="6:15" ht="30" x14ac:dyDescent="0.2">
      <c r="F2948" s="125"/>
      <c r="O2948" s="209"/>
    </row>
    <row r="2949" spans="6:15" ht="30" x14ac:dyDescent="0.2">
      <c r="F2949" s="125"/>
      <c r="O2949" s="209"/>
    </row>
    <row r="2950" spans="6:15" ht="30" x14ac:dyDescent="0.2">
      <c r="F2950" s="125"/>
      <c r="J2950" s="216"/>
      <c r="K2950" s="216"/>
      <c r="L2950" s="216"/>
      <c r="O2950" s="209"/>
    </row>
    <row r="2951" spans="6:15" ht="30" x14ac:dyDescent="0.2">
      <c r="F2951" s="125"/>
      <c r="O2951" s="209"/>
    </row>
    <row r="2952" spans="6:15" ht="30" x14ac:dyDescent="0.2">
      <c r="F2952" s="125"/>
      <c r="J2952" s="216"/>
      <c r="K2952" s="216"/>
      <c r="L2952" s="216"/>
      <c r="O2952" s="209"/>
    </row>
    <row r="2953" spans="6:15" ht="30" x14ac:dyDescent="0.2">
      <c r="F2953" s="125"/>
      <c r="O2953" s="209"/>
    </row>
    <row r="2954" spans="6:15" ht="30" x14ac:dyDescent="0.2">
      <c r="F2954" s="125"/>
      <c r="O2954" s="209"/>
    </row>
    <row r="2955" spans="6:15" ht="30" x14ac:dyDescent="0.2">
      <c r="F2955" s="125"/>
      <c r="O2955" s="209"/>
    </row>
    <row r="2956" spans="6:15" ht="30" x14ac:dyDescent="0.2">
      <c r="F2956" s="125"/>
      <c r="O2956" s="209"/>
    </row>
    <row r="2957" spans="6:15" ht="30" x14ac:dyDescent="0.2">
      <c r="F2957" s="125"/>
      <c r="J2957" s="216"/>
      <c r="K2957" s="216"/>
      <c r="L2957" s="216"/>
      <c r="O2957" s="209"/>
    </row>
    <row r="2958" spans="6:15" ht="30" x14ac:dyDescent="0.2">
      <c r="F2958" s="125"/>
      <c r="J2958" s="216"/>
      <c r="K2958" s="216"/>
      <c r="L2958" s="216"/>
      <c r="O2958" s="209"/>
    </row>
    <row r="2959" spans="6:15" ht="30" x14ac:dyDescent="0.2">
      <c r="F2959" s="125"/>
      <c r="O2959" s="209"/>
    </row>
    <row r="2960" spans="6:15" ht="30" x14ac:dyDescent="0.2">
      <c r="F2960" s="125"/>
      <c r="J2960" s="216"/>
      <c r="K2960" s="216"/>
      <c r="L2960" s="216"/>
      <c r="O2960" s="209"/>
    </row>
    <row r="2961" spans="6:15" ht="30" x14ac:dyDescent="0.2">
      <c r="F2961" s="125"/>
      <c r="O2961" s="209"/>
    </row>
    <row r="2962" spans="6:15" ht="30" x14ac:dyDescent="0.2">
      <c r="F2962" s="125"/>
      <c r="J2962" s="216"/>
      <c r="K2962" s="216"/>
      <c r="L2962" s="216"/>
      <c r="O2962" s="209"/>
    </row>
    <row r="2963" spans="6:15" ht="30" x14ac:dyDescent="0.2">
      <c r="F2963" s="125"/>
      <c r="O2963" s="209"/>
    </row>
    <row r="2964" spans="6:15" ht="30" x14ac:dyDescent="0.2">
      <c r="F2964" s="125"/>
      <c r="O2964" s="209"/>
    </row>
    <row r="2965" spans="6:15" ht="30" x14ac:dyDescent="0.2">
      <c r="F2965" s="125"/>
      <c r="O2965" s="209"/>
    </row>
    <row r="2966" spans="6:15" ht="30" x14ac:dyDescent="0.2">
      <c r="F2966" s="125"/>
      <c r="J2966" s="216"/>
      <c r="K2966" s="216"/>
      <c r="L2966" s="216"/>
      <c r="O2966" s="209"/>
    </row>
    <row r="2967" spans="6:15" ht="30" x14ac:dyDescent="0.2">
      <c r="F2967" s="125"/>
      <c r="J2967" s="216"/>
      <c r="K2967" s="216"/>
      <c r="L2967" s="216"/>
      <c r="O2967" s="209"/>
    </row>
    <row r="2968" spans="6:15" ht="30" x14ac:dyDescent="0.2">
      <c r="F2968" s="125"/>
      <c r="O2968" s="209"/>
    </row>
    <row r="2969" spans="6:15" ht="30" x14ac:dyDescent="0.2">
      <c r="F2969" s="125"/>
      <c r="O2969" s="209"/>
    </row>
    <row r="2970" spans="6:15" ht="30" x14ac:dyDescent="0.2">
      <c r="F2970" s="125"/>
      <c r="O2970" s="209"/>
    </row>
    <row r="2971" spans="6:15" ht="30" x14ac:dyDescent="0.2">
      <c r="F2971" s="125"/>
      <c r="O2971" s="209"/>
    </row>
    <row r="2972" spans="6:15" ht="30" x14ac:dyDescent="0.2">
      <c r="F2972" s="125"/>
      <c r="O2972" s="209"/>
    </row>
    <row r="2973" spans="6:15" ht="30" x14ac:dyDescent="0.2">
      <c r="F2973" s="125"/>
      <c r="J2973" s="216"/>
      <c r="K2973" s="216"/>
      <c r="L2973" s="216"/>
      <c r="O2973" s="209"/>
    </row>
    <row r="2974" spans="6:15" ht="30" x14ac:dyDescent="0.2">
      <c r="F2974" s="125"/>
      <c r="O2974" s="209"/>
    </row>
    <row r="2975" spans="6:15" ht="30" x14ac:dyDescent="0.2">
      <c r="O2975" s="209"/>
    </row>
    <row r="2976" spans="6:15" ht="30" x14ac:dyDescent="0.2">
      <c r="F2976" s="125"/>
      <c r="J2976" s="216"/>
      <c r="K2976" s="216"/>
      <c r="L2976" s="216"/>
      <c r="O2976" s="209"/>
    </row>
    <row r="2977" spans="6:15" ht="30" x14ac:dyDescent="0.2">
      <c r="F2977" s="125"/>
      <c r="J2977" s="216"/>
      <c r="K2977" s="216"/>
      <c r="L2977" s="216"/>
      <c r="O2977" s="209"/>
    </row>
    <row r="2978" spans="6:15" ht="30" x14ac:dyDescent="0.2">
      <c r="F2978" s="125"/>
      <c r="J2978" s="216"/>
      <c r="K2978" s="216"/>
      <c r="L2978" s="216"/>
      <c r="O2978" s="209"/>
    </row>
    <row r="2979" spans="6:15" ht="30" x14ac:dyDescent="0.2">
      <c r="F2979" s="125"/>
      <c r="O2979" s="209"/>
    </row>
    <row r="2980" spans="6:15" ht="30" x14ac:dyDescent="0.2">
      <c r="F2980" s="125"/>
      <c r="O2980" s="209"/>
    </row>
    <row r="2981" spans="6:15" ht="30" x14ac:dyDescent="0.2">
      <c r="F2981" s="125"/>
      <c r="O2981" s="209"/>
    </row>
    <row r="2982" spans="6:15" ht="30" x14ac:dyDescent="0.2">
      <c r="F2982" s="125"/>
      <c r="O2982" s="209"/>
    </row>
    <row r="2983" spans="6:15" ht="30" x14ac:dyDescent="0.2">
      <c r="F2983" s="125"/>
      <c r="O2983" s="209"/>
    </row>
    <row r="2984" spans="6:15" ht="30" x14ac:dyDescent="0.2">
      <c r="F2984" s="125"/>
      <c r="O2984" s="209"/>
    </row>
    <row r="2985" spans="6:15" ht="30" x14ac:dyDescent="0.2">
      <c r="F2985" s="125"/>
      <c r="O2985" s="209"/>
    </row>
    <row r="2986" spans="6:15" ht="30" x14ac:dyDescent="0.2">
      <c r="F2986" s="125"/>
      <c r="O2986" s="209"/>
    </row>
    <row r="2987" spans="6:15" ht="30" x14ac:dyDescent="0.2">
      <c r="F2987" s="125"/>
      <c r="O2987" s="209"/>
    </row>
    <row r="2988" spans="6:15" ht="30" x14ac:dyDescent="0.2">
      <c r="F2988" s="125"/>
      <c r="J2988" s="216"/>
      <c r="K2988" s="216"/>
      <c r="L2988" s="216"/>
      <c r="O2988" s="209"/>
    </row>
    <row r="2989" spans="6:15" ht="30" x14ac:dyDescent="0.2">
      <c r="F2989" s="125"/>
      <c r="O2989" s="209"/>
    </row>
    <row r="2990" spans="6:15" ht="30" x14ac:dyDescent="0.2">
      <c r="F2990" s="125"/>
      <c r="J2990" s="216"/>
      <c r="K2990" s="216"/>
      <c r="L2990" s="216"/>
      <c r="O2990" s="209"/>
    </row>
    <row r="2991" spans="6:15" ht="30" x14ac:dyDescent="0.2">
      <c r="F2991" s="125"/>
      <c r="J2991" s="216"/>
      <c r="K2991" s="216"/>
      <c r="L2991" s="216"/>
      <c r="O2991" s="209"/>
    </row>
    <row r="2992" spans="6:15" ht="30" x14ac:dyDescent="0.2">
      <c r="F2992" s="125"/>
      <c r="O2992" s="209"/>
    </row>
    <row r="2993" spans="6:15" ht="30" x14ac:dyDescent="0.2">
      <c r="F2993" s="125"/>
      <c r="J2993" s="216"/>
      <c r="K2993" s="216"/>
      <c r="L2993" s="216"/>
      <c r="O2993" s="209"/>
    </row>
    <row r="2994" spans="6:15" ht="30" x14ac:dyDescent="0.2">
      <c r="F2994" s="125"/>
      <c r="J2994" s="216"/>
      <c r="K2994" s="216"/>
      <c r="L2994" s="216"/>
      <c r="O2994" s="209"/>
    </row>
    <row r="2995" spans="6:15" ht="30" x14ac:dyDescent="0.2">
      <c r="F2995" s="125"/>
      <c r="O2995" s="209"/>
    </row>
    <row r="2996" spans="6:15" ht="30" x14ac:dyDescent="0.2">
      <c r="F2996" s="125"/>
      <c r="O2996" s="209"/>
    </row>
    <row r="2997" spans="6:15" ht="30" x14ac:dyDescent="0.2">
      <c r="F2997" s="125"/>
      <c r="J2997" s="216"/>
      <c r="K2997" s="216"/>
      <c r="L2997" s="216"/>
      <c r="O2997" s="209"/>
    </row>
    <row r="2998" spans="6:15" ht="30" x14ac:dyDescent="0.2">
      <c r="F2998" s="125"/>
      <c r="O2998" s="209"/>
    </row>
    <row r="2999" spans="6:15" ht="30" x14ac:dyDescent="0.2">
      <c r="F2999" s="125"/>
      <c r="J2999" s="216"/>
      <c r="K2999" s="216"/>
      <c r="L2999" s="216"/>
      <c r="O2999" s="209"/>
    </row>
    <row r="3000" spans="6:15" ht="30" x14ac:dyDescent="0.2">
      <c r="F3000" s="125"/>
      <c r="O3000" s="209"/>
    </row>
    <row r="3001" spans="6:15" ht="30" x14ac:dyDescent="0.2">
      <c r="F3001" s="125"/>
      <c r="J3001" s="216"/>
      <c r="K3001" s="216"/>
      <c r="L3001" s="216"/>
      <c r="O3001" s="209"/>
    </row>
    <row r="3002" spans="6:15" ht="30" x14ac:dyDescent="0.2">
      <c r="F3002" s="125"/>
      <c r="O3002" s="209"/>
    </row>
    <row r="3003" spans="6:15" ht="30" x14ac:dyDescent="0.2">
      <c r="F3003" s="125"/>
      <c r="J3003" s="216"/>
      <c r="K3003" s="216"/>
      <c r="L3003" s="216"/>
      <c r="O3003" s="209"/>
    </row>
    <row r="3004" spans="6:15" ht="30" x14ac:dyDescent="0.2">
      <c r="F3004" s="125"/>
      <c r="O3004" s="209"/>
    </row>
    <row r="3005" spans="6:15" ht="30" x14ac:dyDescent="0.2">
      <c r="F3005" s="125"/>
      <c r="J3005" s="216"/>
      <c r="K3005" s="216"/>
      <c r="L3005" s="216"/>
      <c r="O3005" s="209"/>
    </row>
    <row r="3006" spans="6:15" ht="30" x14ac:dyDescent="0.2">
      <c r="F3006" s="125"/>
      <c r="O3006" s="209"/>
    </row>
    <row r="3007" spans="6:15" ht="30" x14ac:dyDescent="0.2">
      <c r="F3007" s="125"/>
      <c r="J3007" s="216"/>
      <c r="K3007" s="216"/>
      <c r="L3007" s="216"/>
      <c r="O3007" s="209"/>
    </row>
    <row r="3008" spans="6:15" ht="30" x14ac:dyDescent="0.2">
      <c r="F3008" s="125"/>
      <c r="O3008" s="209"/>
    </row>
    <row r="3009" spans="6:15" ht="30" x14ac:dyDescent="0.2">
      <c r="F3009" s="125"/>
      <c r="J3009" s="216"/>
      <c r="K3009" s="216"/>
      <c r="L3009" s="216"/>
      <c r="O3009" s="209"/>
    </row>
    <row r="3010" spans="6:15" ht="30" x14ac:dyDescent="0.2">
      <c r="F3010" s="125"/>
      <c r="O3010" s="209"/>
    </row>
    <row r="3011" spans="6:15" ht="30" x14ac:dyDescent="0.2">
      <c r="F3011" s="125"/>
      <c r="O3011" s="209"/>
    </row>
    <row r="3012" spans="6:15" ht="30" x14ac:dyDescent="0.2">
      <c r="F3012" s="125"/>
      <c r="O3012" s="209"/>
    </row>
    <row r="3013" spans="6:15" ht="30" x14ac:dyDescent="0.2">
      <c r="F3013" s="125"/>
      <c r="O3013" s="209"/>
    </row>
    <row r="3014" spans="6:15" ht="30" x14ac:dyDescent="0.2">
      <c r="F3014" s="125"/>
      <c r="J3014" s="216"/>
      <c r="K3014" s="216"/>
      <c r="L3014" s="216"/>
      <c r="O3014" s="209"/>
    </row>
    <row r="3015" spans="6:15" ht="30" x14ac:dyDescent="0.2">
      <c r="F3015" s="125"/>
      <c r="O3015" s="209"/>
    </row>
    <row r="3016" spans="6:15" ht="30" x14ac:dyDescent="0.2">
      <c r="F3016" s="125"/>
      <c r="J3016" s="216"/>
      <c r="K3016" s="216"/>
      <c r="L3016" s="216"/>
      <c r="O3016" s="209"/>
    </row>
    <row r="3017" spans="6:15" ht="30" x14ac:dyDescent="0.2">
      <c r="F3017" s="125"/>
      <c r="O3017" s="209"/>
    </row>
    <row r="3018" spans="6:15" ht="30" x14ac:dyDescent="0.2">
      <c r="F3018" s="125"/>
      <c r="O3018" s="209"/>
    </row>
    <row r="3019" spans="6:15" ht="30" x14ac:dyDescent="0.2">
      <c r="F3019" s="125"/>
      <c r="O3019" s="209"/>
    </row>
    <row r="3020" spans="6:15" ht="30" x14ac:dyDescent="0.2">
      <c r="F3020" s="125"/>
      <c r="O3020" s="209"/>
    </row>
    <row r="3021" spans="6:15" ht="30" x14ac:dyDescent="0.2">
      <c r="F3021" s="125"/>
      <c r="O3021" s="209"/>
    </row>
    <row r="3022" spans="6:15" ht="30" x14ac:dyDescent="0.2">
      <c r="F3022" s="125"/>
      <c r="O3022" s="209"/>
    </row>
    <row r="3023" spans="6:15" ht="30" x14ac:dyDescent="0.2">
      <c r="F3023" s="125"/>
      <c r="O3023" s="209"/>
    </row>
    <row r="3024" spans="6:15" ht="30" x14ac:dyDescent="0.2">
      <c r="F3024" s="125"/>
      <c r="O3024" s="209"/>
    </row>
    <row r="3025" spans="6:15" ht="30" x14ac:dyDescent="0.2">
      <c r="F3025" s="125"/>
      <c r="O3025" s="209"/>
    </row>
    <row r="3026" spans="6:15" ht="30" x14ac:dyDescent="0.2">
      <c r="F3026" s="125"/>
      <c r="O3026" s="209"/>
    </row>
    <row r="3027" spans="6:15" ht="30" x14ac:dyDescent="0.2">
      <c r="F3027" s="125"/>
      <c r="J3027" s="216"/>
      <c r="K3027" s="216"/>
      <c r="L3027" s="216"/>
      <c r="O3027" s="209"/>
    </row>
    <row r="3028" spans="6:15" ht="30" x14ac:dyDescent="0.2">
      <c r="F3028" s="125"/>
      <c r="J3028" s="216"/>
      <c r="K3028" s="216"/>
      <c r="L3028" s="216"/>
      <c r="O3028" s="209"/>
    </row>
    <row r="3029" spans="6:15" ht="30" x14ac:dyDescent="0.2">
      <c r="F3029" s="125"/>
      <c r="J3029" s="216"/>
      <c r="K3029" s="216"/>
      <c r="L3029" s="216"/>
      <c r="O3029" s="209"/>
    </row>
    <row r="3030" spans="6:15" ht="30" x14ac:dyDescent="0.2">
      <c r="F3030" s="125"/>
      <c r="O3030" s="209"/>
    </row>
    <row r="3031" spans="6:15" ht="30" x14ac:dyDescent="0.2">
      <c r="F3031" s="125"/>
      <c r="O3031" s="209"/>
    </row>
    <row r="3032" spans="6:15" ht="30" x14ac:dyDescent="0.2">
      <c r="F3032" s="125"/>
      <c r="O3032" s="209"/>
    </row>
    <row r="3033" spans="6:15" ht="30" x14ac:dyDescent="0.2">
      <c r="F3033" s="125"/>
      <c r="O3033" s="209"/>
    </row>
    <row r="3034" spans="6:15" ht="30" x14ac:dyDescent="0.2">
      <c r="F3034" s="125"/>
      <c r="O3034" s="209"/>
    </row>
    <row r="3035" spans="6:15" ht="30" x14ac:dyDescent="0.2">
      <c r="F3035" s="125"/>
      <c r="O3035" s="209"/>
    </row>
    <row r="3036" spans="6:15" ht="30" x14ac:dyDescent="0.2">
      <c r="F3036" s="125"/>
      <c r="O3036" s="209"/>
    </row>
    <row r="3037" spans="6:15" ht="30" x14ac:dyDescent="0.2">
      <c r="F3037" s="125"/>
      <c r="O3037" s="209"/>
    </row>
    <row r="3038" spans="6:15" ht="30" x14ac:dyDescent="0.2">
      <c r="F3038" s="125"/>
      <c r="O3038" s="209"/>
    </row>
    <row r="3039" spans="6:15" ht="30" x14ac:dyDescent="0.2">
      <c r="F3039" s="125"/>
      <c r="O3039" s="209"/>
    </row>
    <row r="3040" spans="6:15" ht="30" x14ac:dyDescent="0.2">
      <c r="F3040" s="125"/>
      <c r="J3040" s="216"/>
      <c r="K3040" s="216"/>
      <c r="L3040" s="216"/>
      <c r="O3040" s="209"/>
    </row>
    <row r="3041" spans="6:15" ht="30" x14ac:dyDescent="0.2">
      <c r="F3041" s="125"/>
      <c r="O3041" s="209"/>
    </row>
    <row r="3042" spans="6:15" ht="30" x14ac:dyDescent="0.2">
      <c r="F3042" s="125"/>
      <c r="J3042" s="216"/>
      <c r="K3042" s="216"/>
      <c r="L3042" s="216"/>
      <c r="O3042" s="209"/>
    </row>
    <row r="3043" spans="6:15" ht="30" x14ac:dyDescent="0.2">
      <c r="F3043" s="125"/>
      <c r="O3043" s="209"/>
    </row>
    <row r="3044" spans="6:15" ht="30" x14ac:dyDescent="0.2">
      <c r="F3044" s="125"/>
      <c r="O3044" s="209"/>
    </row>
    <row r="3045" spans="6:15" ht="30" x14ac:dyDescent="0.2">
      <c r="F3045" s="125"/>
      <c r="O3045" s="209"/>
    </row>
    <row r="3046" spans="6:15" ht="30" x14ac:dyDescent="0.2">
      <c r="F3046" s="125"/>
      <c r="O3046" s="209"/>
    </row>
    <row r="3047" spans="6:15" ht="30" x14ac:dyDescent="0.2">
      <c r="F3047" s="125"/>
      <c r="O3047" s="209"/>
    </row>
    <row r="3048" spans="6:15" ht="30" x14ac:dyDescent="0.2">
      <c r="F3048" s="125"/>
      <c r="O3048" s="209"/>
    </row>
    <row r="3049" spans="6:15" ht="30" x14ac:dyDescent="0.2">
      <c r="F3049" s="125"/>
      <c r="J3049" s="216"/>
      <c r="K3049" s="216"/>
      <c r="L3049" s="216"/>
      <c r="O3049" s="209"/>
    </row>
    <row r="3050" spans="6:15" ht="30" x14ac:dyDescent="0.2">
      <c r="F3050" s="125"/>
      <c r="O3050" s="209"/>
    </row>
    <row r="3051" spans="6:15" ht="30" x14ac:dyDescent="0.2">
      <c r="F3051" s="125"/>
      <c r="J3051" s="216"/>
      <c r="K3051" s="216"/>
      <c r="L3051" s="216"/>
      <c r="O3051" s="209"/>
    </row>
    <row r="3052" spans="6:15" ht="30" x14ac:dyDescent="0.2">
      <c r="F3052" s="125"/>
      <c r="O3052" s="209"/>
    </row>
    <row r="3053" spans="6:15" ht="30" x14ac:dyDescent="0.2">
      <c r="F3053" s="125"/>
      <c r="J3053" s="216"/>
      <c r="K3053" s="216"/>
      <c r="L3053" s="216"/>
      <c r="O3053" s="209"/>
    </row>
    <row r="3054" spans="6:15" ht="30" x14ac:dyDescent="0.2">
      <c r="F3054" s="125"/>
      <c r="O3054" s="209"/>
    </row>
    <row r="3055" spans="6:15" ht="30" x14ac:dyDescent="0.2">
      <c r="F3055" s="125"/>
      <c r="O3055" s="209"/>
    </row>
    <row r="3056" spans="6:15" ht="30" x14ac:dyDescent="0.2">
      <c r="F3056" s="125"/>
      <c r="J3056" s="216"/>
      <c r="K3056" s="216"/>
      <c r="L3056" s="216"/>
      <c r="O3056" s="209"/>
    </row>
    <row r="3057" spans="6:15" ht="30" x14ac:dyDescent="0.2">
      <c r="F3057" s="125"/>
      <c r="J3057" s="216"/>
      <c r="K3057" s="216"/>
      <c r="L3057" s="216"/>
      <c r="O3057" s="209"/>
    </row>
    <row r="3058" spans="6:15" ht="30" x14ac:dyDescent="0.2">
      <c r="F3058" s="125"/>
      <c r="J3058" s="216"/>
      <c r="K3058" s="216"/>
      <c r="L3058" s="216"/>
      <c r="O3058" s="209"/>
    </row>
    <row r="3059" spans="6:15" ht="30" x14ac:dyDescent="0.2">
      <c r="F3059" s="125"/>
      <c r="O3059" s="209"/>
    </row>
    <row r="3060" spans="6:15" ht="30" x14ac:dyDescent="0.2">
      <c r="F3060" s="125"/>
      <c r="J3060" s="216"/>
      <c r="K3060" s="216"/>
      <c r="L3060" s="216"/>
      <c r="O3060" s="209"/>
    </row>
    <row r="3061" spans="6:15" ht="30" x14ac:dyDescent="0.2">
      <c r="F3061" s="125"/>
      <c r="J3061" s="216"/>
      <c r="K3061" s="216"/>
      <c r="L3061" s="216"/>
      <c r="O3061" s="209"/>
    </row>
    <row r="3062" spans="6:15" ht="30" x14ac:dyDescent="0.2">
      <c r="F3062" s="125"/>
      <c r="O3062" s="209"/>
    </row>
    <row r="3063" spans="6:15" ht="30" x14ac:dyDescent="0.2">
      <c r="F3063" s="125"/>
      <c r="O3063" s="209"/>
    </row>
    <row r="3064" spans="6:15" ht="30" x14ac:dyDescent="0.2">
      <c r="F3064" s="125"/>
      <c r="O3064" s="209"/>
    </row>
    <row r="3065" spans="6:15" ht="30" x14ac:dyDescent="0.2">
      <c r="F3065" s="125"/>
      <c r="O3065" s="209"/>
    </row>
    <row r="3066" spans="6:15" ht="30" x14ac:dyDescent="0.2">
      <c r="F3066" s="125"/>
      <c r="O3066" s="209"/>
    </row>
    <row r="3067" spans="6:15" ht="30" x14ac:dyDescent="0.2">
      <c r="F3067" s="125"/>
      <c r="O3067" s="209"/>
    </row>
    <row r="3068" spans="6:15" ht="30" x14ac:dyDescent="0.2">
      <c r="F3068" s="125"/>
      <c r="O3068" s="209"/>
    </row>
    <row r="3069" spans="6:15" ht="30" x14ac:dyDescent="0.2">
      <c r="F3069" s="125"/>
      <c r="O3069" s="209"/>
    </row>
    <row r="3070" spans="6:15" ht="30" x14ac:dyDescent="0.2">
      <c r="F3070" s="125"/>
      <c r="O3070" s="209"/>
    </row>
    <row r="3071" spans="6:15" ht="30" x14ac:dyDescent="0.2">
      <c r="F3071" s="125"/>
      <c r="J3071" s="216"/>
      <c r="K3071" s="216"/>
      <c r="L3071" s="216"/>
      <c r="O3071" s="209"/>
    </row>
    <row r="3072" spans="6:15" ht="30" x14ac:dyDescent="0.2">
      <c r="F3072" s="125"/>
      <c r="O3072" s="209"/>
    </row>
    <row r="3073" spans="6:15" ht="30" x14ac:dyDescent="0.2">
      <c r="F3073" s="125"/>
      <c r="O3073" s="209"/>
    </row>
    <row r="3074" spans="6:15" ht="30" x14ac:dyDescent="0.2">
      <c r="F3074" s="125"/>
      <c r="O3074" s="209"/>
    </row>
    <row r="3075" spans="6:15" ht="30" x14ac:dyDescent="0.2">
      <c r="F3075" s="125"/>
      <c r="O3075" s="209"/>
    </row>
    <row r="3076" spans="6:15" ht="30" x14ac:dyDescent="0.2">
      <c r="F3076" s="125"/>
      <c r="O3076" s="209"/>
    </row>
    <row r="3077" spans="6:15" ht="30" x14ac:dyDescent="0.2">
      <c r="F3077" s="125"/>
      <c r="O3077" s="209"/>
    </row>
    <row r="3078" spans="6:15" ht="30" x14ac:dyDescent="0.2">
      <c r="F3078" s="125"/>
      <c r="J3078" s="216"/>
      <c r="K3078" s="216"/>
      <c r="L3078" s="216"/>
      <c r="O3078" s="209"/>
    </row>
    <row r="3079" spans="6:15" ht="30" x14ac:dyDescent="0.2">
      <c r="O3079" s="209"/>
    </row>
    <row r="3080" spans="6:15" ht="30" x14ac:dyDescent="0.2">
      <c r="F3080" s="125"/>
      <c r="O3080" s="209"/>
    </row>
    <row r="3081" spans="6:15" ht="30" x14ac:dyDescent="0.2">
      <c r="F3081" s="125"/>
      <c r="O3081" s="209"/>
    </row>
    <row r="3082" spans="6:15" ht="30" x14ac:dyDescent="0.2">
      <c r="F3082" s="125"/>
      <c r="O3082" s="209"/>
    </row>
    <row r="3083" spans="6:15" ht="30" x14ac:dyDescent="0.2">
      <c r="F3083" s="125"/>
      <c r="O3083" s="209"/>
    </row>
    <row r="3084" spans="6:15" ht="30" x14ac:dyDescent="0.2">
      <c r="F3084" s="125"/>
      <c r="J3084" s="216"/>
      <c r="K3084" s="216"/>
      <c r="L3084" s="216"/>
      <c r="O3084" s="209"/>
    </row>
    <row r="3085" spans="6:15" ht="30" x14ac:dyDescent="0.2">
      <c r="F3085" s="125"/>
      <c r="O3085" s="209"/>
    </row>
    <row r="3086" spans="6:15" ht="30" x14ac:dyDescent="0.2">
      <c r="F3086" s="125"/>
      <c r="O3086" s="209"/>
    </row>
    <row r="3087" spans="6:15" ht="30" x14ac:dyDescent="0.2">
      <c r="F3087" s="125"/>
      <c r="O3087" s="209"/>
    </row>
    <row r="3088" spans="6:15" ht="30" x14ac:dyDescent="0.2">
      <c r="F3088" s="125"/>
      <c r="J3088" s="216"/>
      <c r="K3088" s="216"/>
      <c r="L3088" s="216"/>
      <c r="O3088" s="209"/>
    </row>
    <row r="3089" spans="6:15" ht="30" x14ac:dyDescent="0.2">
      <c r="F3089" s="125"/>
      <c r="O3089" s="218"/>
    </row>
    <row r="3090" spans="6:15" ht="30" x14ac:dyDescent="0.2">
      <c r="F3090" s="125"/>
      <c r="O3090" s="218"/>
    </row>
    <row r="3091" spans="6:15" ht="30" x14ac:dyDescent="0.2">
      <c r="F3091" s="125"/>
      <c r="J3091" s="216"/>
      <c r="K3091" s="216"/>
      <c r="L3091" s="216"/>
      <c r="O3091" s="218"/>
    </row>
    <row r="3092" spans="6:15" ht="30" x14ac:dyDescent="0.2">
      <c r="F3092" s="125"/>
      <c r="O3092" s="218"/>
    </row>
    <row r="3093" spans="6:15" ht="30" x14ac:dyDescent="0.2">
      <c r="F3093" s="125"/>
      <c r="O3093" s="218"/>
    </row>
    <row r="3094" spans="6:15" ht="30" x14ac:dyDescent="0.2">
      <c r="F3094" s="125"/>
      <c r="J3094" s="216"/>
      <c r="K3094" s="216"/>
      <c r="L3094" s="216"/>
      <c r="O3094" s="218"/>
    </row>
    <row r="3095" spans="6:15" ht="30" x14ac:dyDescent="0.2">
      <c r="F3095" s="125"/>
      <c r="O3095" s="218"/>
    </row>
    <row r="3096" spans="6:15" ht="30" x14ac:dyDescent="0.2">
      <c r="O3096" s="218"/>
    </row>
    <row r="3097" spans="6:15" ht="30" x14ac:dyDescent="0.2">
      <c r="F3097" s="125"/>
      <c r="O3097" s="218"/>
    </row>
    <row r="3098" spans="6:15" ht="30" x14ac:dyDescent="0.2">
      <c r="F3098" s="125"/>
      <c r="O3098" s="209"/>
    </row>
    <row r="3099" spans="6:15" ht="30" x14ac:dyDescent="0.2">
      <c r="F3099" s="125"/>
      <c r="J3099" s="216"/>
      <c r="K3099" s="216"/>
      <c r="L3099" s="216"/>
      <c r="O3099" s="218"/>
    </row>
    <row r="3100" spans="6:15" ht="30" x14ac:dyDescent="0.2">
      <c r="F3100" s="125"/>
      <c r="O3100" s="218"/>
    </row>
    <row r="3101" spans="6:15" ht="30" x14ac:dyDescent="0.2">
      <c r="F3101" s="125"/>
      <c r="O3101" s="218"/>
    </row>
    <row r="3102" spans="6:15" ht="30" x14ac:dyDescent="0.2">
      <c r="F3102" s="125"/>
      <c r="J3102" s="216"/>
      <c r="K3102" s="216"/>
      <c r="L3102" s="216"/>
      <c r="O3102" s="218"/>
    </row>
    <row r="3103" spans="6:15" ht="30" x14ac:dyDescent="0.2">
      <c r="F3103" s="125"/>
      <c r="J3103" s="216"/>
      <c r="K3103" s="216"/>
      <c r="L3103" s="216"/>
      <c r="O3103" s="218"/>
    </row>
    <row r="3104" spans="6:15" ht="30" x14ac:dyDescent="0.2">
      <c r="F3104" s="125"/>
      <c r="O3104" s="218"/>
    </row>
    <row r="3105" spans="6:15" ht="30" x14ac:dyDescent="0.2">
      <c r="F3105" s="125"/>
      <c r="O3105" s="218"/>
    </row>
    <row r="3106" spans="6:15" ht="30" x14ac:dyDescent="0.2">
      <c r="F3106" s="125"/>
      <c r="O3106" s="218"/>
    </row>
    <row r="3107" spans="6:15" ht="30" x14ac:dyDescent="0.2">
      <c r="F3107" s="125"/>
      <c r="O3107" s="218"/>
    </row>
    <row r="3108" spans="6:15" ht="30" x14ac:dyDescent="0.2">
      <c r="F3108" s="125"/>
      <c r="J3108" s="216"/>
      <c r="K3108" s="216"/>
      <c r="L3108" s="216"/>
      <c r="O3108" s="218"/>
    </row>
    <row r="3109" spans="6:15" ht="30" x14ac:dyDescent="0.2">
      <c r="F3109" s="125"/>
      <c r="J3109" s="216"/>
      <c r="K3109" s="216"/>
      <c r="L3109" s="216"/>
      <c r="O3109" s="218"/>
    </row>
    <row r="3110" spans="6:15" ht="30" x14ac:dyDescent="0.2">
      <c r="F3110" s="125"/>
      <c r="O3110" s="218"/>
    </row>
    <row r="3111" spans="6:15" ht="30" x14ac:dyDescent="0.2">
      <c r="F3111" s="125"/>
      <c r="O3111" s="218"/>
    </row>
    <row r="3112" spans="6:15" ht="30" x14ac:dyDescent="0.2">
      <c r="F3112" s="125"/>
      <c r="J3112" s="216"/>
      <c r="K3112" s="216"/>
      <c r="L3112" s="216"/>
      <c r="O3112" s="218"/>
    </row>
    <row r="3113" spans="6:15" ht="30" x14ac:dyDescent="0.2">
      <c r="F3113" s="125"/>
      <c r="O3113" s="218"/>
    </row>
    <row r="3114" spans="6:15" ht="30" x14ac:dyDescent="0.2">
      <c r="F3114" s="125"/>
      <c r="O3114" s="218"/>
    </row>
    <row r="3115" spans="6:15" ht="30" x14ac:dyDescent="0.2">
      <c r="F3115" s="125"/>
      <c r="J3115" s="216"/>
      <c r="K3115" s="216"/>
      <c r="L3115" s="216"/>
      <c r="O3115" s="218"/>
    </row>
    <row r="3116" spans="6:15" ht="30" x14ac:dyDescent="0.2">
      <c r="F3116" s="125"/>
      <c r="O3116" s="218"/>
    </row>
    <row r="3117" spans="6:15" ht="30" x14ac:dyDescent="0.2">
      <c r="F3117" s="125"/>
      <c r="O3117" s="218"/>
    </row>
    <row r="3118" spans="6:15" ht="30" x14ac:dyDescent="0.2">
      <c r="F3118" s="125"/>
      <c r="O3118" s="218"/>
    </row>
    <row r="3119" spans="6:15" ht="30" x14ac:dyDescent="0.2">
      <c r="F3119" s="125"/>
      <c r="O3119" s="218"/>
    </row>
    <row r="3120" spans="6:15" ht="30" x14ac:dyDescent="0.2">
      <c r="F3120" s="125"/>
      <c r="O3120" s="218"/>
    </row>
    <row r="3121" spans="6:15" ht="30" x14ac:dyDescent="0.2">
      <c r="F3121" s="125"/>
      <c r="O3121" s="218"/>
    </row>
    <row r="3122" spans="6:15" ht="30" x14ac:dyDescent="0.2">
      <c r="F3122" s="125"/>
      <c r="J3122" s="216"/>
      <c r="K3122" s="216"/>
      <c r="L3122" s="216"/>
      <c r="O3122" s="218"/>
    </row>
    <row r="3123" spans="6:15" ht="30" x14ac:dyDescent="0.2">
      <c r="F3123" s="125"/>
      <c r="J3123" s="216"/>
      <c r="K3123" s="216"/>
      <c r="L3123" s="216"/>
      <c r="O3123" s="218"/>
    </row>
    <row r="3124" spans="6:15" ht="30" x14ac:dyDescent="0.2">
      <c r="F3124" s="125"/>
      <c r="O3124" s="218"/>
    </row>
    <row r="3125" spans="6:15" ht="30" x14ac:dyDescent="0.2">
      <c r="F3125" s="125"/>
      <c r="O3125" s="218"/>
    </row>
    <row r="3126" spans="6:15" ht="30" x14ac:dyDescent="0.2">
      <c r="F3126" s="125"/>
      <c r="J3126" s="216"/>
      <c r="K3126" s="216"/>
      <c r="L3126" s="216"/>
      <c r="O3126" s="218"/>
    </row>
    <row r="3127" spans="6:15" ht="30" x14ac:dyDescent="0.2">
      <c r="F3127" s="125"/>
      <c r="J3127" s="216"/>
      <c r="K3127" s="216"/>
      <c r="L3127" s="216"/>
      <c r="O3127" s="218"/>
    </row>
    <row r="3128" spans="6:15" ht="30" x14ac:dyDescent="0.2">
      <c r="F3128" s="125"/>
      <c r="O3128" s="218"/>
    </row>
    <row r="3129" spans="6:15" ht="30" x14ac:dyDescent="0.2">
      <c r="F3129" s="125"/>
      <c r="O3129" s="218"/>
    </row>
    <row r="3130" spans="6:15" ht="30" x14ac:dyDescent="0.2">
      <c r="F3130" s="125"/>
      <c r="O3130" s="218"/>
    </row>
    <row r="3131" spans="6:15" ht="30" x14ac:dyDescent="0.2">
      <c r="F3131" s="125"/>
      <c r="O3131" s="218"/>
    </row>
    <row r="3132" spans="6:15" ht="30" x14ac:dyDescent="0.2">
      <c r="F3132" s="125"/>
      <c r="O3132" s="218"/>
    </row>
    <row r="3133" spans="6:15" ht="30" x14ac:dyDescent="0.2">
      <c r="F3133" s="125"/>
      <c r="J3133" s="216"/>
      <c r="K3133" s="216"/>
      <c r="L3133" s="216"/>
      <c r="O3133" s="218"/>
    </row>
    <row r="3134" spans="6:15" ht="30" x14ac:dyDescent="0.2">
      <c r="F3134" s="125"/>
      <c r="O3134" s="218"/>
    </row>
    <row r="3135" spans="6:15" ht="30" x14ac:dyDescent="0.2">
      <c r="F3135" s="125"/>
      <c r="J3135" s="216"/>
      <c r="K3135" s="216"/>
      <c r="L3135" s="216"/>
      <c r="O3135" s="218"/>
    </row>
    <row r="3136" spans="6:15" ht="30" x14ac:dyDescent="0.2">
      <c r="F3136" s="125"/>
      <c r="O3136" s="218"/>
    </row>
    <row r="3137" spans="6:15" ht="30" x14ac:dyDescent="0.2">
      <c r="F3137" s="125"/>
      <c r="O3137" s="218"/>
    </row>
    <row r="3138" spans="6:15" ht="30" x14ac:dyDescent="0.2">
      <c r="F3138" s="125"/>
      <c r="O3138" s="218"/>
    </row>
    <row r="3139" spans="6:15" ht="30" x14ac:dyDescent="0.2">
      <c r="F3139" s="125"/>
      <c r="O3139" s="218"/>
    </row>
    <row r="3140" spans="6:15" ht="30" x14ac:dyDescent="0.2">
      <c r="F3140" s="125"/>
      <c r="J3140" s="216"/>
      <c r="K3140" s="216"/>
      <c r="L3140" s="216"/>
      <c r="O3140" s="218"/>
    </row>
    <row r="3141" spans="6:15" ht="30" x14ac:dyDescent="0.2">
      <c r="F3141" s="125"/>
      <c r="J3141" s="216"/>
      <c r="K3141" s="216"/>
      <c r="L3141" s="216"/>
      <c r="O3141" s="218"/>
    </row>
    <row r="3142" spans="6:15" ht="30" x14ac:dyDescent="0.2">
      <c r="F3142" s="125"/>
      <c r="J3142" s="216"/>
      <c r="K3142" s="216"/>
      <c r="L3142" s="216"/>
      <c r="O3142" s="218"/>
    </row>
    <row r="3143" spans="6:15" ht="30" x14ac:dyDescent="0.2">
      <c r="F3143" s="125"/>
      <c r="O3143" s="218"/>
    </row>
    <row r="3144" spans="6:15" ht="30" x14ac:dyDescent="0.2">
      <c r="F3144" s="125"/>
      <c r="O3144" s="218"/>
    </row>
    <row r="3145" spans="6:15" ht="30" x14ac:dyDescent="0.2">
      <c r="F3145" s="125"/>
      <c r="O3145" s="218"/>
    </row>
    <row r="3146" spans="6:15" ht="30" x14ac:dyDescent="0.2">
      <c r="F3146" s="125"/>
      <c r="O3146" s="218"/>
    </row>
    <row r="3147" spans="6:15" ht="30" x14ac:dyDescent="0.2">
      <c r="F3147" s="125"/>
      <c r="O3147" s="218"/>
    </row>
    <row r="3148" spans="6:15" ht="30" x14ac:dyDescent="0.2">
      <c r="F3148" s="125"/>
      <c r="O3148" s="218"/>
    </row>
    <row r="3149" spans="6:15" ht="30" x14ac:dyDescent="0.2">
      <c r="F3149" s="125"/>
      <c r="O3149" s="209"/>
    </row>
    <row r="3150" spans="6:15" ht="30" x14ac:dyDescent="0.2">
      <c r="F3150" s="125"/>
      <c r="O3150" s="218"/>
    </row>
    <row r="3151" spans="6:15" ht="30" x14ac:dyDescent="0.2">
      <c r="F3151" s="125"/>
      <c r="O3151" s="218"/>
    </row>
    <row r="3152" spans="6:15" ht="30" x14ac:dyDescent="0.2">
      <c r="F3152" s="125"/>
      <c r="O3152" s="218"/>
    </row>
    <row r="3153" spans="6:15" ht="30" x14ac:dyDescent="0.2">
      <c r="F3153" s="125"/>
      <c r="J3153" s="216"/>
      <c r="K3153" s="216"/>
      <c r="L3153" s="216"/>
      <c r="O3153" s="218"/>
    </row>
    <row r="3154" spans="6:15" ht="30" x14ac:dyDescent="0.2">
      <c r="F3154" s="125"/>
      <c r="J3154" s="216"/>
      <c r="K3154" s="216"/>
      <c r="L3154" s="216"/>
      <c r="O3154" s="218"/>
    </row>
    <row r="3155" spans="6:15" ht="30" x14ac:dyDescent="0.2">
      <c r="F3155" s="125"/>
      <c r="O3155" s="218"/>
    </row>
    <row r="3156" spans="6:15" ht="30" x14ac:dyDescent="0.2">
      <c r="F3156" s="125"/>
      <c r="O3156" s="218"/>
    </row>
    <row r="3157" spans="6:15" ht="30" x14ac:dyDescent="0.2">
      <c r="F3157" s="125"/>
      <c r="O3157" s="218"/>
    </row>
    <row r="3158" spans="6:15" ht="30" x14ac:dyDescent="0.2">
      <c r="F3158" s="125"/>
      <c r="O3158" s="218"/>
    </row>
    <row r="3159" spans="6:15" ht="30" x14ac:dyDescent="0.2">
      <c r="F3159" s="125"/>
      <c r="J3159" s="216"/>
      <c r="K3159" s="216"/>
      <c r="L3159" s="216"/>
      <c r="O3159" s="218"/>
    </row>
    <row r="3160" spans="6:15" ht="30" x14ac:dyDescent="0.2">
      <c r="F3160" s="125"/>
      <c r="J3160" s="216"/>
      <c r="K3160" s="216"/>
      <c r="L3160" s="216"/>
      <c r="O3160" s="218"/>
    </row>
    <row r="3161" spans="6:15" ht="30" x14ac:dyDescent="0.2">
      <c r="F3161" s="125"/>
      <c r="O3161" s="218"/>
    </row>
    <row r="3162" spans="6:15" ht="30" x14ac:dyDescent="0.2">
      <c r="F3162" s="125"/>
      <c r="J3162" s="216"/>
      <c r="K3162" s="216"/>
      <c r="L3162" s="216"/>
      <c r="O3162" s="209"/>
    </row>
    <row r="3163" spans="6:15" ht="30" x14ac:dyDescent="0.2">
      <c r="F3163" s="125"/>
      <c r="J3163" s="216"/>
      <c r="K3163" s="216"/>
      <c r="L3163" s="216"/>
      <c r="O3163" s="218"/>
    </row>
    <row r="3164" spans="6:15" ht="30" x14ac:dyDescent="0.2">
      <c r="F3164" s="125"/>
      <c r="J3164" s="216"/>
      <c r="K3164" s="216"/>
      <c r="L3164" s="216"/>
      <c r="O3164" s="218"/>
    </row>
    <row r="3165" spans="6:15" ht="30" x14ac:dyDescent="0.2">
      <c r="F3165" s="125"/>
      <c r="J3165" s="216"/>
      <c r="K3165" s="216"/>
      <c r="L3165" s="216"/>
      <c r="O3165" s="218"/>
    </row>
    <row r="3166" spans="6:15" ht="30" x14ac:dyDescent="0.2">
      <c r="F3166" s="125"/>
      <c r="J3166" s="216"/>
      <c r="K3166" s="216"/>
      <c r="L3166" s="216"/>
      <c r="O3166" s="218"/>
    </row>
    <row r="3167" spans="6:15" ht="30" x14ac:dyDescent="0.2">
      <c r="F3167" s="125"/>
      <c r="O3167" s="218"/>
    </row>
    <row r="3168" spans="6:15" ht="30" x14ac:dyDescent="0.2">
      <c r="F3168" s="125"/>
      <c r="J3168" s="216"/>
      <c r="K3168" s="216"/>
      <c r="L3168" s="216"/>
      <c r="O3168" s="209"/>
    </row>
    <row r="3169" spans="6:15" ht="30" x14ac:dyDescent="0.2">
      <c r="F3169" s="125"/>
      <c r="J3169" s="216"/>
      <c r="K3169" s="216"/>
      <c r="L3169" s="216"/>
      <c r="O3169" s="218"/>
    </row>
    <row r="3170" spans="6:15" ht="30" x14ac:dyDescent="0.2">
      <c r="F3170" s="125"/>
      <c r="J3170" s="216"/>
      <c r="K3170" s="216"/>
      <c r="L3170" s="216"/>
      <c r="O3170" s="218"/>
    </row>
    <row r="3171" spans="6:15" ht="30" x14ac:dyDescent="0.2">
      <c r="F3171" s="125"/>
      <c r="O3171" s="218"/>
    </row>
    <row r="3172" spans="6:15" ht="30" x14ac:dyDescent="0.2">
      <c r="F3172" s="125"/>
      <c r="O3172" s="218"/>
    </row>
    <row r="3173" spans="6:15" ht="30" x14ac:dyDescent="0.2">
      <c r="F3173" s="125"/>
      <c r="O3173" s="218"/>
    </row>
    <row r="3174" spans="6:15" ht="30" x14ac:dyDescent="0.2">
      <c r="F3174" s="125"/>
      <c r="O3174" s="218"/>
    </row>
    <row r="3175" spans="6:15" ht="30" x14ac:dyDescent="0.2">
      <c r="F3175" s="125"/>
      <c r="O3175" s="218"/>
    </row>
    <row r="3176" spans="6:15" ht="30" x14ac:dyDescent="0.2">
      <c r="F3176" s="125"/>
      <c r="J3176" s="216"/>
      <c r="K3176" s="216"/>
      <c r="L3176" s="216"/>
      <c r="O3176" s="218"/>
    </row>
    <row r="3177" spans="6:15" ht="30" x14ac:dyDescent="0.2">
      <c r="F3177" s="125"/>
      <c r="O3177" s="218"/>
    </row>
    <row r="3178" spans="6:15" ht="30" x14ac:dyDescent="0.2">
      <c r="F3178" s="125"/>
      <c r="O3178" s="218"/>
    </row>
    <row r="3179" spans="6:15" ht="30" x14ac:dyDescent="0.2">
      <c r="F3179" s="125"/>
      <c r="O3179" s="218"/>
    </row>
    <row r="3180" spans="6:15" ht="30" x14ac:dyDescent="0.2">
      <c r="F3180" s="125"/>
      <c r="O3180" s="218"/>
    </row>
    <row r="3181" spans="6:15" ht="30" x14ac:dyDescent="0.2">
      <c r="F3181" s="125"/>
      <c r="J3181" s="216"/>
      <c r="K3181" s="216"/>
      <c r="L3181" s="216"/>
      <c r="O3181" s="218"/>
    </row>
    <row r="3182" spans="6:15" ht="30" x14ac:dyDescent="0.2">
      <c r="F3182" s="125"/>
      <c r="J3182" s="216"/>
      <c r="K3182" s="216"/>
      <c r="L3182" s="216"/>
      <c r="O3182" s="218"/>
    </row>
    <row r="3183" spans="6:15" ht="30" x14ac:dyDescent="0.2">
      <c r="F3183" s="125"/>
      <c r="O3183" s="209"/>
    </row>
    <row r="3184" spans="6:15" ht="30" x14ac:dyDescent="0.2">
      <c r="F3184" s="125"/>
      <c r="O3184" s="218"/>
    </row>
    <row r="3185" spans="6:15" ht="30" x14ac:dyDescent="0.2">
      <c r="F3185" s="125"/>
      <c r="O3185" s="218"/>
    </row>
    <row r="3186" spans="6:15" ht="30" x14ac:dyDescent="0.2">
      <c r="F3186" s="125"/>
      <c r="O3186" s="218"/>
    </row>
    <row r="3187" spans="6:15" ht="30" x14ac:dyDescent="0.2">
      <c r="F3187" s="125"/>
      <c r="J3187" s="216"/>
      <c r="K3187" s="216"/>
      <c r="L3187" s="216"/>
      <c r="O3187" s="218"/>
    </row>
    <row r="3188" spans="6:15" ht="30" x14ac:dyDescent="0.2">
      <c r="F3188" s="125"/>
      <c r="O3188" s="218"/>
    </row>
    <row r="3189" spans="6:15" ht="30" x14ac:dyDescent="0.2">
      <c r="F3189" s="125"/>
      <c r="J3189" s="216"/>
      <c r="K3189" s="216"/>
      <c r="L3189" s="216"/>
      <c r="O3189" s="218"/>
    </row>
    <row r="3190" spans="6:15" ht="30" x14ac:dyDescent="0.2">
      <c r="F3190" s="125"/>
      <c r="O3190" s="218"/>
    </row>
    <row r="3191" spans="6:15" ht="30" x14ac:dyDescent="0.2">
      <c r="F3191" s="125"/>
      <c r="J3191" s="216"/>
      <c r="K3191" s="216"/>
      <c r="L3191" s="216"/>
      <c r="O3191" s="218"/>
    </row>
    <row r="3192" spans="6:15" ht="30" x14ac:dyDescent="0.2">
      <c r="F3192" s="125"/>
      <c r="O3192" s="218"/>
    </row>
    <row r="3193" spans="6:15" ht="30" x14ac:dyDescent="0.2">
      <c r="F3193" s="125"/>
      <c r="J3193" s="216"/>
      <c r="K3193" s="216"/>
      <c r="L3193" s="216"/>
      <c r="O3193" s="218"/>
    </row>
    <row r="3194" spans="6:15" ht="30" x14ac:dyDescent="0.2">
      <c r="F3194" s="125"/>
      <c r="O3194" s="218"/>
    </row>
    <row r="3195" spans="6:15" ht="30" x14ac:dyDescent="0.2">
      <c r="F3195" s="125"/>
      <c r="J3195" s="216"/>
      <c r="K3195" s="216"/>
      <c r="L3195" s="216"/>
      <c r="O3195" s="218"/>
    </row>
    <row r="3196" spans="6:15" ht="30" x14ac:dyDescent="0.2">
      <c r="F3196" s="125"/>
      <c r="O3196" s="218"/>
    </row>
    <row r="3197" spans="6:15" ht="30" x14ac:dyDescent="0.2">
      <c r="F3197" s="125"/>
      <c r="O3197" s="218"/>
    </row>
    <row r="3198" spans="6:15" ht="30" x14ac:dyDescent="0.2">
      <c r="F3198" s="125"/>
      <c r="J3198" s="216"/>
      <c r="K3198" s="216"/>
      <c r="L3198" s="216"/>
      <c r="O3198" s="218"/>
    </row>
    <row r="3199" spans="6:15" ht="30" x14ac:dyDescent="0.2">
      <c r="F3199" s="125"/>
      <c r="O3199" s="218"/>
    </row>
    <row r="3200" spans="6:15" ht="30" x14ac:dyDescent="0.2">
      <c r="F3200" s="125"/>
      <c r="J3200" s="216"/>
      <c r="K3200" s="216"/>
      <c r="L3200" s="216"/>
      <c r="O3200" s="218"/>
    </row>
    <row r="3201" spans="6:15" ht="30" x14ac:dyDescent="0.2">
      <c r="F3201" s="125"/>
      <c r="O3201" s="218"/>
    </row>
    <row r="3202" spans="6:15" ht="30" x14ac:dyDescent="0.2">
      <c r="F3202" s="125"/>
      <c r="J3202" s="216"/>
      <c r="K3202" s="216"/>
      <c r="L3202" s="216"/>
      <c r="O3202" s="218"/>
    </row>
    <row r="3203" spans="6:15" ht="30" x14ac:dyDescent="0.2">
      <c r="F3203" s="125"/>
      <c r="O3203" s="218"/>
    </row>
    <row r="3204" spans="6:15" ht="30" x14ac:dyDescent="0.2">
      <c r="F3204" s="125"/>
      <c r="O3204" s="218"/>
    </row>
    <row r="3205" spans="6:15" ht="30" x14ac:dyDescent="0.2">
      <c r="F3205" s="125"/>
      <c r="O3205" s="218"/>
    </row>
    <row r="3206" spans="6:15" ht="30" x14ac:dyDescent="0.2">
      <c r="F3206" s="125"/>
      <c r="J3206" s="216"/>
      <c r="K3206" s="216"/>
      <c r="L3206" s="216"/>
      <c r="O3206" s="218"/>
    </row>
    <row r="3207" spans="6:15" ht="30" x14ac:dyDescent="0.2">
      <c r="F3207" s="125"/>
      <c r="O3207" s="218"/>
    </row>
    <row r="3208" spans="6:15" ht="30" x14ac:dyDescent="0.2">
      <c r="F3208" s="125"/>
      <c r="O3208" s="218"/>
    </row>
    <row r="3209" spans="6:15" ht="30" x14ac:dyDescent="0.2">
      <c r="F3209" s="125"/>
      <c r="O3209" s="218"/>
    </row>
    <row r="3210" spans="6:15" ht="30" x14ac:dyDescent="0.2">
      <c r="F3210" s="125"/>
      <c r="O3210" s="218"/>
    </row>
    <row r="3211" spans="6:15" ht="30" x14ac:dyDescent="0.2">
      <c r="F3211" s="125"/>
      <c r="O3211" s="218"/>
    </row>
    <row r="3212" spans="6:15" ht="30" x14ac:dyDescent="0.2">
      <c r="F3212" s="125"/>
      <c r="J3212" s="216"/>
      <c r="K3212" s="216"/>
      <c r="L3212" s="216"/>
      <c r="O3212" s="218"/>
    </row>
    <row r="3213" spans="6:15" ht="30" x14ac:dyDescent="0.2">
      <c r="F3213" s="125"/>
      <c r="O3213" s="218"/>
    </row>
    <row r="3214" spans="6:15" ht="30" x14ac:dyDescent="0.2">
      <c r="F3214" s="125"/>
      <c r="O3214" s="218"/>
    </row>
    <row r="3215" spans="6:15" ht="30" x14ac:dyDescent="0.2">
      <c r="F3215" s="125"/>
      <c r="O3215" s="218"/>
    </row>
    <row r="3216" spans="6:15" ht="30" x14ac:dyDescent="0.2">
      <c r="F3216" s="125"/>
      <c r="O3216" s="218"/>
    </row>
    <row r="3217" spans="6:15" ht="30" x14ac:dyDescent="0.2">
      <c r="F3217" s="125"/>
      <c r="J3217" s="216"/>
      <c r="K3217" s="216"/>
      <c r="L3217" s="216"/>
      <c r="O3217" s="218"/>
    </row>
    <row r="3218" spans="6:15" ht="30" x14ac:dyDescent="0.2">
      <c r="F3218" s="125"/>
      <c r="J3218" s="216"/>
      <c r="K3218" s="216"/>
      <c r="L3218" s="216"/>
      <c r="O3218" s="218"/>
    </row>
    <row r="3219" spans="6:15" ht="30" x14ac:dyDescent="0.2">
      <c r="F3219" s="125"/>
      <c r="J3219" s="216"/>
      <c r="K3219" s="216"/>
      <c r="L3219" s="216"/>
      <c r="O3219" s="218"/>
    </row>
    <row r="3220" spans="6:15" ht="30" x14ac:dyDescent="0.2">
      <c r="F3220" s="125"/>
      <c r="O3220" s="218"/>
    </row>
    <row r="3221" spans="6:15" ht="30" x14ac:dyDescent="0.2">
      <c r="F3221" s="125"/>
      <c r="J3221" s="216"/>
      <c r="K3221" s="216"/>
      <c r="L3221" s="216"/>
      <c r="O3221" s="218"/>
    </row>
    <row r="3222" spans="6:15" ht="30" x14ac:dyDescent="0.2">
      <c r="F3222" s="125"/>
      <c r="O3222" s="218"/>
    </row>
    <row r="3223" spans="6:15" ht="30" x14ac:dyDescent="0.2">
      <c r="F3223" s="125"/>
      <c r="O3223" s="218"/>
    </row>
    <row r="3224" spans="6:15" ht="30" x14ac:dyDescent="0.2">
      <c r="F3224" s="125"/>
      <c r="J3224" s="216"/>
      <c r="K3224" s="216"/>
      <c r="L3224" s="216"/>
      <c r="O3224" s="218"/>
    </row>
    <row r="3225" spans="6:15" ht="30" x14ac:dyDescent="0.2">
      <c r="F3225" s="125"/>
      <c r="J3225" s="216"/>
      <c r="K3225" s="216"/>
      <c r="L3225" s="216"/>
      <c r="O3225" s="218"/>
    </row>
    <row r="3226" spans="6:15" ht="30" x14ac:dyDescent="0.2">
      <c r="F3226" s="125"/>
      <c r="J3226" s="216"/>
      <c r="K3226" s="216"/>
      <c r="L3226" s="216"/>
      <c r="O3226" s="218"/>
    </row>
    <row r="3227" spans="6:15" ht="30" x14ac:dyDescent="0.2">
      <c r="F3227" s="125"/>
      <c r="O3227" s="218"/>
    </row>
    <row r="3228" spans="6:15" ht="30" x14ac:dyDescent="0.2">
      <c r="F3228" s="125"/>
      <c r="J3228" s="216"/>
      <c r="K3228" s="216"/>
      <c r="L3228" s="216"/>
      <c r="O3228" s="218"/>
    </row>
    <row r="3229" spans="6:15" ht="30" x14ac:dyDescent="0.2">
      <c r="F3229" s="125"/>
      <c r="O3229" s="218"/>
    </row>
    <row r="3230" spans="6:15" ht="30" x14ac:dyDescent="0.2">
      <c r="F3230" s="125"/>
      <c r="O3230" s="218"/>
    </row>
    <row r="3231" spans="6:15" ht="30" x14ac:dyDescent="0.2">
      <c r="F3231" s="125"/>
      <c r="O3231" s="218"/>
    </row>
    <row r="3232" spans="6:15" ht="30" x14ac:dyDescent="0.2">
      <c r="F3232" s="125"/>
      <c r="O3232" s="218"/>
    </row>
    <row r="3233" spans="6:15" ht="30" x14ac:dyDescent="0.2">
      <c r="F3233" s="125"/>
      <c r="J3233" s="216"/>
      <c r="K3233" s="216"/>
      <c r="L3233" s="216"/>
      <c r="O3233" s="218"/>
    </row>
    <row r="3234" spans="6:15" ht="30" x14ac:dyDescent="0.2">
      <c r="F3234" s="125"/>
      <c r="J3234" s="216"/>
      <c r="K3234" s="216"/>
      <c r="L3234" s="216"/>
      <c r="O3234" s="218"/>
    </row>
    <row r="3235" spans="6:15" ht="30" x14ac:dyDescent="0.2">
      <c r="F3235" s="125"/>
      <c r="J3235" s="216"/>
      <c r="K3235" s="216"/>
      <c r="L3235" s="216"/>
      <c r="O3235" s="218"/>
    </row>
    <row r="3236" spans="6:15" ht="30" x14ac:dyDescent="0.2">
      <c r="F3236" s="125"/>
      <c r="O3236" s="218"/>
    </row>
    <row r="3237" spans="6:15" ht="30" x14ac:dyDescent="0.2">
      <c r="F3237" s="125"/>
      <c r="O3237" s="218"/>
    </row>
    <row r="3238" spans="6:15" ht="30" x14ac:dyDescent="0.2">
      <c r="F3238" s="125"/>
      <c r="O3238" s="218"/>
    </row>
    <row r="3239" spans="6:15" ht="30" x14ac:dyDescent="0.2">
      <c r="F3239" s="125"/>
      <c r="J3239" s="216"/>
      <c r="K3239" s="216"/>
      <c r="L3239" s="216"/>
      <c r="O3239" s="218"/>
    </row>
    <row r="3240" spans="6:15" ht="30" x14ac:dyDescent="0.2">
      <c r="F3240" s="125"/>
      <c r="O3240" s="218"/>
    </row>
    <row r="3241" spans="6:15" ht="30" x14ac:dyDescent="0.2">
      <c r="F3241" s="125"/>
      <c r="J3241" s="216"/>
      <c r="K3241" s="216"/>
      <c r="L3241" s="216"/>
      <c r="O3241" s="218"/>
    </row>
    <row r="3242" spans="6:15" ht="30" x14ac:dyDescent="0.2">
      <c r="F3242" s="125"/>
      <c r="O3242" s="218"/>
    </row>
    <row r="3243" spans="6:15" ht="30" x14ac:dyDescent="0.2">
      <c r="F3243" s="125"/>
      <c r="O3243" s="218"/>
    </row>
    <row r="3244" spans="6:15" ht="30" x14ac:dyDescent="0.2">
      <c r="F3244" s="125"/>
      <c r="O3244" s="218"/>
    </row>
    <row r="3245" spans="6:15" ht="30" x14ac:dyDescent="0.2">
      <c r="F3245" s="125"/>
      <c r="O3245" s="218"/>
    </row>
    <row r="3246" spans="6:15" ht="30" x14ac:dyDescent="0.2">
      <c r="F3246" s="125"/>
      <c r="J3246" s="216"/>
      <c r="K3246" s="216"/>
      <c r="L3246" s="216"/>
      <c r="O3246" s="218"/>
    </row>
    <row r="3247" spans="6:15" ht="30" x14ac:dyDescent="0.2">
      <c r="F3247" s="125"/>
      <c r="J3247" s="216"/>
      <c r="K3247" s="216"/>
      <c r="L3247" s="216"/>
      <c r="O3247" s="218"/>
    </row>
    <row r="3248" spans="6:15" ht="30" x14ac:dyDescent="0.2">
      <c r="F3248" s="125"/>
      <c r="J3248" s="216"/>
      <c r="K3248" s="216"/>
      <c r="L3248" s="216"/>
      <c r="O3248" s="218"/>
    </row>
    <row r="3249" spans="6:15" ht="30" x14ac:dyDescent="0.2">
      <c r="F3249" s="125"/>
      <c r="J3249" s="216"/>
      <c r="K3249" s="216"/>
      <c r="L3249" s="216"/>
      <c r="O3249" s="218"/>
    </row>
    <row r="3250" spans="6:15" ht="30" x14ac:dyDescent="0.2">
      <c r="F3250" s="125"/>
      <c r="J3250" s="216"/>
      <c r="K3250" s="216"/>
      <c r="L3250" s="216"/>
      <c r="O3250" s="218"/>
    </row>
    <row r="3251" spans="6:15" ht="30" x14ac:dyDescent="0.2">
      <c r="F3251" s="125"/>
      <c r="J3251" s="216"/>
      <c r="K3251" s="216"/>
      <c r="L3251" s="216"/>
      <c r="O3251" s="218"/>
    </row>
    <row r="3252" spans="6:15" ht="30" x14ac:dyDescent="0.2">
      <c r="F3252" s="125"/>
      <c r="O3252" s="218"/>
    </row>
    <row r="3253" spans="6:15" ht="30" x14ac:dyDescent="0.2">
      <c r="F3253" s="125"/>
      <c r="O3253" s="218"/>
    </row>
    <row r="3254" spans="6:15" ht="30" x14ac:dyDescent="0.2">
      <c r="F3254" s="125"/>
      <c r="J3254" s="216"/>
      <c r="K3254" s="216"/>
      <c r="L3254" s="216"/>
      <c r="O3254" s="218"/>
    </row>
    <row r="3255" spans="6:15" ht="30" x14ac:dyDescent="0.2">
      <c r="F3255" s="125"/>
      <c r="O3255" s="218"/>
    </row>
    <row r="3256" spans="6:15" ht="30" x14ac:dyDescent="0.2">
      <c r="F3256" s="125"/>
      <c r="O3256" s="218"/>
    </row>
    <row r="3257" spans="6:15" ht="30" x14ac:dyDescent="0.2">
      <c r="F3257" s="125"/>
      <c r="J3257" s="216"/>
      <c r="K3257" s="216"/>
      <c r="L3257" s="216"/>
      <c r="O3257" s="218"/>
    </row>
    <row r="3258" spans="6:15" ht="30" x14ac:dyDescent="0.2">
      <c r="F3258" s="125"/>
      <c r="J3258" s="216"/>
      <c r="K3258" s="216"/>
      <c r="L3258" s="216"/>
      <c r="O3258" s="218"/>
    </row>
    <row r="3259" spans="6:15" ht="30" x14ac:dyDescent="0.2">
      <c r="F3259" s="125"/>
      <c r="O3259" s="218"/>
    </row>
    <row r="3260" spans="6:15" ht="30" x14ac:dyDescent="0.2">
      <c r="F3260" s="125"/>
      <c r="O3260" s="218"/>
    </row>
    <row r="3261" spans="6:15" ht="30" x14ac:dyDescent="0.2">
      <c r="F3261" s="125"/>
      <c r="J3261" s="216"/>
      <c r="K3261" s="216"/>
      <c r="L3261" s="216"/>
      <c r="O3261" s="218"/>
    </row>
    <row r="3262" spans="6:15" ht="30" x14ac:dyDescent="0.2">
      <c r="F3262" s="125"/>
      <c r="O3262" s="218"/>
    </row>
    <row r="3263" spans="6:15" ht="30" x14ac:dyDescent="0.2">
      <c r="F3263" s="125"/>
      <c r="O3263" s="218"/>
    </row>
    <row r="3264" spans="6:15" ht="30" x14ac:dyDescent="0.2">
      <c r="F3264" s="125"/>
      <c r="O3264" s="218"/>
    </row>
    <row r="3265" spans="6:15" ht="30" x14ac:dyDescent="0.2">
      <c r="F3265" s="125"/>
      <c r="O3265" s="218"/>
    </row>
    <row r="3266" spans="6:15" ht="30" x14ac:dyDescent="0.2">
      <c r="F3266" s="125"/>
      <c r="O3266" s="218"/>
    </row>
    <row r="3267" spans="6:15" ht="30" x14ac:dyDescent="0.2">
      <c r="F3267" s="125"/>
      <c r="J3267" s="216"/>
      <c r="K3267" s="216"/>
      <c r="L3267" s="216"/>
      <c r="O3267" s="218"/>
    </row>
    <row r="3268" spans="6:15" ht="30" x14ac:dyDescent="0.2">
      <c r="F3268" s="125"/>
      <c r="O3268" s="218"/>
    </row>
    <row r="3269" spans="6:15" ht="30" x14ac:dyDescent="0.2">
      <c r="F3269" s="125"/>
      <c r="O3269" s="218"/>
    </row>
    <row r="3270" spans="6:15" ht="30" x14ac:dyDescent="0.2">
      <c r="F3270" s="125"/>
      <c r="O3270" s="218"/>
    </row>
    <row r="3271" spans="6:15" ht="30" x14ac:dyDescent="0.2">
      <c r="F3271" s="125"/>
      <c r="J3271" s="216"/>
      <c r="K3271" s="216"/>
      <c r="L3271" s="216"/>
      <c r="O3271" s="218"/>
    </row>
    <row r="3272" spans="6:15" ht="30" x14ac:dyDescent="0.2">
      <c r="F3272" s="125"/>
      <c r="J3272" s="216"/>
      <c r="K3272" s="216"/>
      <c r="L3272" s="216"/>
      <c r="O3272" s="218"/>
    </row>
    <row r="3273" spans="6:15" ht="30" x14ac:dyDescent="0.2">
      <c r="F3273" s="125"/>
      <c r="J3273" s="216"/>
      <c r="K3273" s="216"/>
      <c r="L3273" s="216"/>
      <c r="O3273" s="218"/>
    </row>
    <row r="3274" spans="6:15" ht="30" x14ac:dyDescent="0.2">
      <c r="F3274" s="125"/>
      <c r="O3274" s="218"/>
    </row>
    <row r="3275" spans="6:15" ht="30" x14ac:dyDescent="0.2">
      <c r="F3275" s="125"/>
      <c r="O3275" s="218"/>
    </row>
    <row r="3276" spans="6:15" ht="30" x14ac:dyDescent="0.2">
      <c r="F3276" s="125"/>
      <c r="O3276" s="218"/>
    </row>
    <row r="3277" spans="6:15" ht="30" x14ac:dyDescent="0.2">
      <c r="F3277" s="125"/>
      <c r="J3277" s="216"/>
      <c r="K3277" s="216"/>
      <c r="L3277" s="216"/>
      <c r="O3277" s="218"/>
    </row>
    <row r="3278" spans="6:15" ht="30" x14ac:dyDescent="0.2">
      <c r="F3278" s="125"/>
      <c r="O3278" s="218"/>
    </row>
    <row r="3279" spans="6:15" ht="30" x14ac:dyDescent="0.2">
      <c r="F3279" s="125"/>
      <c r="J3279" s="216"/>
      <c r="K3279" s="216"/>
      <c r="L3279" s="216"/>
      <c r="O3279" s="218"/>
    </row>
    <row r="3280" spans="6:15" ht="30" x14ac:dyDescent="0.2">
      <c r="F3280" s="125"/>
      <c r="J3280" s="216"/>
      <c r="K3280" s="216"/>
      <c r="L3280" s="216"/>
      <c r="O3280" s="218"/>
    </row>
    <row r="3281" spans="6:15" ht="30" x14ac:dyDescent="0.2">
      <c r="F3281" s="125"/>
      <c r="O3281" s="218"/>
    </row>
    <row r="3282" spans="6:15" ht="30" x14ac:dyDescent="0.2">
      <c r="F3282" s="125"/>
      <c r="O3282" s="218"/>
    </row>
    <row r="3283" spans="6:15" ht="30" x14ac:dyDescent="0.2">
      <c r="F3283" s="125"/>
      <c r="O3283" s="218"/>
    </row>
    <row r="3284" spans="6:15" ht="30" x14ac:dyDescent="0.2">
      <c r="F3284" s="125"/>
      <c r="J3284" s="216"/>
      <c r="K3284" s="216"/>
      <c r="L3284" s="216"/>
      <c r="O3284" s="218"/>
    </row>
    <row r="3285" spans="6:15" ht="30" x14ac:dyDescent="0.2">
      <c r="F3285" s="125"/>
      <c r="O3285" s="218"/>
    </row>
    <row r="3286" spans="6:15" ht="30" x14ac:dyDescent="0.2">
      <c r="J3286" s="216"/>
      <c r="K3286" s="216"/>
      <c r="L3286" s="216"/>
      <c r="O3286" s="218"/>
    </row>
    <row r="3287" spans="6:15" ht="30" x14ac:dyDescent="0.2">
      <c r="F3287" s="125"/>
      <c r="J3287" s="216"/>
      <c r="K3287" s="216"/>
      <c r="L3287" s="216"/>
      <c r="O3287" s="218"/>
    </row>
    <row r="3288" spans="6:15" ht="30" x14ac:dyDescent="0.2">
      <c r="F3288" s="125"/>
      <c r="O3288" s="218"/>
    </row>
    <row r="3289" spans="6:15" ht="30" x14ac:dyDescent="0.2">
      <c r="F3289" s="125"/>
      <c r="O3289" s="218"/>
    </row>
    <row r="3290" spans="6:15" ht="30" x14ac:dyDescent="0.2">
      <c r="F3290" s="125"/>
      <c r="O3290" s="218"/>
    </row>
    <row r="3291" spans="6:15" ht="30" x14ac:dyDescent="0.2">
      <c r="F3291" s="125"/>
      <c r="J3291" s="216"/>
      <c r="K3291" s="216"/>
      <c r="L3291" s="216"/>
      <c r="O3291" s="218"/>
    </row>
    <row r="3292" spans="6:15" ht="30" x14ac:dyDescent="0.2">
      <c r="F3292" s="125"/>
      <c r="O3292" s="218"/>
    </row>
    <row r="3293" spans="6:15" ht="30" x14ac:dyDescent="0.2">
      <c r="F3293" s="125"/>
      <c r="O3293" s="218"/>
    </row>
    <row r="3294" spans="6:15" ht="30" x14ac:dyDescent="0.2">
      <c r="F3294" s="125"/>
      <c r="J3294" s="216"/>
      <c r="K3294" s="216"/>
      <c r="L3294" s="216"/>
      <c r="O3294" s="218"/>
    </row>
    <row r="3295" spans="6:15" ht="30" x14ac:dyDescent="0.2">
      <c r="F3295" s="125"/>
      <c r="J3295" s="216"/>
      <c r="K3295" s="216"/>
      <c r="L3295" s="216"/>
      <c r="O3295" s="218"/>
    </row>
    <row r="3296" spans="6:15" ht="30" x14ac:dyDescent="0.2">
      <c r="F3296" s="125"/>
      <c r="J3296" s="216"/>
      <c r="K3296" s="216"/>
      <c r="L3296" s="216"/>
      <c r="O3296" s="218"/>
    </row>
    <row r="3297" spans="6:15" ht="30" x14ac:dyDescent="0.2">
      <c r="F3297" s="125"/>
      <c r="O3297" s="209"/>
    </row>
    <row r="3298" spans="6:15" ht="30" x14ac:dyDescent="0.2">
      <c r="F3298" s="125"/>
      <c r="O3298" s="218"/>
    </row>
    <row r="3299" spans="6:15" ht="30" x14ac:dyDescent="0.2">
      <c r="F3299" s="125"/>
      <c r="O3299" s="218"/>
    </row>
    <row r="3300" spans="6:15" ht="30" x14ac:dyDescent="0.2">
      <c r="F3300" s="125"/>
      <c r="O3300" s="218"/>
    </row>
    <row r="3301" spans="6:15" ht="30" x14ac:dyDescent="0.2">
      <c r="F3301" s="125"/>
      <c r="O3301" s="218"/>
    </row>
    <row r="3302" spans="6:15" ht="30" x14ac:dyDescent="0.2">
      <c r="F3302" s="125"/>
      <c r="J3302" s="216"/>
      <c r="K3302" s="216"/>
      <c r="L3302" s="216"/>
      <c r="O3302" s="218"/>
    </row>
    <row r="3303" spans="6:15" ht="30" x14ac:dyDescent="0.2">
      <c r="F3303" s="125"/>
      <c r="O3303" s="218"/>
    </row>
    <row r="3304" spans="6:15" ht="30" x14ac:dyDescent="0.2">
      <c r="F3304" s="125"/>
      <c r="O3304" s="218"/>
    </row>
    <row r="3305" spans="6:15" ht="30" x14ac:dyDescent="0.2">
      <c r="F3305" s="125"/>
      <c r="O3305" s="218"/>
    </row>
    <row r="3306" spans="6:15" ht="30" x14ac:dyDescent="0.2">
      <c r="F3306" s="125"/>
      <c r="J3306" s="216"/>
      <c r="K3306" s="216"/>
      <c r="L3306" s="216"/>
      <c r="O3306" s="218"/>
    </row>
    <row r="3307" spans="6:15" ht="30" x14ac:dyDescent="0.2">
      <c r="F3307" s="125"/>
      <c r="O3307" s="218"/>
    </row>
    <row r="3308" spans="6:15" ht="30" x14ac:dyDescent="0.2">
      <c r="F3308" s="125"/>
      <c r="O3308" s="218"/>
    </row>
    <row r="3309" spans="6:15" ht="30" x14ac:dyDescent="0.2">
      <c r="F3309" s="125"/>
      <c r="J3309" s="216"/>
      <c r="K3309" s="216"/>
      <c r="L3309" s="216"/>
      <c r="O3309" s="218"/>
    </row>
    <row r="3310" spans="6:15" ht="30" x14ac:dyDescent="0.2">
      <c r="F3310" s="125"/>
      <c r="O3310" s="218"/>
    </row>
    <row r="3311" spans="6:15" ht="30" x14ac:dyDescent="0.2">
      <c r="F3311" s="125"/>
      <c r="O3311" s="218"/>
    </row>
    <row r="3312" spans="6:15" ht="30" x14ac:dyDescent="0.2">
      <c r="F3312" s="125"/>
      <c r="J3312" s="216"/>
      <c r="K3312" s="216"/>
      <c r="L3312" s="216"/>
      <c r="O3312" s="218"/>
    </row>
    <row r="3313" spans="6:15" ht="30" x14ac:dyDescent="0.2">
      <c r="F3313" s="125"/>
      <c r="J3313" s="216"/>
      <c r="K3313" s="216"/>
      <c r="L3313" s="216"/>
      <c r="O3313" s="218"/>
    </row>
    <row r="3314" spans="6:15" ht="30" x14ac:dyDescent="0.2">
      <c r="F3314" s="125"/>
      <c r="O3314" s="218"/>
    </row>
    <row r="3315" spans="6:15" ht="30" x14ac:dyDescent="0.2">
      <c r="F3315" s="125"/>
      <c r="O3315" s="218"/>
    </row>
    <row r="3316" spans="6:15" ht="30" x14ac:dyDescent="0.2">
      <c r="F3316" s="125"/>
      <c r="O3316" s="218"/>
    </row>
    <row r="3317" spans="6:15" ht="30" x14ac:dyDescent="0.2">
      <c r="O3317" s="218"/>
    </row>
    <row r="3318" spans="6:15" ht="30" x14ac:dyDescent="0.2">
      <c r="O3318" s="218"/>
    </row>
    <row r="3319" spans="6:15" ht="30" x14ac:dyDescent="0.2">
      <c r="F3319" s="125"/>
      <c r="O3319" s="218"/>
    </row>
    <row r="3320" spans="6:15" ht="30" x14ac:dyDescent="0.2">
      <c r="F3320" s="125"/>
      <c r="J3320" s="216"/>
      <c r="K3320" s="216"/>
      <c r="L3320" s="216"/>
      <c r="O3320" s="218"/>
    </row>
    <row r="3321" spans="6:15" ht="30" x14ac:dyDescent="0.2">
      <c r="F3321" s="125"/>
      <c r="J3321" s="216"/>
      <c r="K3321" s="216"/>
      <c r="L3321" s="216"/>
      <c r="O3321" s="218"/>
    </row>
    <row r="3322" spans="6:15" ht="30" x14ac:dyDescent="0.2">
      <c r="F3322" s="125"/>
      <c r="O3322" s="218"/>
    </row>
    <row r="3323" spans="6:15" ht="30" x14ac:dyDescent="0.2">
      <c r="F3323" s="125"/>
      <c r="O3323" s="218"/>
    </row>
    <row r="3324" spans="6:15" ht="30" x14ac:dyDescent="0.2">
      <c r="F3324" s="125"/>
      <c r="O3324" s="218"/>
    </row>
    <row r="3325" spans="6:15" ht="30" x14ac:dyDescent="0.2">
      <c r="F3325" s="125"/>
      <c r="J3325" s="216"/>
      <c r="K3325" s="216"/>
      <c r="L3325" s="216"/>
      <c r="O3325" s="218"/>
    </row>
    <row r="3326" spans="6:15" ht="30" x14ac:dyDescent="0.2">
      <c r="F3326" s="125"/>
      <c r="O3326" s="218"/>
    </row>
    <row r="3327" spans="6:15" ht="30" x14ac:dyDescent="0.2">
      <c r="F3327" s="125"/>
      <c r="O3327" s="218"/>
    </row>
    <row r="3328" spans="6:15" ht="30" x14ac:dyDescent="0.2">
      <c r="F3328" s="125"/>
      <c r="O3328" s="218"/>
    </row>
    <row r="3329" spans="6:15" ht="30" x14ac:dyDescent="0.2">
      <c r="F3329" s="125"/>
      <c r="O3329" s="218"/>
    </row>
    <row r="3330" spans="6:15" ht="30" x14ac:dyDescent="0.2">
      <c r="F3330" s="125"/>
      <c r="O3330" s="218"/>
    </row>
    <row r="3331" spans="6:15" ht="30" x14ac:dyDescent="0.2">
      <c r="F3331" s="125"/>
      <c r="O3331" s="218"/>
    </row>
    <row r="3332" spans="6:15" ht="30" x14ac:dyDescent="0.2">
      <c r="F3332" s="125"/>
      <c r="J3332" s="216"/>
      <c r="K3332" s="216"/>
      <c r="L3332" s="216"/>
      <c r="O3332" s="218"/>
    </row>
    <row r="3333" spans="6:15" ht="30" x14ac:dyDescent="0.2">
      <c r="F3333" s="125"/>
      <c r="O3333" s="218"/>
    </row>
    <row r="3334" spans="6:15" ht="30" x14ac:dyDescent="0.2">
      <c r="F3334" s="125"/>
      <c r="O3334" s="218"/>
    </row>
    <row r="3335" spans="6:15" ht="30" x14ac:dyDescent="0.2">
      <c r="F3335" s="125"/>
      <c r="O3335" s="218"/>
    </row>
    <row r="3336" spans="6:15" ht="30" x14ac:dyDescent="0.2">
      <c r="F3336" s="125"/>
      <c r="O3336" s="218"/>
    </row>
    <row r="3337" spans="6:15" ht="30" x14ac:dyDescent="0.2">
      <c r="F3337" s="125"/>
      <c r="O3337" s="218"/>
    </row>
    <row r="3338" spans="6:15" ht="30" x14ac:dyDescent="0.2">
      <c r="F3338" s="125"/>
      <c r="O3338" s="218"/>
    </row>
    <row r="3339" spans="6:15" ht="30" x14ac:dyDescent="0.2">
      <c r="F3339" s="125"/>
      <c r="O3339" s="218"/>
    </row>
    <row r="3340" spans="6:15" ht="30" x14ac:dyDescent="0.2">
      <c r="F3340" s="125"/>
      <c r="O3340" s="218"/>
    </row>
    <row r="3341" spans="6:15" ht="30" x14ac:dyDescent="0.2">
      <c r="F3341" s="125"/>
      <c r="O3341" s="218"/>
    </row>
    <row r="3342" spans="6:15" ht="30" x14ac:dyDescent="0.2">
      <c r="F3342" s="125"/>
      <c r="O3342" s="218"/>
    </row>
    <row r="3343" spans="6:15" ht="30" x14ac:dyDescent="0.2">
      <c r="F3343" s="125"/>
      <c r="O3343" s="218"/>
    </row>
    <row r="3344" spans="6:15" ht="30" x14ac:dyDescent="0.2">
      <c r="F3344" s="125"/>
      <c r="O3344" s="218"/>
    </row>
    <row r="3345" spans="6:15" ht="30" x14ac:dyDescent="0.2">
      <c r="F3345" s="125"/>
      <c r="O3345" s="218"/>
    </row>
    <row r="3346" spans="6:15" ht="30" x14ac:dyDescent="0.2">
      <c r="F3346" s="125"/>
      <c r="O3346" s="218"/>
    </row>
    <row r="3347" spans="6:15" ht="30" x14ac:dyDescent="0.2">
      <c r="F3347" s="125"/>
      <c r="J3347" s="216"/>
      <c r="K3347" s="216"/>
      <c r="L3347" s="216"/>
      <c r="O3347" s="218"/>
    </row>
    <row r="3348" spans="6:15" ht="30" x14ac:dyDescent="0.2">
      <c r="F3348" s="125"/>
      <c r="O3348" s="218"/>
    </row>
    <row r="3349" spans="6:15" ht="30" x14ac:dyDescent="0.2">
      <c r="F3349" s="125"/>
      <c r="O3349" s="218"/>
    </row>
    <row r="3350" spans="6:15" ht="30" x14ac:dyDescent="0.2">
      <c r="F3350" s="125"/>
      <c r="O3350" s="218"/>
    </row>
    <row r="3351" spans="6:15" ht="30" x14ac:dyDescent="0.2">
      <c r="F3351" s="125"/>
      <c r="O3351" s="218"/>
    </row>
    <row r="3352" spans="6:15" ht="30" x14ac:dyDescent="0.2">
      <c r="F3352" s="125"/>
      <c r="J3352" s="216"/>
      <c r="K3352" s="216"/>
      <c r="L3352" s="216"/>
      <c r="O3352" s="218"/>
    </row>
    <row r="3353" spans="6:15" ht="30" x14ac:dyDescent="0.2">
      <c r="F3353" s="125"/>
      <c r="O3353" s="218"/>
    </row>
    <row r="3354" spans="6:15" ht="30" x14ac:dyDescent="0.2">
      <c r="F3354" s="125"/>
      <c r="J3354" s="216"/>
      <c r="K3354" s="216"/>
      <c r="L3354" s="216"/>
      <c r="O3354" s="209"/>
    </row>
    <row r="3355" spans="6:15" ht="30" x14ac:dyDescent="0.2">
      <c r="F3355" s="125"/>
      <c r="O3355" s="218"/>
    </row>
    <row r="3356" spans="6:15" ht="30" x14ac:dyDescent="0.2">
      <c r="F3356" s="125"/>
      <c r="O3356" s="218"/>
    </row>
    <row r="3357" spans="6:15" ht="30" x14ac:dyDescent="0.2">
      <c r="F3357" s="125"/>
      <c r="O3357" s="218"/>
    </row>
    <row r="3358" spans="6:15" ht="30" x14ac:dyDescent="0.2">
      <c r="F3358" s="125"/>
      <c r="O3358" s="218"/>
    </row>
    <row r="3359" spans="6:15" ht="30" x14ac:dyDescent="0.2">
      <c r="F3359" s="125"/>
      <c r="J3359" s="216"/>
      <c r="K3359" s="216"/>
      <c r="L3359" s="216"/>
      <c r="O3359" s="218"/>
    </row>
    <row r="3360" spans="6:15" ht="30" x14ac:dyDescent="0.2">
      <c r="F3360" s="125"/>
      <c r="O3360" s="218"/>
    </row>
    <row r="3361" spans="6:15" ht="30" x14ac:dyDescent="0.2">
      <c r="F3361" s="125"/>
      <c r="O3361" s="218"/>
    </row>
    <row r="3362" spans="6:15" ht="30" x14ac:dyDescent="0.2">
      <c r="F3362" s="125"/>
      <c r="O3362" s="218"/>
    </row>
    <row r="3363" spans="6:15" ht="30" x14ac:dyDescent="0.2">
      <c r="F3363" s="125"/>
      <c r="J3363" s="216"/>
      <c r="K3363" s="216"/>
      <c r="L3363" s="216"/>
      <c r="O3363" s="218"/>
    </row>
    <row r="3364" spans="6:15" ht="30" x14ac:dyDescent="0.2">
      <c r="F3364" s="125"/>
      <c r="O3364" s="218"/>
    </row>
    <row r="3365" spans="6:15" ht="30" x14ac:dyDescent="0.2">
      <c r="F3365" s="125"/>
      <c r="O3365" s="218"/>
    </row>
    <row r="3366" spans="6:15" ht="30" x14ac:dyDescent="0.2">
      <c r="F3366" s="125"/>
      <c r="O3366" s="218"/>
    </row>
    <row r="3367" spans="6:15" ht="30" x14ac:dyDescent="0.2">
      <c r="F3367" s="125"/>
      <c r="O3367" s="218"/>
    </row>
    <row r="3368" spans="6:15" ht="30" x14ac:dyDescent="0.2">
      <c r="F3368" s="125"/>
      <c r="O3368" s="218"/>
    </row>
    <row r="3369" spans="6:15" ht="30" x14ac:dyDescent="0.2">
      <c r="F3369" s="125"/>
      <c r="J3369" s="216"/>
      <c r="K3369" s="216"/>
      <c r="L3369" s="216"/>
      <c r="O3369" s="218"/>
    </row>
    <row r="3370" spans="6:15" ht="30" x14ac:dyDescent="0.2">
      <c r="F3370" s="125"/>
      <c r="O3370" s="218"/>
    </row>
    <row r="3371" spans="6:15" ht="30" x14ac:dyDescent="0.2">
      <c r="F3371" s="125"/>
      <c r="O3371" s="218"/>
    </row>
    <row r="3372" spans="6:15" ht="30" x14ac:dyDescent="0.2">
      <c r="F3372" s="125"/>
      <c r="O3372" s="218"/>
    </row>
    <row r="3373" spans="6:15" ht="30" x14ac:dyDescent="0.2">
      <c r="F3373" s="125"/>
      <c r="J3373" s="216"/>
      <c r="K3373" s="216"/>
      <c r="L3373" s="216"/>
      <c r="O3373" s="218"/>
    </row>
    <row r="3374" spans="6:15" ht="30" x14ac:dyDescent="0.2">
      <c r="F3374" s="125"/>
      <c r="O3374" s="218"/>
    </row>
    <row r="3375" spans="6:15" ht="30" x14ac:dyDescent="0.2">
      <c r="F3375" s="125"/>
      <c r="O3375" s="218"/>
    </row>
    <row r="3376" spans="6:15" ht="30" x14ac:dyDescent="0.2">
      <c r="F3376" s="125"/>
      <c r="O3376" s="218"/>
    </row>
    <row r="3377" spans="6:15" ht="30" x14ac:dyDescent="0.2">
      <c r="F3377" s="125"/>
      <c r="J3377" s="216"/>
      <c r="K3377" s="216"/>
      <c r="L3377" s="216"/>
      <c r="O3377" s="218"/>
    </row>
    <row r="3378" spans="6:15" ht="30" x14ac:dyDescent="0.2">
      <c r="F3378" s="125"/>
      <c r="J3378" s="216"/>
      <c r="K3378" s="216"/>
      <c r="L3378" s="216"/>
      <c r="O3378" s="218"/>
    </row>
    <row r="3379" spans="6:15" ht="30" x14ac:dyDescent="0.2">
      <c r="F3379" s="125"/>
      <c r="O3379" s="218"/>
    </row>
    <row r="3380" spans="6:15" ht="30" x14ac:dyDescent="0.2">
      <c r="F3380" s="125"/>
      <c r="J3380" s="216"/>
      <c r="K3380" s="216"/>
      <c r="L3380" s="216"/>
      <c r="O3380" s="218"/>
    </row>
    <row r="3381" spans="6:15" ht="30" x14ac:dyDescent="0.2">
      <c r="F3381" s="125"/>
      <c r="J3381" s="216"/>
      <c r="K3381" s="216"/>
      <c r="L3381" s="216"/>
      <c r="O3381" s="218"/>
    </row>
    <row r="3382" spans="6:15" ht="30" x14ac:dyDescent="0.2">
      <c r="F3382" s="125"/>
      <c r="J3382" s="216"/>
      <c r="K3382" s="216"/>
      <c r="L3382" s="216"/>
      <c r="O3382" s="218"/>
    </row>
    <row r="3383" spans="6:15" ht="30" x14ac:dyDescent="0.2">
      <c r="F3383" s="125"/>
      <c r="O3383" s="218"/>
    </row>
    <row r="3384" spans="6:15" ht="30" x14ac:dyDescent="0.2">
      <c r="F3384" s="125"/>
      <c r="J3384" s="216"/>
      <c r="K3384" s="216"/>
      <c r="L3384" s="216"/>
      <c r="O3384" s="218"/>
    </row>
    <row r="3385" spans="6:15" ht="30" x14ac:dyDescent="0.2">
      <c r="F3385" s="125"/>
      <c r="J3385" s="216"/>
      <c r="K3385" s="216"/>
      <c r="L3385" s="216"/>
      <c r="O3385" s="218"/>
    </row>
    <row r="3386" spans="6:15" ht="30" x14ac:dyDescent="0.2">
      <c r="F3386" s="125"/>
      <c r="J3386" s="216"/>
      <c r="K3386" s="216"/>
      <c r="L3386" s="216"/>
      <c r="O3386" s="218"/>
    </row>
    <row r="3387" spans="6:15" ht="30" x14ac:dyDescent="0.2">
      <c r="F3387" s="125"/>
      <c r="J3387" s="216"/>
      <c r="K3387" s="216"/>
      <c r="L3387" s="216"/>
      <c r="O3387" s="218"/>
    </row>
    <row r="3388" spans="6:15" ht="30" x14ac:dyDescent="0.2">
      <c r="F3388" s="125"/>
      <c r="O3388" s="218"/>
    </row>
    <row r="3389" spans="6:15" ht="30" x14ac:dyDescent="0.2">
      <c r="F3389" s="125"/>
      <c r="O3389" s="218"/>
    </row>
    <row r="3390" spans="6:15" ht="30" x14ac:dyDescent="0.2">
      <c r="F3390" s="125"/>
      <c r="J3390" s="216"/>
      <c r="K3390" s="216"/>
      <c r="L3390" s="216"/>
      <c r="O3390" s="218"/>
    </row>
    <row r="3391" spans="6:15" ht="30" x14ac:dyDescent="0.2">
      <c r="F3391" s="125"/>
      <c r="O3391" s="218"/>
    </row>
    <row r="3392" spans="6:15" ht="30" x14ac:dyDescent="0.2">
      <c r="F3392" s="125"/>
      <c r="O3392" s="218"/>
    </row>
    <row r="3393" spans="6:15" ht="30" x14ac:dyDescent="0.2">
      <c r="F3393" s="125"/>
      <c r="J3393" s="216"/>
      <c r="K3393" s="216"/>
      <c r="L3393" s="216"/>
      <c r="O3393" s="218"/>
    </row>
    <row r="3394" spans="6:15" ht="30" x14ac:dyDescent="0.2">
      <c r="F3394" s="125"/>
      <c r="O3394" s="218"/>
    </row>
    <row r="3395" spans="6:15" ht="30" x14ac:dyDescent="0.2">
      <c r="F3395" s="125"/>
      <c r="O3395" s="218"/>
    </row>
    <row r="3396" spans="6:15" ht="30" x14ac:dyDescent="0.2">
      <c r="F3396" s="125"/>
      <c r="J3396" s="216"/>
      <c r="K3396" s="216"/>
      <c r="L3396" s="216"/>
      <c r="O3396" s="218"/>
    </row>
    <row r="3397" spans="6:15" ht="30" x14ac:dyDescent="0.2">
      <c r="F3397" s="125"/>
      <c r="J3397" s="216"/>
      <c r="K3397" s="216"/>
      <c r="L3397" s="216"/>
      <c r="O3397" s="218"/>
    </row>
    <row r="3398" spans="6:15" ht="30" x14ac:dyDescent="0.2">
      <c r="F3398" s="125"/>
      <c r="O3398" s="218"/>
    </row>
    <row r="3399" spans="6:15" ht="30" x14ac:dyDescent="0.2">
      <c r="F3399" s="125"/>
      <c r="O3399" s="218"/>
    </row>
    <row r="3400" spans="6:15" ht="30" x14ac:dyDescent="0.2">
      <c r="F3400" s="125"/>
      <c r="J3400" s="216"/>
      <c r="K3400" s="216"/>
      <c r="L3400" s="216"/>
      <c r="O3400" s="218"/>
    </row>
    <row r="3401" spans="6:15" ht="30" x14ac:dyDescent="0.2">
      <c r="F3401" s="125"/>
      <c r="O3401" s="218"/>
    </row>
    <row r="3402" spans="6:15" ht="30" x14ac:dyDescent="0.2">
      <c r="F3402" s="125"/>
      <c r="J3402" s="216"/>
      <c r="K3402" s="216"/>
      <c r="L3402" s="216"/>
      <c r="O3402" s="218"/>
    </row>
    <row r="3403" spans="6:15" ht="30" x14ac:dyDescent="0.2">
      <c r="F3403" s="125"/>
      <c r="J3403" s="216"/>
      <c r="K3403" s="216"/>
      <c r="L3403" s="216"/>
      <c r="O3403" s="218"/>
    </row>
    <row r="3404" spans="6:15" ht="30" x14ac:dyDescent="0.2">
      <c r="F3404" s="125"/>
      <c r="O3404" s="218"/>
    </row>
    <row r="3405" spans="6:15" ht="30" x14ac:dyDescent="0.2">
      <c r="F3405" s="125"/>
      <c r="O3405" s="218"/>
    </row>
    <row r="3406" spans="6:15" ht="30" x14ac:dyDescent="0.2">
      <c r="F3406" s="125"/>
      <c r="J3406" s="216"/>
      <c r="K3406" s="216"/>
      <c r="L3406" s="216"/>
      <c r="O3406" s="218"/>
    </row>
    <row r="3407" spans="6:15" ht="30" x14ac:dyDescent="0.2">
      <c r="F3407" s="125"/>
      <c r="O3407" s="218"/>
    </row>
    <row r="3408" spans="6:15" ht="30" x14ac:dyDescent="0.2">
      <c r="F3408" s="125"/>
      <c r="O3408" s="218"/>
    </row>
    <row r="3409" spans="6:15" ht="30" x14ac:dyDescent="0.2">
      <c r="F3409" s="125"/>
      <c r="J3409" s="216"/>
      <c r="K3409" s="216"/>
      <c r="L3409" s="216"/>
      <c r="O3409" s="218"/>
    </row>
    <row r="3410" spans="6:15" ht="30" x14ac:dyDescent="0.2">
      <c r="F3410" s="125"/>
      <c r="O3410" s="218"/>
    </row>
    <row r="3411" spans="6:15" ht="30" x14ac:dyDescent="0.2">
      <c r="F3411" s="125"/>
      <c r="O3411" s="218"/>
    </row>
    <row r="3412" spans="6:15" ht="30" x14ac:dyDescent="0.2">
      <c r="F3412" s="125"/>
      <c r="O3412" s="218"/>
    </row>
    <row r="3413" spans="6:15" ht="30" x14ac:dyDescent="0.2">
      <c r="F3413" s="125"/>
      <c r="J3413" s="216"/>
      <c r="K3413" s="216"/>
      <c r="L3413" s="216"/>
      <c r="O3413" s="218"/>
    </row>
    <row r="3414" spans="6:15" ht="30" x14ac:dyDescent="0.2">
      <c r="F3414" s="125"/>
      <c r="J3414" s="216"/>
      <c r="K3414" s="216"/>
      <c r="L3414" s="216"/>
      <c r="O3414" s="218"/>
    </row>
    <row r="3415" spans="6:15" ht="30" x14ac:dyDescent="0.2">
      <c r="F3415" s="125"/>
      <c r="O3415" s="218"/>
    </row>
    <row r="3416" spans="6:15" ht="30" x14ac:dyDescent="0.2">
      <c r="F3416" s="125"/>
      <c r="J3416" s="216"/>
      <c r="K3416" s="216"/>
      <c r="L3416" s="216"/>
      <c r="O3416" s="218"/>
    </row>
    <row r="3417" spans="6:15" ht="30" x14ac:dyDescent="0.2">
      <c r="F3417" s="125"/>
      <c r="J3417" s="216"/>
      <c r="K3417" s="216"/>
      <c r="L3417" s="216"/>
      <c r="O3417" s="209"/>
    </row>
    <row r="3418" spans="6:15" ht="30" x14ac:dyDescent="0.2">
      <c r="F3418" s="125"/>
      <c r="J3418" s="216"/>
      <c r="K3418" s="216"/>
      <c r="L3418" s="216"/>
      <c r="O3418" s="218"/>
    </row>
    <row r="3419" spans="6:15" ht="30" x14ac:dyDescent="0.2">
      <c r="F3419" s="125"/>
      <c r="J3419" s="216"/>
      <c r="K3419" s="216"/>
      <c r="L3419" s="216"/>
      <c r="O3419" s="218"/>
    </row>
    <row r="3420" spans="6:15" ht="30" x14ac:dyDescent="0.2">
      <c r="F3420" s="125"/>
      <c r="O3420" s="218"/>
    </row>
    <row r="3421" spans="6:15" ht="30" x14ac:dyDescent="0.2">
      <c r="F3421" s="125"/>
      <c r="J3421" s="216"/>
      <c r="K3421" s="216"/>
      <c r="L3421" s="216"/>
      <c r="O3421" s="218"/>
    </row>
    <row r="3422" spans="6:15" ht="30" x14ac:dyDescent="0.2">
      <c r="F3422" s="125"/>
      <c r="J3422" s="216"/>
      <c r="K3422" s="216"/>
      <c r="L3422" s="216"/>
      <c r="O3422" s="218"/>
    </row>
    <row r="3423" spans="6:15" ht="30" x14ac:dyDescent="0.2">
      <c r="F3423" s="125"/>
      <c r="O3423" s="218"/>
    </row>
    <row r="3424" spans="6:15" ht="30" x14ac:dyDescent="0.2">
      <c r="F3424" s="125"/>
      <c r="J3424" s="216"/>
      <c r="K3424" s="216"/>
      <c r="L3424" s="216"/>
      <c r="O3424" s="218"/>
    </row>
    <row r="3425" spans="6:15" ht="30" x14ac:dyDescent="0.2">
      <c r="F3425" s="125"/>
      <c r="O3425" s="218"/>
    </row>
    <row r="3426" spans="6:15" ht="30" x14ac:dyDescent="0.2">
      <c r="F3426" s="125"/>
      <c r="J3426" s="216"/>
      <c r="K3426" s="216"/>
      <c r="L3426" s="216"/>
      <c r="O3426" s="218"/>
    </row>
    <row r="3427" spans="6:15" ht="30" x14ac:dyDescent="0.2">
      <c r="F3427" s="125"/>
      <c r="O3427" s="218"/>
    </row>
    <row r="3428" spans="6:15" ht="30" x14ac:dyDescent="0.2">
      <c r="F3428" s="125"/>
      <c r="O3428" s="218"/>
    </row>
    <row r="3429" spans="6:15" ht="30" x14ac:dyDescent="0.2">
      <c r="F3429" s="125"/>
      <c r="O3429" s="218"/>
    </row>
    <row r="3430" spans="6:15" ht="30" x14ac:dyDescent="0.2">
      <c r="F3430" s="125"/>
      <c r="O3430" s="218"/>
    </row>
    <row r="3431" spans="6:15" ht="30" x14ac:dyDescent="0.2">
      <c r="F3431" s="125"/>
      <c r="O3431" s="218"/>
    </row>
    <row r="3432" spans="6:15" ht="30" x14ac:dyDescent="0.2">
      <c r="F3432" s="125"/>
      <c r="O3432" s="218"/>
    </row>
    <row r="3433" spans="6:15" ht="30" x14ac:dyDescent="0.2">
      <c r="F3433" s="125"/>
      <c r="J3433" s="216"/>
      <c r="K3433" s="216"/>
      <c r="L3433" s="216"/>
      <c r="O3433" s="218"/>
    </row>
    <row r="3434" spans="6:15" ht="30" x14ac:dyDescent="0.2">
      <c r="F3434" s="125"/>
      <c r="O3434" s="218"/>
    </row>
    <row r="3435" spans="6:15" ht="30" x14ac:dyDescent="0.2">
      <c r="F3435" s="125"/>
      <c r="J3435" s="216"/>
      <c r="K3435" s="216"/>
      <c r="L3435" s="216"/>
      <c r="O3435" s="218"/>
    </row>
    <row r="3436" spans="6:15" ht="30" x14ac:dyDescent="0.2">
      <c r="F3436" s="125"/>
      <c r="O3436" s="218"/>
    </row>
    <row r="3437" spans="6:15" ht="30" x14ac:dyDescent="0.2">
      <c r="F3437" s="125"/>
      <c r="J3437" s="216"/>
      <c r="K3437" s="216"/>
      <c r="L3437" s="216"/>
      <c r="O3437" s="218"/>
    </row>
    <row r="3438" spans="6:15" ht="30" x14ac:dyDescent="0.2">
      <c r="F3438" s="125"/>
      <c r="O3438" s="218"/>
    </row>
    <row r="3439" spans="6:15" ht="30" x14ac:dyDescent="0.2">
      <c r="F3439" s="125"/>
      <c r="O3439" s="218"/>
    </row>
    <row r="3440" spans="6:15" ht="30" x14ac:dyDescent="0.2">
      <c r="F3440" s="125"/>
      <c r="O3440" s="218"/>
    </row>
    <row r="3441" spans="6:15" ht="30" x14ac:dyDescent="0.2">
      <c r="F3441" s="125"/>
      <c r="O3441" s="218"/>
    </row>
    <row r="3442" spans="6:15" ht="30" x14ac:dyDescent="0.2">
      <c r="F3442" s="125"/>
      <c r="J3442" s="216"/>
      <c r="K3442" s="216"/>
      <c r="L3442" s="216"/>
      <c r="O3442" s="218"/>
    </row>
    <row r="3443" spans="6:15" ht="30" x14ac:dyDescent="0.2">
      <c r="F3443" s="125"/>
      <c r="O3443" s="218"/>
    </row>
    <row r="3444" spans="6:15" ht="30" x14ac:dyDescent="0.2">
      <c r="F3444" s="125"/>
      <c r="O3444" s="218"/>
    </row>
    <row r="3445" spans="6:15" ht="30" x14ac:dyDescent="0.2">
      <c r="F3445" s="125"/>
      <c r="O3445" s="218"/>
    </row>
    <row r="3446" spans="6:15" ht="30" x14ac:dyDescent="0.2">
      <c r="F3446" s="125"/>
      <c r="J3446" s="216"/>
      <c r="K3446" s="216"/>
      <c r="L3446" s="216"/>
      <c r="O3446" s="218"/>
    </row>
    <row r="3447" spans="6:15" ht="30" x14ac:dyDescent="0.2">
      <c r="F3447" s="125"/>
      <c r="O3447" s="218"/>
    </row>
    <row r="3448" spans="6:15" ht="30" x14ac:dyDescent="0.2">
      <c r="F3448" s="125"/>
      <c r="J3448" s="216"/>
      <c r="K3448" s="216"/>
      <c r="L3448" s="216"/>
      <c r="O3448" s="218"/>
    </row>
    <row r="3449" spans="6:15" ht="30" x14ac:dyDescent="0.2">
      <c r="F3449" s="125"/>
      <c r="O3449" s="218"/>
    </row>
    <row r="3450" spans="6:15" ht="30" x14ac:dyDescent="0.2">
      <c r="F3450" s="125"/>
      <c r="J3450" s="216"/>
      <c r="K3450" s="216"/>
      <c r="L3450" s="216"/>
      <c r="O3450" s="218"/>
    </row>
    <row r="3451" spans="6:15" ht="30" x14ac:dyDescent="0.2">
      <c r="F3451" s="125"/>
      <c r="O3451" s="218"/>
    </row>
    <row r="3452" spans="6:15" ht="30" x14ac:dyDescent="0.2">
      <c r="F3452" s="125"/>
      <c r="J3452" s="216"/>
      <c r="K3452" s="216"/>
      <c r="L3452" s="216"/>
      <c r="O3452" s="218"/>
    </row>
    <row r="3453" spans="6:15" ht="30" x14ac:dyDescent="0.2">
      <c r="F3453" s="125"/>
      <c r="J3453" s="216"/>
      <c r="K3453" s="216"/>
      <c r="L3453" s="216"/>
      <c r="O3453" s="218"/>
    </row>
    <row r="3454" spans="6:15" ht="30" x14ac:dyDescent="0.2">
      <c r="F3454" s="125"/>
      <c r="O3454" s="218"/>
    </row>
    <row r="3455" spans="6:15" ht="30" x14ac:dyDescent="0.2">
      <c r="F3455" s="125"/>
      <c r="O3455" s="218"/>
    </row>
    <row r="3456" spans="6:15" ht="30" x14ac:dyDescent="0.2">
      <c r="F3456" s="125"/>
      <c r="O3456" s="218"/>
    </row>
    <row r="3457" spans="6:15" ht="30" x14ac:dyDescent="0.2">
      <c r="F3457" s="125"/>
      <c r="J3457" s="216"/>
      <c r="K3457" s="216"/>
      <c r="L3457" s="216"/>
      <c r="O3457" s="218"/>
    </row>
    <row r="3458" spans="6:15" ht="30" x14ac:dyDescent="0.2">
      <c r="F3458" s="125"/>
      <c r="O3458" s="218"/>
    </row>
    <row r="3459" spans="6:15" ht="30" x14ac:dyDescent="0.2">
      <c r="F3459" s="125"/>
      <c r="O3459" s="218"/>
    </row>
    <row r="3460" spans="6:15" ht="30" x14ac:dyDescent="0.2">
      <c r="F3460" s="125"/>
      <c r="O3460" s="218"/>
    </row>
    <row r="3461" spans="6:15" ht="30" x14ac:dyDescent="0.2">
      <c r="F3461" s="125"/>
      <c r="O3461" s="218"/>
    </row>
    <row r="3462" spans="6:15" ht="30" x14ac:dyDescent="0.2">
      <c r="F3462" s="125"/>
      <c r="O3462" s="218"/>
    </row>
    <row r="3463" spans="6:15" ht="30" x14ac:dyDescent="0.2">
      <c r="F3463" s="125"/>
      <c r="O3463" s="209"/>
    </row>
    <row r="3464" spans="6:15" ht="30" x14ac:dyDescent="0.2">
      <c r="F3464" s="125"/>
      <c r="O3464" s="218"/>
    </row>
    <row r="3465" spans="6:15" ht="30" x14ac:dyDescent="0.2">
      <c r="F3465" s="125"/>
      <c r="O3465" s="218"/>
    </row>
    <row r="3466" spans="6:15" ht="30" x14ac:dyDescent="0.2">
      <c r="F3466" s="125"/>
      <c r="O3466" s="218"/>
    </row>
    <row r="3467" spans="6:15" ht="30" x14ac:dyDescent="0.2">
      <c r="F3467" s="125"/>
      <c r="O3467" s="218"/>
    </row>
    <row r="3468" spans="6:15" ht="30" x14ac:dyDescent="0.2">
      <c r="F3468" s="125"/>
      <c r="O3468" s="218"/>
    </row>
    <row r="3469" spans="6:15" ht="30" x14ac:dyDescent="0.2">
      <c r="F3469" s="125"/>
      <c r="O3469" s="218"/>
    </row>
    <row r="3470" spans="6:15" ht="30" x14ac:dyDescent="0.2">
      <c r="F3470" s="125"/>
      <c r="O3470" s="218"/>
    </row>
    <row r="3471" spans="6:15" ht="30" x14ac:dyDescent="0.2">
      <c r="F3471" s="125"/>
      <c r="O3471" s="218"/>
    </row>
    <row r="3472" spans="6:15" ht="30" x14ac:dyDescent="0.2">
      <c r="F3472" s="125"/>
      <c r="O3472" s="218"/>
    </row>
    <row r="3473" spans="6:15" ht="30" x14ac:dyDescent="0.2">
      <c r="F3473" s="125"/>
      <c r="O3473" s="218"/>
    </row>
    <row r="3474" spans="6:15" ht="30" x14ac:dyDescent="0.2">
      <c r="F3474" s="125"/>
      <c r="O3474" s="218"/>
    </row>
    <row r="3475" spans="6:15" ht="30" x14ac:dyDescent="0.2">
      <c r="F3475" s="125"/>
      <c r="O3475" s="218"/>
    </row>
    <row r="3476" spans="6:15" ht="30" x14ac:dyDescent="0.2">
      <c r="F3476" s="125"/>
      <c r="O3476" s="218"/>
    </row>
    <row r="3477" spans="6:15" ht="30" x14ac:dyDescent="0.2">
      <c r="F3477" s="125"/>
      <c r="J3477" s="216"/>
      <c r="K3477" s="216"/>
      <c r="L3477" s="216"/>
      <c r="O3477" s="218"/>
    </row>
    <row r="3478" spans="6:15" ht="30" x14ac:dyDescent="0.2">
      <c r="F3478" s="125"/>
      <c r="O3478" s="218"/>
    </row>
    <row r="3479" spans="6:15" ht="30" x14ac:dyDescent="0.2">
      <c r="F3479" s="125"/>
      <c r="O3479" s="218"/>
    </row>
    <row r="3480" spans="6:15" ht="30" x14ac:dyDescent="0.2">
      <c r="F3480" s="125"/>
      <c r="O3480" s="218"/>
    </row>
    <row r="3481" spans="6:15" ht="30" x14ac:dyDescent="0.2">
      <c r="F3481" s="125"/>
      <c r="O3481" s="218"/>
    </row>
    <row r="3482" spans="6:15" ht="30" x14ac:dyDescent="0.2">
      <c r="F3482" s="125"/>
      <c r="O3482" s="218"/>
    </row>
    <row r="3483" spans="6:15" ht="30" x14ac:dyDescent="0.2">
      <c r="F3483" s="125"/>
      <c r="O3483" s="218"/>
    </row>
    <row r="3484" spans="6:15" ht="30" x14ac:dyDescent="0.2">
      <c r="F3484" s="125"/>
      <c r="O3484" s="218"/>
    </row>
    <row r="3485" spans="6:15" ht="30" x14ac:dyDescent="0.2">
      <c r="F3485" s="125"/>
      <c r="O3485" s="218"/>
    </row>
    <row r="3486" spans="6:15" ht="30" x14ac:dyDescent="0.2">
      <c r="F3486" s="125"/>
      <c r="O3486" s="218"/>
    </row>
    <row r="3487" spans="6:15" ht="30" x14ac:dyDescent="0.2">
      <c r="F3487" s="125"/>
      <c r="O3487" s="218"/>
    </row>
    <row r="3488" spans="6:15" ht="30" x14ac:dyDescent="0.2">
      <c r="F3488" s="125"/>
      <c r="O3488" s="218"/>
    </row>
    <row r="3489" spans="6:15" ht="30" x14ac:dyDescent="0.2">
      <c r="F3489" s="125"/>
      <c r="J3489" s="216"/>
      <c r="K3489" s="216"/>
      <c r="L3489" s="216"/>
      <c r="O3489" s="218"/>
    </row>
    <row r="3490" spans="6:15" ht="30" x14ac:dyDescent="0.2">
      <c r="F3490" s="125"/>
      <c r="O3490" s="218"/>
    </row>
    <row r="3491" spans="6:15" ht="30" x14ac:dyDescent="0.2">
      <c r="F3491" s="125"/>
      <c r="O3491" s="218"/>
    </row>
    <row r="3492" spans="6:15" ht="30" x14ac:dyDescent="0.2">
      <c r="F3492" s="125"/>
      <c r="O3492" s="218"/>
    </row>
    <row r="3493" spans="6:15" ht="30" x14ac:dyDescent="0.2">
      <c r="F3493" s="125"/>
      <c r="O3493" s="218"/>
    </row>
    <row r="3494" spans="6:15" ht="30" x14ac:dyDescent="0.2">
      <c r="F3494" s="125"/>
      <c r="O3494" s="218"/>
    </row>
    <row r="3495" spans="6:15" ht="30" x14ac:dyDescent="0.2">
      <c r="F3495" s="125"/>
      <c r="O3495" s="218"/>
    </row>
    <row r="3496" spans="6:15" ht="30" x14ac:dyDescent="0.2">
      <c r="F3496" s="125"/>
      <c r="O3496" s="218"/>
    </row>
    <row r="3497" spans="6:15" ht="30" x14ac:dyDescent="0.2">
      <c r="F3497" s="125"/>
      <c r="O3497" s="218"/>
    </row>
    <row r="3498" spans="6:15" ht="30" x14ac:dyDescent="0.2">
      <c r="F3498" s="125"/>
      <c r="O3498" s="218"/>
    </row>
    <row r="3499" spans="6:15" ht="30" x14ac:dyDescent="0.2">
      <c r="F3499" s="125"/>
      <c r="O3499" s="218"/>
    </row>
    <row r="3500" spans="6:15" ht="30" x14ac:dyDescent="0.2">
      <c r="F3500" s="125"/>
      <c r="O3500" s="218"/>
    </row>
    <row r="3501" spans="6:15" ht="30" x14ac:dyDescent="0.2">
      <c r="F3501" s="125"/>
      <c r="O3501" s="218"/>
    </row>
    <row r="3502" spans="6:15" ht="30" x14ac:dyDescent="0.2">
      <c r="F3502" s="125"/>
      <c r="J3502" s="216"/>
      <c r="K3502" s="216"/>
      <c r="L3502" s="216"/>
      <c r="O3502" s="218"/>
    </row>
    <row r="3503" spans="6:15" ht="30" x14ac:dyDescent="0.2">
      <c r="F3503" s="125"/>
      <c r="O3503" s="218"/>
    </row>
    <row r="3504" spans="6:15" ht="30" x14ac:dyDescent="0.2">
      <c r="F3504" s="125"/>
      <c r="O3504" s="218"/>
    </row>
    <row r="3505" spans="6:15" ht="30" x14ac:dyDescent="0.2">
      <c r="F3505" s="125"/>
      <c r="O3505" s="218"/>
    </row>
    <row r="3506" spans="6:15" ht="30" x14ac:dyDescent="0.2">
      <c r="F3506" s="125"/>
      <c r="O3506" s="218"/>
    </row>
    <row r="3507" spans="6:15" ht="30" x14ac:dyDescent="0.2">
      <c r="F3507" s="125"/>
      <c r="O3507" s="218"/>
    </row>
    <row r="3508" spans="6:15" ht="30" x14ac:dyDescent="0.2">
      <c r="F3508" s="125"/>
      <c r="O3508" s="218"/>
    </row>
    <row r="3509" spans="6:15" ht="30" x14ac:dyDescent="0.2">
      <c r="F3509" s="125"/>
      <c r="O3509" s="218"/>
    </row>
    <row r="3510" spans="6:15" ht="30" x14ac:dyDescent="0.2">
      <c r="F3510" s="125"/>
      <c r="J3510" s="216"/>
      <c r="K3510" s="216"/>
      <c r="L3510" s="216"/>
      <c r="O3510" s="218"/>
    </row>
    <row r="3511" spans="6:15" ht="30" x14ac:dyDescent="0.2">
      <c r="F3511" s="125"/>
      <c r="J3511" s="216"/>
      <c r="K3511" s="216"/>
      <c r="L3511" s="216"/>
      <c r="O3511" s="218"/>
    </row>
    <row r="3512" spans="6:15" ht="30" x14ac:dyDescent="0.2">
      <c r="F3512" s="125"/>
      <c r="O3512" s="218"/>
    </row>
    <row r="3513" spans="6:15" ht="30" x14ac:dyDescent="0.2">
      <c r="F3513" s="125"/>
      <c r="J3513" s="216"/>
      <c r="K3513" s="216"/>
      <c r="L3513" s="216"/>
      <c r="O3513" s="218"/>
    </row>
    <row r="3514" spans="6:15" ht="30" x14ac:dyDescent="0.2">
      <c r="F3514" s="125"/>
      <c r="O3514" s="218"/>
    </row>
    <row r="3515" spans="6:15" ht="30" x14ac:dyDescent="0.2">
      <c r="F3515" s="125"/>
      <c r="J3515" s="216"/>
      <c r="K3515" s="216"/>
      <c r="L3515" s="216"/>
      <c r="O3515" s="209"/>
    </row>
    <row r="3516" spans="6:15" ht="30" x14ac:dyDescent="0.2">
      <c r="F3516" s="125"/>
      <c r="O3516" s="218"/>
    </row>
    <row r="3517" spans="6:15" ht="30" x14ac:dyDescent="0.2">
      <c r="F3517" s="125"/>
      <c r="O3517" s="218"/>
    </row>
    <row r="3518" spans="6:15" ht="30" x14ac:dyDescent="0.2">
      <c r="F3518" s="125"/>
      <c r="O3518" s="218"/>
    </row>
    <row r="3519" spans="6:15" ht="30" x14ac:dyDescent="0.2">
      <c r="F3519" s="125"/>
      <c r="O3519" s="218"/>
    </row>
    <row r="3520" spans="6:15" ht="30" x14ac:dyDescent="0.2">
      <c r="F3520" s="125"/>
      <c r="O3520" s="218"/>
    </row>
    <row r="3521" spans="6:15" ht="30" x14ac:dyDescent="0.2">
      <c r="F3521" s="125"/>
      <c r="O3521" s="218"/>
    </row>
    <row r="3522" spans="6:15" ht="30" x14ac:dyDescent="0.2">
      <c r="F3522" s="125"/>
      <c r="O3522" s="218"/>
    </row>
    <row r="3523" spans="6:15" ht="30" x14ac:dyDescent="0.2">
      <c r="F3523" s="125"/>
      <c r="O3523" s="218"/>
    </row>
    <row r="3524" spans="6:15" ht="30" x14ac:dyDescent="0.2">
      <c r="F3524" s="125"/>
      <c r="O3524" s="218"/>
    </row>
    <row r="3525" spans="6:15" ht="30" x14ac:dyDescent="0.2">
      <c r="F3525" s="125"/>
      <c r="O3525" s="218"/>
    </row>
    <row r="3526" spans="6:15" ht="30" x14ac:dyDescent="0.2">
      <c r="F3526" s="125"/>
      <c r="O3526" s="218"/>
    </row>
    <row r="3527" spans="6:15" ht="30" x14ac:dyDescent="0.2">
      <c r="F3527" s="125"/>
      <c r="O3527" s="218"/>
    </row>
    <row r="3528" spans="6:15" ht="30" x14ac:dyDescent="0.2">
      <c r="F3528" s="125"/>
      <c r="O3528" s="218"/>
    </row>
    <row r="3529" spans="6:15" ht="30" x14ac:dyDescent="0.2">
      <c r="F3529" s="125"/>
      <c r="O3529" s="218"/>
    </row>
    <row r="3530" spans="6:15" ht="30" x14ac:dyDescent="0.2">
      <c r="F3530" s="125"/>
      <c r="O3530" s="218"/>
    </row>
    <row r="3531" spans="6:15" ht="30" x14ac:dyDescent="0.2">
      <c r="F3531" s="125"/>
      <c r="O3531" s="218"/>
    </row>
    <row r="3532" spans="6:15" ht="30" x14ac:dyDescent="0.2">
      <c r="F3532" s="125"/>
      <c r="O3532" s="218"/>
    </row>
    <row r="3533" spans="6:15" ht="30" x14ac:dyDescent="0.2">
      <c r="F3533" s="125"/>
      <c r="O3533" s="218"/>
    </row>
    <row r="3534" spans="6:15" ht="30" x14ac:dyDescent="0.2">
      <c r="F3534" s="125"/>
      <c r="O3534" s="218"/>
    </row>
    <row r="3535" spans="6:15" ht="30" x14ac:dyDescent="0.2">
      <c r="F3535" s="125"/>
      <c r="O3535" s="218"/>
    </row>
    <row r="3536" spans="6:15" ht="30" x14ac:dyDescent="0.2">
      <c r="F3536" s="125"/>
      <c r="O3536" s="218"/>
    </row>
    <row r="3537" spans="6:15" ht="30" x14ac:dyDescent="0.2">
      <c r="F3537" s="125"/>
      <c r="O3537" s="218"/>
    </row>
    <row r="3538" spans="6:15" ht="30" x14ac:dyDescent="0.2">
      <c r="F3538" s="125"/>
      <c r="O3538" s="218"/>
    </row>
    <row r="3539" spans="6:15" ht="30" x14ac:dyDescent="0.2">
      <c r="F3539" s="125"/>
      <c r="O3539" s="218"/>
    </row>
    <row r="3540" spans="6:15" ht="30" x14ac:dyDescent="0.2">
      <c r="F3540" s="125"/>
      <c r="O3540" s="218"/>
    </row>
    <row r="3541" spans="6:15" ht="30" x14ac:dyDescent="0.2">
      <c r="O3541" s="218"/>
    </row>
    <row r="3542" spans="6:15" ht="30" x14ac:dyDescent="0.2">
      <c r="F3542" s="125"/>
      <c r="O3542" s="218"/>
    </row>
    <row r="3543" spans="6:15" ht="30" x14ac:dyDescent="0.2">
      <c r="F3543" s="125"/>
      <c r="O3543" s="218"/>
    </row>
    <row r="3544" spans="6:15" ht="30" x14ac:dyDescent="0.2">
      <c r="F3544" s="125"/>
      <c r="O3544" s="218"/>
    </row>
    <row r="3545" spans="6:15" ht="30" x14ac:dyDescent="0.2">
      <c r="F3545" s="125"/>
      <c r="O3545" s="218"/>
    </row>
    <row r="3546" spans="6:15" ht="30" x14ac:dyDescent="0.2">
      <c r="F3546" s="125"/>
      <c r="O3546" s="218"/>
    </row>
    <row r="3547" spans="6:15" ht="30" x14ac:dyDescent="0.2">
      <c r="F3547" s="125"/>
      <c r="O3547" s="218"/>
    </row>
    <row r="3548" spans="6:15" ht="30" x14ac:dyDescent="0.2">
      <c r="F3548" s="125"/>
      <c r="O3548" s="218"/>
    </row>
    <row r="3549" spans="6:15" ht="30" x14ac:dyDescent="0.2">
      <c r="F3549" s="125"/>
      <c r="O3549" s="218"/>
    </row>
    <row r="3550" spans="6:15" ht="30" x14ac:dyDescent="0.2">
      <c r="F3550" s="125"/>
      <c r="O3550" s="218"/>
    </row>
    <row r="3551" spans="6:15" ht="30" x14ac:dyDescent="0.2">
      <c r="F3551" s="125"/>
      <c r="O3551" s="209"/>
    </row>
    <row r="3552" spans="6:15" ht="30" x14ac:dyDescent="0.2">
      <c r="F3552" s="125"/>
      <c r="O3552" s="218"/>
    </row>
    <row r="3553" spans="6:15" ht="30" x14ac:dyDescent="0.2">
      <c r="F3553" s="125"/>
      <c r="O3553" s="218"/>
    </row>
    <row r="3554" spans="6:15" ht="30" x14ac:dyDescent="0.2">
      <c r="F3554" s="125"/>
      <c r="O3554" s="218"/>
    </row>
    <row r="3555" spans="6:15" ht="30" x14ac:dyDescent="0.2">
      <c r="F3555" s="125"/>
      <c r="J3555" s="216"/>
      <c r="K3555" s="216"/>
      <c r="L3555" s="216"/>
      <c r="O3555" s="218"/>
    </row>
    <row r="3556" spans="6:15" ht="30" x14ac:dyDescent="0.2">
      <c r="F3556" s="125"/>
      <c r="O3556" s="218"/>
    </row>
    <row r="3557" spans="6:15" ht="30" x14ac:dyDescent="0.2">
      <c r="F3557" s="125"/>
      <c r="O3557" s="218"/>
    </row>
    <row r="3558" spans="6:15" ht="30" x14ac:dyDescent="0.2">
      <c r="F3558" s="125"/>
      <c r="J3558" s="216"/>
      <c r="K3558" s="216"/>
      <c r="L3558" s="216"/>
      <c r="O3558" s="218"/>
    </row>
    <row r="3559" spans="6:15" ht="30" x14ac:dyDescent="0.2">
      <c r="F3559" s="125"/>
      <c r="O3559" s="218"/>
    </row>
    <row r="3560" spans="6:15" ht="30" x14ac:dyDescent="0.2">
      <c r="F3560" s="125"/>
      <c r="O3560" s="218"/>
    </row>
    <row r="3561" spans="6:15" ht="30" x14ac:dyDescent="0.2">
      <c r="F3561" s="125"/>
      <c r="J3561" s="216"/>
      <c r="K3561" s="216"/>
      <c r="L3561" s="216"/>
      <c r="O3561" s="218"/>
    </row>
    <row r="3562" spans="6:15" ht="30" x14ac:dyDescent="0.2">
      <c r="F3562" s="125"/>
      <c r="O3562" s="218"/>
    </row>
    <row r="3563" spans="6:15" ht="30" x14ac:dyDescent="0.2">
      <c r="F3563" s="125"/>
      <c r="J3563" s="216"/>
      <c r="K3563" s="216"/>
      <c r="L3563" s="216"/>
      <c r="O3563" s="218"/>
    </row>
    <row r="3564" spans="6:15" ht="30" x14ac:dyDescent="0.2">
      <c r="F3564" s="125"/>
      <c r="O3564" s="218"/>
    </row>
    <row r="3565" spans="6:15" ht="30" x14ac:dyDescent="0.2">
      <c r="F3565" s="125"/>
      <c r="O3565" s="218"/>
    </row>
    <row r="3566" spans="6:15" ht="30" x14ac:dyDescent="0.2">
      <c r="F3566" s="125"/>
      <c r="J3566" s="216"/>
      <c r="K3566" s="216"/>
      <c r="L3566" s="216"/>
      <c r="O3566" s="218"/>
    </row>
    <row r="3567" spans="6:15" ht="30" x14ac:dyDescent="0.2">
      <c r="F3567" s="125"/>
      <c r="O3567" s="218"/>
    </row>
    <row r="3568" spans="6:15" ht="30" x14ac:dyDescent="0.2">
      <c r="F3568" s="125"/>
      <c r="J3568" s="216"/>
      <c r="K3568" s="216"/>
      <c r="L3568" s="216"/>
      <c r="O3568" s="218"/>
    </row>
    <row r="3569" spans="6:15" ht="30" x14ac:dyDescent="0.2">
      <c r="F3569" s="125"/>
      <c r="O3569" s="218"/>
    </row>
    <row r="3570" spans="6:15" ht="30" x14ac:dyDescent="0.2">
      <c r="F3570" s="125"/>
      <c r="O3570" s="218"/>
    </row>
    <row r="3571" spans="6:15" ht="30" x14ac:dyDescent="0.2">
      <c r="F3571" s="125"/>
      <c r="O3571" s="218"/>
    </row>
    <row r="3572" spans="6:15" ht="30" x14ac:dyDescent="0.2">
      <c r="F3572" s="125"/>
      <c r="O3572" s="218"/>
    </row>
    <row r="3573" spans="6:15" ht="30" x14ac:dyDescent="0.2">
      <c r="F3573" s="125"/>
      <c r="O3573" s="218"/>
    </row>
    <row r="3574" spans="6:15" ht="30" x14ac:dyDescent="0.2">
      <c r="F3574" s="125"/>
      <c r="O3574" s="218"/>
    </row>
    <row r="3575" spans="6:15" ht="30" x14ac:dyDescent="0.2">
      <c r="F3575" s="125"/>
      <c r="O3575" s="218"/>
    </row>
    <row r="3576" spans="6:15" ht="30" x14ac:dyDescent="0.2">
      <c r="F3576" s="125"/>
      <c r="O3576" s="218"/>
    </row>
    <row r="3577" spans="6:15" ht="30" x14ac:dyDescent="0.2">
      <c r="F3577" s="125"/>
      <c r="O3577" s="209"/>
    </row>
    <row r="3578" spans="6:15" ht="30" x14ac:dyDescent="0.2">
      <c r="F3578" s="125"/>
      <c r="J3578" s="216"/>
      <c r="K3578" s="216"/>
      <c r="L3578" s="216"/>
      <c r="O3578" s="209"/>
    </row>
    <row r="3579" spans="6:15" ht="30" x14ac:dyDescent="0.2">
      <c r="F3579" s="125"/>
      <c r="J3579" s="216"/>
      <c r="K3579" s="216"/>
      <c r="L3579" s="216"/>
      <c r="O3579" s="218"/>
    </row>
    <row r="3580" spans="6:15" ht="30" x14ac:dyDescent="0.2">
      <c r="F3580" s="125"/>
      <c r="O3580" s="218"/>
    </row>
    <row r="3581" spans="6:15" ht="30" x14ac:dyDescent="0.2">
      <c r="F3581" s="125"/>
      <c r="J3581" s="216"/>
      <c r="K3581" s="216"/>
      <c r="L3581" s="216"/>
      <c r="O3581" s="218"/>
    </row>
    <row r="3582" spans="6:15" ht="30" x14ac:dyDescent="0.2">
      <c r="F3582" s="125"/>
      <c r="J3582" s="216"/>
      <c r="K3582" s="216"/>
      <c r="L3582" s="216"/>
      <c r="O3582" s="218"/>
    </row>
    <row r="3583" spans="6:15" ht="30" x14ac:dyDescent="0.2">
      <c r="F3583" s="125"/>
      <c r="J3583" s="216"/>
      <c r="K3583" s="216"/>
      <c r="L3583" s="216"/>
      <c r="O3583" s="218"/>
    </row>
    <row r="3584" spans="6:15" ht="30" x14ac:dyDescent="0.2">
      <c r="F3584" s="125"/>
      <c r="J3584" s="216"/>
      <c r="K3584" s="216"/>
      <c r="L3584" s="216"/>
      <c r="O3584" s="218"/>
    </row>
    <row r="3585" spans="6:15" ht="30" x14ac:dyDescent="0.2">
      <c r="F3585" s="125"/>
      <c r="O3585" s="218"/>
    </row>
    <row r="3586" spans="6:15" ht="30" x14ac:dyDescent="0.2">
      <c r="F3586" s="125"/>
      <c r="O3586" s="218"/>
    </row>
    <row r="3587" spans="6:15" ht="30" x14ac:dyDescent="0.2">
      <c r="F3587" s="125"/>
      <c r="J3587" s="216"/>
      <c r="K3587" s="216"/>
      <c r="L3587" s="216"/>
      <c r="O3587" s="218"/>
    </row>
    <row r="3588" spans="6:15" ht="30" x14ac:dyDescent="0.2">
      <c r="F3588" s="125"/>
      <c r="O3588" s="218"/>
    </row>
    <row r="3589" spans="6:15" ht="30" x14ac:dyDescent="0.2">
      <c r="F3589" s="125"/>
      <c r="O3589" s="218"/>
    </row>
    <row r="3590" spans="6:15" ht="30" x14ac:dyDescent="0.2">
      <c r="F3590" s="125"/>
      <c r="O3590" s="218"/>
    </row>
    <row r="3591" spans="6:15" ht="30" x14ac:dyDescent="0.2">
      <c r="F3591" s="125"/>
      <c r="O3591" s="218"/>
    </row>
    <row r="3592" spans="6:15" ht="30" x14ac:dyDescent="0.2">
      <c r="F3592" s="125"/>
      <c r="J3592" s="216"/>
      <c r="K3592" s="216"/>
      <c r="L3592" s="216"/>
      <c r="O3592" s="218"/>
    </row>
    <row r="3593" spans="6:15" ht="30" x14ac:dyDescent="0.2">
      <c r="F3593" s="125"/>
      <c r="O3593" s="218"/>
    </row>
    <row r="3594" spans="6:15" ht="30" x14ac:dyDescent="0.2">
      <c r="F3594" s="125"/>
      <c r="O3594" s="218"/>
    </row>
    <row r="3595" spans="6:15" ht="30" x14ac:dyDescent="0.2">
      <c r="F3595" s="125"/>
      <c r="O3595" s="218"/>
    </row>
    <row r="3596" spans="6:15" ht="30" x14ac:dyDescent="0.2">
      <c r="F3596" s="125"/>
      <c r="J3596" s="216"/>
      <c r="K3596" s="216"/>
      <c r="L3596" s="216"/>
      <c r="O3596" s="218"/>
    </row>
    <row r="3597" spans="6:15" ht="30" x14ac:dyDescent="0.2">
      <c r="F3597" s="125"/>
      <c r="O3597" s="218"/>
    </row>
    <row r="3598" spans="6:15" ht="30" x14ac:dyDescent="0.2">
      <c r="F3598" s="125"/>
      <c r="O3598" s="218"/>
    </row>
    <row r="3599" spans="6:15" ht="30" x14ac:dyDescent="0.2">
      <c r="F3599" s="125"/>
      <c r="O3599" s="209"/>
    </row>
    <row r="3600" spans="6:15" ht="30" x14ac:dyDescent="0.2">
      <c r="F3600" s="125"/>
      <c r="O3600" s="218"/>
    </row>
    <row r="3601" spans="6:15" ht="30" x14ac:dyDescent="0.2">
      <c r="F3601" s="125"/>
      <c r="J3601" s="216"/>
      <c r="K3601" s="216"/>
      <c r="L3601" s="216"/>
      <c r="O3601" s="218"/>
    </row>
    <row r="3602" spans="6:15" ht="30" x14ac:dyDescent="0.2">
      <c r="F3602" s="125"/>
      <c r="O3602" s="218"/>
    </row>
    <row r="3603" spans="6:15" ht="30" x14ac:dyDescent="0.2">
      <c r="F3603" s="125"/>
      <c r="J3603" s="216"/>
      <c r="K3603" s="216"/>
      <c r="L3603" s="216"/>
      <c r="O3603" s="218"/>
    </row>
    <row r="3604" spans="6:15" ht="30" x14ac:dyDescent="0.2">
      <c r="F3604" s="125"/>
      <c r="O3604" s="218"/>
    </row>
    <row r="3605" spans="6:15" ht="30" x14ac:dyDescent="0.2">
      <c r="F3605" s="125"/>
      <c r="O3605" s="218"/>
    </row>
    <row r="3606" spans="6:15" ht="30" x14ac:dyDescent="0.2">
      <c r="F3606" s="125"/>
      <c r="O3606" s="218"/>
    </row>
    <row r="3607" spans="6:15" ht="30" x14ac:dyDescent="0.2">
      <c r="F3607" s="125"/>
      <c r="O3607" s="218"/>
    </row>
    <row r="3608" spans="6:15" ht="30" x14ac:dyDescent="0.2">
      <c r="F3608" s="125"/>
      <c r="J3608" s="216"/>
      <c r="K3608" s="216"/>
      <c r="L3608" s="216"/>
      <c r="O3608" s="218"/>
    </row>
    <row r="3609" spans="6:15" ht="30" x14ac:dyDescent="0.2">
      <c r="F3609" s="125"/>
      <c r="O3609" s="218"/>
    </row>
    <row r="3610" spans="6:15" ht="30" x14ac:dyDescent="0.2">
      <c r="F3610" s="125"/>
      <c r="O3610" s="218"/>
    </row>
    <row r="3611" spans="6:15" ht="30" x14ac:dyDescent="0.2">
      <c r="F3611" s="125"/>
      <c r="O3611" s="218"/>
    </row>
    <row r="3612" spans="6:15" ht="30" x14ac:dyDescent="0.2">
      <c r="F3612" s="125"/>
      <c r="J3612" s="216"/>
      <c r="K3612" s="216"/>
      <c r="L3612" s="216"/>
      <c r="O3612" s="218"/>
    </row>
    <row r="3613" spans="6:15" ht="30" x14ac:dyDescent="0.2">
      <c r="F3613" s="125"/>
      <c r="O3613" s="218"/>
    </row>
    <row r="3614" spans="6:15" ht="30" x14ac:dyDescent="0.2">
      <c r="F3614" s="125"/>
      <c r="O3614" s="218"/>
    </row>
    <row r="3615" spans="6:15" ht="30" x14ac:dyDescent="0.2">
      <c r="F3615" s="125"/>
      <c r="O3615" s="218"/>
    </row>
    <row r="3616" spans="6:15" ht="30" x14ac:dyDescent="0.2">
      <c r="F3616" s="125"/>
      <c r="O3616" s="218"/>
    </row>
    <row r="3617" spans="6:15" ht="30" x14ac:dyDescent="0.2">
      <c r="F3617" s="125"/>
      <c r="O3617" s="218"/>
    </row>
    <row r="3618" spans="6:15" ht="30" x14ac:dyDescent="0.2">
      <c r="F3618" s="125"/>
      <c r="O3618" s="218"/>
    </row>
    <row r="3619" spans="6:15" ht="30" x14ac:dyDescent="0.2">
      <c r="F3619" s="125"/>
      <c r="O3619" s="218"/>
    </row>
    <row r="3620" spans="6:15" ht="30" x14ac:dyDescent="0.2">
      <c r="F3620" s="125"/>
      <c r="O3620" s="218"/>
    </row>
    <row r="3621" spans="6:15" ht="30" x14ac:dyDescent="0.2">
      <c r="F3621" s="125"/>
      <c r="J3621" s="216"/>
      <c r="K3621" s="216"/>
      <c r="L3621" s="216"/>
      <c r="O3621" s="218"/>
    </row>
    <row r="3622" spans="6:15" ht="30" x14ac:dyDescent="0.2">
      <c r="F3622" s="125"/>
      <c r="O3622" s="218"/>
    </row>
    <row r="3623" spans="6:15" ht="30" x14ac:dyDescent="0.2">
      <c r="F3623" s="125"/>
      <c r="J3623" s="216"/>
      <c r="K3623" s="216"/>
      <c r="L3623" s="216"/>
      <c r="O3623" s="218"/>
    </row>
    <row r="3624" spans="6:15" ht="30" x14ac:dyDescent="0.2">
      <c r="F3624" s="125"/>
      <c r="O3624" s="218"/>
    </row>
    <row r="3625" spans="6:15" ht="30" x14ac:dyDescent="0.2">
      <c r="F3625" s="125"/>
      <c r="J3625" s="216"/>
      <c r="K3625" s="216"/>
      <c r="L3625" s="216"/>
      <c r="O3625" s="218"/>
    </row>
    <row r="3626" spans="6:15" ht="30" x14ac:dyDescent="0.2">
      <c r="F3626" s="125"/>
      <c r="O3626" s="218"/>
    </row>
    <row r="3627" spans="6:15" ht="30" x14ac:dyDescent="0.2">
      <c r="F3627" s="125"/>
      <c r="J3627" s="216"/>
      <c r="K3627" s="216"/>
      <c r="L3627" s="216"/>
      <c r="O3627" s="218"/>
    </row>
    <row r="3628" spans="6:15" ht="30" x14ac:dyDescent="0.2">
      <c r="F3628" s="125"/>
      <c r="O3628" s="218"/>
    </row>
    <row r="3629" spans="6:15" ht="30" x14ac:dyDescent="0.2">
      <c r="F3629" s="125"/>
      <c r="O3629" s="218"/>
    </row>
    <row r="3630" spans="6:15" ht="30" x14ac:dyDescent="0.2">
      <c r="F3630" s="125"/>
      <c r="O3630" s="218"/>
    </row>
    <row r="3631" spans="6:15" ht="30" x14ac:dyDescent="0.2">
      <c r="F3631" s="125"/>
      <c r="J3631" s="216"/>
      <c r="K3631" s="216"/>
      <c r="L3631" s="216"/>
      <c r="O3631" s="218"/>
    </row>
    <row r="3632" spans="6:15" ht="30" x14ac:dyDescent="0.2">
      <c r="F3632" s="125"/>
      <c r="O3632" s="218"/>
    </row>
    <row r="3633" spans="6:15" ht="30" x14ac:dyDescent="0.2">
      <c r="F3633" s="125"/>
      <c r="O3633" s="218"/>
    </row>
    <row r="3634" spans="6:15" ht="30" x14ac:dyDescent="0.2">
      <c r="H3634" s="219"/>
      <c r="O3634" s="218"/>
    </row>
    <row r="3635" spans="6:15" ht="30" x14ac:dyDescent="0.2">
      <c r="F3635" s="125"/>
      <c r="J3635" s="216"/>
      <c r="K3635" s="216"/>
      <c r="L3635" s="216"/>
      <c r="O3635" s="218"/>
    </row>
    <row r="3636" spans="6:15" ht="30" x14ac:dyDescent="0.2">
      <c r="F3636" s="125"/>
      <c r="O3636" s="218"/>
    </row>
    <row r="3637" spans="6:15" ht="30" x14ac:dyDescent="0.2">
      <c r="F3637" s="125"/>
      <c r="O3637" s="218"/>
    </row>
    <row r="3638" spans="6:15" ht="30" x14ac:dyDescent="0.2">
      <c r="F3638" s="125"/>
      <c r="O3638" s="218"/>
    </row>
    <row r="3639" spans="6:15" ht="30" x14ac:dyDescent="0.2">
      <c r="F3639" s="125"/>
      <c r="O3639" s="218"/>
    </row>
    <row r="3640" spans="6:15" ht="30" x14ac:dyDescent="0.2">
      <c r="F3640" s="125"/>
      <c r="J3640" s="216"/>
      <c r="K3640" s="216"/>
      <c r="L3640" s="216"/>
      <c r="O3640" s="218"/>
    </row>
    <row r="3641" spans="6:15" ht="30" x14ac:dyDescent="0.2">
      <c r="F3641" s="125"/>
      <c r="O3641" s="218"/>
    </row>
    <row r="3642" spans="6:15" ht="30" x14ac:dyDescent="0.2">
      <c r="F3642" s="125"/>
      <c r="O3642" s="218"/>
    </row>
    <row r="3643" spans="6:15" ht="30" x14ac:dyDescent="0.2">
      <c r="F3643" s="125"/>
      <c r="O3643" s="218"/>
    </row>
    <row r="3644" spans="6:15" ht="30" x14ac:dyDescent="0.2">
      <c r="F3644" s="125"/>
      <c r="O3644" s="218"/>
    </row>
    <row r="3645" spans="6:15" ht="30" x14ac:dyDescent="0.2">
      <c r="F3645" s="125"/>
      <c r="O3645" s="218"/>
    </row>
    <row r="3646" spans="6:15" ht="30" x14ac:dyDescent="0.2">
      <c r="F3646" s="125"/>
      <c r="O3646" s="218"/>
    </row>
    <row r="3647" spans="6:15" ht="30" x14ac:dyDescent="0.2">
      <c r="F3647" s="125"/>
      <c r="J3647" s="216"/>
      <c r="K3647" s="216"/>
      <c r="L3647" s="216"/>
      <c r="O3647" s="218"/>
    </row>
    <row r="3648" spans="6:15" ht="30" x14ac:dyDescent="0.2">
      <c r="F3648" s="125"/>
      <c r="J3648" s="216"/>
      <c r="K3648" s="216"/>
      <c r="L3648" s="216"/>
      <c r="O3648" s="218"/>
    </row>
    <row r="3649" spans="6:15" ht="30" x14ac:dyDescent="0.2">
      <c r="F3649" s="125"/>
      <c r="O3649" s="218"/>
    </row>
    <row r="3650" spans="6:15" ht="30" x14ac:dyDescent="0.2">
      <c r="F3650" s="125"/>
      <c r="J3650" s="216"/>
      <c r="K3650" s="216"/>
      <c r="L3650" s="216"/>
      <c r="O3650" s="218"/>
    </row>
    <row r="3651" spans="6:15" ht="30" x14ac:dyDescent="0.2">
      <c r="F3651" s="125"/>
      <c r="O3651" s="218"/>
    </row>
    <row r="3652" spans="6:15" ht="30" x14ac:dyDescent="0.2">
      <c r="F3652" s="125"/>
      <c r="J3652" s="216"/>
      <c r="K3652" s="216"/>
      <c r="L3652" s="216"/>
      <c r="O3652" s="218"/>
    </row>
    <row r="3653" spans="6:15" ht="30" x14ac:dyDescent="0.2">
      <c r="F3653" s="125"/>
      <c r="J3653" s="216"/>
      <c r="K3653" s="216"/>
      <c r="L3653" s="216"/>
      <c r="O3653" s="218"/>
    </row>
    <row r="3654" spans="6:15" ht="30" x14ac:dyDescent="0.2">
      <c r="F3654" s="125"/>
      <c r="J3654" s="216"/>
      <c r="K3654" s="216"/>
      <c r="L3654" s="216"/>
      <c r="O3654" s="218"/>
    </row>
    <row r="3655" spans="6:15" ht="30" x14ac:dyDescent="0.2">
      <c r="F3655" s="125"/>
      <c r="O3655" s="218"/>
    </row>
    <row r="3656" spans="6:15" ht="30" x14ac:dyDescent="0.2">
      <c r="F3656" s="125"/>
      <c r="J3656" s="216"/>
      <c r="K3656" s="216"/>
      <c r="L3656" s="216"/>
      <c r="O3656" s="218"/>
    </row>
    <row r="3657" spans="6:15" ht="30" x14ac:dyDescent="0.2">
      <c r="F3657" s="125"/>
      <c r="O3657" s="218"/>
    </row>
    <row r="3658" spans="6:15" ht="30" x14ac:dyDescent="0.2">
      <c r="F3658" s="125"/>
      <c r="O3658" s="218"/>
    </row>
    <row r="3659" spans="6:15" ht="30" x14ac:dyDescent="0.2">
      <c r="F3659" s="125"/>
      <c r="O3659" s="218"/>
    </row>
    <row r="3660" spans="6:15" ht="30" x14ac:dyDescent="0.2">
      <c r="F3660" s="125"/>
      <c r="O3660" s="218"/>
    </row>
    <row r="3661" spans="6:15" ht="30" x14ac:dyDescent="0.2">
      <c r="F3661" s="125"/>
      <c r="O3661" s="218"/>
    </row>
    <row r="3662" spans="6:15" ht="30" x14ac:dyDescent="0.2">
      <c r="F3662" s="125"/>
      <c r="O3662" s="218"/>
    </row>
    <row r="3663" spans="6:15" ht="30" x14ac:dyDescent="0.2">
      <c r="F3663" s="125"/>
      <c r="J3663" s="216"/>
      <c r="K3663" s="216"/>
      <c r="L3663" s="216"/>
      <c r="O3663" s="218"/>
    </row>
    <row r="3664" spans="6:15" ht="30" x14ac:dyDescent="0.2">
      <c r="F3664" s="125"/>
      <c r="O3664" s="218"/>
    </row>
    <row r="3665" spans="6:15" ht="30" x14ac:dyDescent="0.2">
      <c r="F3665" s="125"/>
      <c r="O3665" s="218"/>
    </row>
    <row r="3666" spans="6:15" ht="30" x14ac:dyDescent="0.2">
      <c r="F3666" s="125"/>
      <c r="O3666" s="218"/>
    </row>
    <row r="3667" spans="6:15" ht="30" x14ac:dyDescent="0.2">
      <c r="F3667" s="125"/>
      <c r="O3667" s="218"/>
    </row>
    <row r="3668" spans="6:15" ht="30" x14ac:dyDescent="0.2">
      <c r="F3668" s="125"/>
      <c r="J3668" s="216"/>
      <c r="K3668" s="216"/>
      <c r="L3668" s="216"/>
      <c r="O3668" s="209"/>
    </row>
    <row r="3669" spans="6:15" ht="30" x14ac:dyDescent="0.2">
      <c r="F3669" s="125"/>
      <c r="O3669" s="218"/>
    </row>
    <row r="3670" spans="6:15" ht="30" x14ac:dyDescent="0.2">
      <c r="F3670" s="125"/>
      <c r="O3670" s="218"/>
    </row>
    <row r="3671" spans="6:15" ht="30" x14ac:dyDescent="0.2">
      <c r="F3671" s="125"/>
      <c r="O3671" s="218"/>
    </row>
    <row r="3672" spans="6:15" ht="30" x14ac:dyDescent="0.2">
      <c r="F3672" s="125"/>
      <c r="O3672" s="218"/>
    </row>
    <row r="3673" spans="6:15" ht="30" x14ac:dyDescent="0.2">
      <c r="F3673" s="125"/>
      <c r="O3673" s="218"/>
    </row>
    <row r="3674" spans="6:15" ht="30" x14ac:dyDescent="0.2">
      <c r="F3674" s="125"/>
      <c r="J3674" s="216"/>
      <c r="K3674" s="216"/>
      <c r="L3674" s="216"/>
      <c r="O3674" s="218"/>
    </row>
    <row r="3675" spans="6:15" ht="30" x14ac:dyDescent="0.2">
      <c r="F3675" s="125"/>
      <c r="O3675" s="218"/>
    </row>
    <row r="3676" spans="6:15" ht="30" x14ac:dyDescent="0.2">
      <c r="F3676" s="125"/>
      <c r="O3676" s="218"/>
    </row>
    <row r="3677" spans="6:15" ht="30" x14ac:dyDescent="0.2">
      <c r="F3677" s="125"/>
      <c r="O3677" s="218"/>
    </row>
    <row r="3678" spans="6:15" ht="30" x14ac:dyDescent="0.2">
      <c r="F3678" s="125"/>
      <c r="O3678" s="218"/>
    </row>
    <row r="3679" spans="6:15" ht="30" x14ac:dyDescent="0.2">
      <c r="F3679" s="125"/>
      <c r="O3679" s="218"/>
    </row>
    <row r="3680" spans="6:15" ht="30" x14ac:dyDescent="0.2">
      <c r="F3680" s="125"/>
      <c r="O3680" s="218"/>
    </row>
    <row r="3681" spans="6:15" ht="30" x14ac:dyDescent="0.2">
      <c r="F3681" s="125"/>
      <c r="J3681" s="216"/>
      <c r="K3681" s="216"/>
      <c r="L3681" s="216"/>
      <c r="O3681" s="218"/>
    </row>
    <row r="3682" spans="6:15" ht="30" x14ac:dyDescent="0.2">
      <c r="F3682" s="125"/>
      <c r="O3682" s="218"/>
    </row>
    <row r="3683" spans="6:15" ht="30" x14ac:dyDescent="0.2">
      <c r="F3683" s="125"/>
      <c r="O3683" s="218"/>
    </row>
    <row r="3684" spans="6:15" ht="30" x14ac:dyDescent="0.2">
      <c r="F3684" s="125"/>
      <c r="J3684" s="216"/>
      <c r="K3684" s="216"/>
      <c r="L3684" s="216"/>
      <c r="O3684" s="218"/>
    </row>
    <row r="3685" spans="6:15" ht="30" x14ac:dyDescent="0.2">
      <c r="F3685" s="125"/>
      <c r="J3685" s="216"/>
      <c r="K3685" s="216"/>
      <c r="L3685" s="216"/>
      <c r="O3685" s="218"/>
    </row>
    <row r="3686" spans="6:15" ht="30" x14ac:dyDescent="0.2">
      <c r="F3686" s="125"/>
      <c r="O3686" s="218"/>
    </row>
    <row r="3687" spans="6:15" ht="30" x14ac:dyDescent="0.2">
      <c r="F3687" s="125"/>
      <c r="J3687" s="216"/>
      <c r="K3687" s="216"/>
      <c r="L3687" s="216"/>
      <c r="O3687" s="218"/>
    </row>
    <row r="3688" spans="6:15" ht="30" x14ac:dyDescent="0.2">
      <c r="F3688" s="125"/>
      <c r="O3688" s="218"/>
    </row>
    <row r="3689" spans="6:15" ht="30" x14ac:dyDescent="0.2">
      <c r="F3689" s="125"/>
      <c r="O3689" s="218"/>
    </row>
    <row r="3690" spans="6:15" ht="30" x14ac:dyDescent="0.2">
      <c r="F3690" s="125"/>
      <c r="O3690" s="209"/>
    </row>
    <row r="3691" spans="6:15" ht="30" x14ac:dyDescent="0.2">
      <c r="F3691" s="125"/>
      <c r="J3691" s="216"/>
      <c r="K3691" s="216"/>
      <c r="L3691" s="216"/>
      <c r="O3691" s="218"/>
    </row>
    <row r="3692" spans="6:15" ht="30" x14ac:dyDescent="0.2">
      <c r="F3692" s="125"/>
      <c r="O3692" s="218"/>
    </row>
    <row r="3693" spans="6:15" ht="30" x14ac:dyDescent="0.2">
      <c r="F3693" s="125"/>
      <c r="J3693" s="216"/>
      <c r="K3693" s="216"/>
      <c r="L3693" s="216"/>
      <c r="O3693" s="218"/>
    </row>
    <row r="3694" spans="6:15" ht="30" x14ac:dyDescent="0.2">
      <c r="F3694" s="125"/>
      <c r="O3694" s="218"/>
    </row>
    <row r="3695" spans="6:15" ht="30" x14ac:dyDescent="0.2">
      <c r="F3695" s="125"/>
      <c r="O3695" s="218"/>
    </row>
    <row r="3696" spans="6:15" ht="30" x14ac:dyDescent="0.2">
      <c r="H3696" s="219"/>
      <c r="O3696" s="218"/>
    </row>
    <row r="3697" spans="6:15" ht="30" x14ac:dyDescent="0.2">
      <c r="F3697" s="125"/>
      <c r="O3697" s="218"/>
    </row>
    <row r="3698" spans="6:15" ht="30" x14ac:dyDescent="0.2">
      <c r="F3698" s="125"/>
      <c r="O3698" s="218"/>
    </row>
    <row r="3699" spans="6:15" ht="30" x14ac:dyDescent="0.2">
      <c r="F3699" s="125"/>
      <c r="O3699" s="218"/>
    </row>
    <row r="3700" spans="6:15" ht="30" x14ac:dyDescent="0.2">
      <c r="F3700" s="125"/>
      <c r="O3700" s="218"/>
    </row>
    <row r="3701" spans="6:15" ht="30" x14ac:dyDescent="0.2">
      <c r="F3701" s="125"/>
      <c r="J3701" s="216"/>
      <c r="K3701" s="216"/>
      <c r="L3701" s="216"/>
      <c r="O3701" s="218"/>
    </row>
    <row r="3702" spans="6:15" ht="30" x14ac:dyDescent="0.2">
      <c r="F3702" s="125"/>
      <c r="J3702" s="216"/>
      <c r="K3702" s="216"/>
      <c r="L3702" s="216"/>
      <c r="O3702" s="218"/>
    </row>
    <row r="3703" spans="6:15" ht="30" x14ac:dyDescent="0.2">
      <c r="F3703" s="125"/>
      <c r="J3703" s="216"/>
      <c r="K3703" s="216"/>
      <c r="L3703" s="216"/>
      <c r="O3703" s="218"/>
    </row>
    <row r="3704" spans="6:15" ht="30" x14ac:dyDescent="0.2">
      <c r="F3704" s="125"/>
      <c r="O3704" s="218"/>
    </row>
    <row r="3705" spans="6:15" ht="30" x14ac:dyDescent="0.2">
      <c r="F3705" s="125"/>
      <c r="O3705" s="218"/>
    </row>
    <row r="3706" spans="6:15" ht="30" x14ac:dyDescent="0.2">
      <c r="F3706" s="125"/>
      <c r="J3706" s="216"/>
      <c r="K3706" s="216"/>
      <c r="L3706" s="216"/>
      <c r="O3706" s="218"/>
    </row>
    <row r="3707" spans="6:15" ht="30" x14ac:dyDescent="0.2">
      <c r="F3707" s="125"/>
      <c r="J3707" s="216"/>
      <c r="K3707" s="216"/>
      <c r="L3707" s="216"/>
      <c r="O3707" s="218"/>
    </row>
    <row r="3708" spans="6:15" ht="30" x14ac:dyDescent="0.2">
      <c r="F3708" s="125"/>
      <c r="O3708" s="218"/>
    </row>
    <row r="3709" spans="6:15" ht="30" x14ac:dyDescent="0.2">
      <c r="F3709" s="125"/>
      <c r="J3709" s="216"/>
      <c r="K3709" s="216"/>
      <c r="L3709" s="216"/>
      <c r="O3709" s="218"/>
    </row>
    <row r="3710" spans="6:15" ht="30" x14ac:dyDescent="0.2">
      <c r="F3710" s="125"/>
      <c r="J3710" s="216"/>
      <c r="K3710" s="216"/>
      <c r="L3710" s="216"/>
      <c r="O3710" s="218"/>
    </row>
    <row r="3711" spans="6:15" ht="30" x14ac:dyDescent="0.2">
      <c r="F3711" s="125"/>
      <c r="J3711" s="216"/>
      <c r="K3711" s="216"/>
      <c r="L3711" s="216"/>
      <c r="O3711" s="218"/>
    </row>
    <row r="3712" spans="6:15" ht="30" x14ac:dyDescent="0.2">
      <c r="F3712" s="125"/>
      <c r="O3712" s="218"/>
    </row>
    <row r="3713" spans="6:15" ht="30" x14ac:dyDescent="0.2">
      <c r="F3713" s="125"/>
      <c r="O3713" s="218"/>
    </row>
    <row r="3714" spans="6:15" ht="30" x14ac:dyDescent="0.2">
      <c r="F3714" s="125"/>
      <c r="O3714" s="218"/>
    </row>
    <row r="3715" spans="6:15" ht="30" x14ac:dyDescent="0.2">
      <c r="F3715" s="125"/>
      <c r="O3715" s="218"/>
    </row>
    <row r="3716" spans="6:15" ht="30" x14ac:dyDescent="0.2">
      <c r="F3716" s="125"/>
      <c r="O3716" s="218"/>
    </row>
    <row r="3717" spans="6:15" ht="30" x14ac:dyDescent="0.2">
      <c r="F3717" s="125"/>
      <c r="J3717" s="216"/>
      <c r="K3717" s="216"/>
      <c r="L3717" s="216"/>
      <c r="O3717" s="218"/>
    </row>
    <row r="3718" spans="6:15" ht="30" x14ac:dyDescent="0.2">
      <c r="F3718" s="125"/>
      <c r="O3718" s="218"/>
    </row>
    <row r="3719" spans="6:15" ht="30" x14ac:dyDescent="0.2">
      <c r="F3719" s="125"/>
      <c r="J3719" s="216"/>
      <c r="K3719" s="216"/>
      <c r="L3719" s="216"/>
      <c r="O3719" s="218"/>
    </row>
    <row r="3720" spans="6:15" ht="30" x14ac:dyDescent="0.2">
      <c r="F3720" s="125"/>
      <c r="O3720" s="218"/>
    </row>
    <row r="3721" spans="6:15" ht="30" x14ac:dyDescent="0.2">
      <c r="F3721" s="125"/>
      <c r="J3721" s="216"/>
      <c r="K3721" s="216"/>
      <c r="L3721" s="216"/>
      <c r="O3721" s="218"/>
    </row>
    <row r="3722" spans="6:15" ht="30" x14ac:dyDescent="0.2">
      <c r="F3722" s="125"/>
      <c r="O3722" s="218"/>
    </row>
    <row r="3723" spans="6:15" ht="30" x14ac:dyDescent="0.2">
      <c r="F3723" s="125"/>
      <c r="O3723" s="218"/>
    </row>
    <row r="3724" spans="6:15" ht="30" x14ac:dyDescent="0.2">
      <c r="F3724" s="125"/>
      <c r="O3724" s="218"/>
    </row>
    <row r="3725" spans="6:15" ht="30" x14ac:dyDescent="0.2">
      <c r="F3725" s="125"/>
      <c r="O3725" s="218"/>
    </row>
    <row r="3726" spans="6:15" ht="30" x14ac:dyDescent="0.2">
      <c r="F3726" s="125"/>
      <c r="O3726" s="218"/>
    </row>
    <row r="3727" spans="6:15" ht="30" x14ac:dyDescent="0.2">
      <c r="F3727" s="125"/>
      <c r="J3727" s="216"/>
      <c r="K3727" s="216"/>
      <c r="L3727" s="216"/>
      <c r="O3727" s="218"/>
    </row>
    <row r="3728" spans="6:15" ht="30" x14ac:dyDescent="0.2">
      <c r="F3728" s="125"/>
      <c r="J3728" s="216"/>
      <c r="K3728" s="216"/>
      <c r="L3728" s="216"/>
      <c r="O3728" s="218"/>
    </row>
    <row r="3729" spans="6:15" ht="30" x14ac:dyDescent="0.2">
      <c r="F3729" s="125"/>
      <c r="O3729" s="218"/>
    </row>
    <row r="3730" spans="6:15" ht="30" x14ac:dyDescent="0.2">
      <c r="F3730" s="125"/>
      <c r="O3730" s="218"/>
    </row>
    <row r="3731" spans="6:15" ht="30" x14ac:dyDescent="0.2">
      <c r="F3731" s="125"/>
      <c r="O3731" s="218"/>
    </row>
    <row r="3732" spans="6:15" ht="30" x14ac:dyDescent="0.2">
      <c r="F3732" s="125"/>
      <c r="J3732" s="216"/>
      <c r="K3732" s="216"/>
      <c r="L3732" s="216"/>
      <c r="O3732" s="218"/>
    </row>
    <row r="3733" spans="6:15" ht="30" x14ac:dyDescent="0.2">
      <c r="F3733" s="125"/>
      <c r="O3733" s="218"/>
    </row>
    <row r="3734" spans="6:15" ht="30" x14ac:dyDescent="0.2">
      <c r="F3734" s="125"/>
      <c r="J3734" s="216"/>
      <c r="K3734" s="216"/>
      <c r="L3734" s="216"/>
      <c r="O3734" s="218"/>
    </row>
    <row r="3735" spans="6:15" ht="30" x14ac:dyDescent="0.2">
      <c r="F3735" s="125"/>
      <c r="O3735" s="218"/>
    </row>
    <row r="3736" spans="6:15" ht="30" x14ac:dyDescent="0.2">
      <c r="F3736" s="125"/>
      <c r="J3736" s="216"/>
      <c r="K3736" s="216"/>
      <c r="L3736" s="216"/>
      <c r="O3736" s="218"/>
    </row>
    <row r="3737" spans="6:15" ht="30" x14ac:dyDescent="0.2">
      <c r="F3737" s="125"/>
      <c r="O3737" s="218"/>
    </row>
    <row r="3738" spans="6:15" ht="30" x14ac:dyDescent="0.2">
      <c r="F3738" s="125"/>
      <c r="J3738" s="216"/>
      <c r="K3738" s="216"/>
      <c r="L3738" s="216"/>
      <c r="O3738" s="218"/>
    </row>
    <row r="3739" spans="6:15" ht="30" x14ac:dyDescent="0.2">
      <c r="F3739" s="125"/>
      <c r="O3739" s="218"/>
    </row>
    <row r="3740" spans="6:15" ht="30" x14ac:dyDescent="0.2">
      <c r="F3740" s="125"/>
      <c r="O3740" s="218"/>
    </row>
    <row r="3741" spans="6:15" ht="30" x14ac:dyDescent="0.2">
      <c r="F3741" s="125"/>
      <c r="O3741" s="218"/>
    </row>
    <row r="3742" spans="6:15" ht="30" x14ac:dyDescent="0.2">
      <c r="F3742" s="125"/>
      <c r="O3742" s="218"/>
    </row>
    <row r="3743" spans="6:15" ht="30" x14ac:dyDescent="0.2">
      <c r="F3743" s="125"/>
      <c r="O3743" s="218"/>
    </row>
    <row r="3744" spans="6:15" ht="30" x14ac:dyDescent="0.2">
      <c r="F3744" s="125"/>
      <c r="J3744" s="216"/>
      <c r="K3744" s="216"/>
      <c r="L3744" s="216"/>
      <c r="O3744" s="218"/>
    </row>
    <row r="3745" spans="6:15" ht="30" x14ac:dyDescent="0.2">
      <c r="F3745" s="125"/>
      <c r="O3745" s="218"/>
    </row>
    <row r="3746" spans="6:15" ht="30" x14ac:dyDescent="0.2">
      <c r="F3746" s="125"/>
      <c r="J3746" s="216"/>
      <c r="K3746" s="216"/>
      <c r="L3746" s="216"/>
      <c r="O3746" s="218"/>
    </row>
    <row r="3747" spans="6:15" ht="30" x14ac:dyDescent="0.2">
      <c r="F3747" s="125"/>
      <c r="J3747" s="216"/>
      <c r="K3747" s="216"/>
      <c r="L3747" s="216"/>
      <c r="O3747" s="218"/>
    </row>
    <row r="3748" spans="6:15" ht="30" x14ac:dyDescent="0.2">
      <c r="F3748" s="125"/>
      <c r="O3748" s="218"/>
    </row>
    <row r="3749" spans="6:15" ht="30" x14ac:dyDescent="0.2">
      <c r="F3749" s="125"/>
      <c r="O3749" s="218"/>
    </row>
    <row r="3750" spans="6:15" ht="30" x14ac:dyDescent="0.2">
      <c r="F3750" s="125"/>
      <c r="O3750" s="218"/>
    </row>
    <row r="3751" spans="6:15" ht="30" x14ac:dyDescent="0.2">
      <c r="F3751" s="125"/>
      <c r="O3751" s="218"/>
    </row>
    <row r="3752" spans="6:15" ht="30" x14ac:dyDescent="0.2">
      <c r="F3752" s="125"/>
      <c r="O3752" s="218"/>
    </row>
    <row r="3753" spans="6:15" ht="30" x14ac:dyDescent="0.2">
      <c r="F3753" s="125"/>
      <c r="O3753" s="218"/>
    </row>
    <row r="3754" spans="6:15" ht="30" x14ac:dyDescent="0.2">
      <c r="F3754" s="125"/>
      <c r="O3754" s="218"/>
    </row>
    <row r="3755" spans="6:15" ht="30" x14ac:dyDescent="0.2">
      <c r="F3755" s="125"/>
      <c r="J3755" s="216"/>
      <c r="K3755" s="216"/>
      <c r="L3755" s="216"/>
      <c r="O3755" s="218"/>
    </row>
    <row r="3756" spans="6:15" ht="30" x14ac:dyDescent="0.2">
      <c r="F3756" s="125"/>
      <c r="O3756" s="218"/>
    </row>
    <row r="3757" spans="6:15" ht="30" x14ac:dyDescent="0.2">
      <c r="F3757" s="125"/>
      <c r="J3757" s="216"/>
      <c r="K3757" s="216"/>
      <c r="L3757" s="216"/>
      <c r="O3757" s="218"/>
    </row>
    <row r="3758" spans="6:15" ht="30" x14ac:dyDescent="0.2">
      <c r="F3758" s="125"/>
      <c r="O3758" s="218"/>
    </row>
    <row r="3759" spans="6:15" ht="30" x14ac:dyDescent="0.2">
      <c r="F3759" s="125"/>
      <c r="J3759" s="216"/>
      <c r="K3759" s="216"/>
      <c r="L3759" s="216"/>
      <c r="O3759" s="218"/>
    </row>
    <row r="3760" spans="6:15" ht="30" x14ac:dyDescent="0.2">
      <c r="F3760" s="125"/>
      <c r="O3760" s="218"/>
    </row>
    <row r="3761" spans="6:15" ht="30" x14ac:dyDescent="0.2">
      <c r="F3761" s="125"/>
      <c r="O3761" s="218"/>
    </row>
    <row r="3762" spans="6:15" ht="30" x14ac:dyDescent="0.2">
      <c r="F3762" s="125"/>
      <c r="O3762" s="218"/>
    </row>
    <row r="3763" spans="6:15" ht="30" x14ac:dyDescent="0.2">
      <c r="F3763" s="125"/>
      <c r="J3763" s="216"/>
      <c r="K3763" s="216"/>
      <c r="L3763" s="216"/>
      <c r="O3763" s="218"/>
    </row>
    <row r="3764" spans="6:15" ht="30" x14ac:dyDescent="0.2">
      <c r="F3764" s="125"/>
      <c r="O3764" s="218"/>
    </row>
    <row r="3765" spans="6:15" ht="30" x14ac:dyDescent="0.2">
      <c r="F3765" s="125"/>
      <c r="J3765" s="216"/>
      <c r="K3765" s="216"/>
      <c r="L3765" s="216"/>
      <c r="O3765" s="218"/>
    </row>
    <row r="3766" spans="6:15" ht="30" x14ac:dyDescent="0.2">
      <c r="F3766" s="125"/>
      <c r="O3766" s="218"/>
    </row>
    <row r="3767" spans="6:15" ht="30" x14ac:dyDescent="0.2">
      <c r="F3767" s="125"/>
      <c r="O3767" s="209"/>
    </row>
    <row r="3768" spans="6:15" ht="30" x14ac:dyDescent="0.2">
      <c r="F3768" s="125"/>
      <c r="O3768" s="218"/>
    </row>
    <row r="3769" spans="6:15" ht="30" x14ac:dyDescent="0.2">
      <c r="F3769" s="125"/>
      <c r="J3769" s="216"/>
      <c r="K3769" s="216"/>
      <c r="L3769" s="216"/>
      <c r="O3769" s="218"/>
    </row>
    <row r="3770" spans="6:15" ht="30" x14ac:dyDescent="0.2">
      <c r="F3770" s="125"/>
      <c r="O3770" s="218"/>
    </row>
    <row r="3771" spans="6:15" ht="30" x14ac:dyDescent="0.2">
      <c r="F3771" s="125"/>
      <c r="O3771" s="218"/>
    </row>
    <row r="3772" spans="6:15" ht="30" x14ac:dyDescent="0.2">
      <c r="F3772" s="125"/>
      <c r="J3772" s="216"/>
      <c r="K3772" s="216"/>
      <c r="L3772" s="216"/>
      <c r="O3772" s="218"/>
    </row>
    <row r="3773" spans="6:15" ht="30" x14ac:dyDescent="0.2">
      <c r="F3773" s="125"/>
      <c r="O3773" s="218"/>
    </row>
    <row r="3774" spans="6:15" ht="30" x14ac:dyDescent="0.2">
      <c r="F3774" s="125"/>
      <c r="O3774" s="218"/>
    </row>
    <row r="3775" spans="6:15" ht="30" x14ac:dyDescent="0.2">
      <c r="F3775" s="125"/>
      <c r="O3775" s="218"/>
    </row>
    <row r="3776" spans="6:15" ht="30" x14ac:dyDescent="0.2">
      <c r="F3776" s="125"/>
      <c r="J3776" s="216"/>
      <c r="K3776" s="216"/>
      <c r="L3776" s="216"/>
      <c r="O3776" s="218"/>
    </row>
    <row r="3777" spans="6:15" ht="30" x14ac:dyDescent="0.2">
      <c r="F3777" s="125"/>
      <c r="O3777" s="218"/>
    </row>
    <row r="3778" spans="6:15" ht="30" x14ac:dyDescent="0.2">
      <c r="F3778" s="125"/>
      <c r="J3778" s="216"/>
      <c r="K3778" s="216"/>
      <c r="L3778" s="216"/>
      <c r="O3778" s="218"/>
    </row>
    <row r="3779" spans="6:15" ht="30" x14ac:dyDescent="0.2">
      <c r="F3779" s="125"/>
      <c r="J3779" s="216"/>
      <c r="K3779" s="216"/>
      <c r="L3779" s="216"/>
      <c r="O3779" s="218"/>
    </row>
    <row r="3780" spans="6:15" ht="30" x14ac:dyDescent="0.2">
      <c r="F3780" s="125"/>
      <c r="O3780" s="218"/>
    </row>
    <row r="3781" spans="6:15" ht="30" x14ac:dyDescent="0.2">
      <c r="F3781" s="125"/>
      <c r="O3781" s="218"/>
    </row>
    <row r="3782" spans="6:15" ht="30" x14ac:dyDescent="0.2">
      <c r="F3782" s="125"/>
      <c r="O3782" s="218"/>
    </row>
    <row r="3783" spans="6:15" ht="30" x14ac:dyDescent="0.2">
      <c r="F3783" s="125"/>
      <c r="O3783" s="218"/>
    </row>
    <row r="3784" spans="6:15" ht="30" x14ac:dyDescent="0.2">
      <c r="F3784" s="125"/>
      <c r="O3784" s="218"/>
    </row>
    <row r="3785" spans="6:15" ht="30" x14ac:dyDescent="0.2">
      <c r="F3785" s="125"/>
      <c r="J3785" s="216"/>
      <c r="K3785" s="216"/>
      <c r="L3785" s="216"/>
      <c r="O3785" s="218"/>
    </row>
    <row r="3786" spans="6:15" ht="30" x14ac:dyDescent="0.2">
      <c r="F3786" s="125"/>
      <c r="J3786" s="216"/>
      <c r="K3786" s="216"/>
      <c r="L3786" s="216"/>
      <c r="O3786" s="218"/>
    </row>
    <row r="3787" spans="6:15" ht="30" x14ac:dyDescent="0.2">
      <c r="F3787" s="125"/>
      <c r="O3787" s="218"/>
    </row>
    <row r="3788" spans="6:15" ht="30" x14ac:dyDescent="0.2">
      <c r="F3788" s="125"/>
      <c r="J3788" s="216"/>
      <c r="K3788" s="216"/>
      <c r="L3788" s="216"/>
      <c r="O3788" s="209"/>
    </row>
    <row r="3789" spans="6:15" ht="30" x14ac:dyDescent="0.2">
      <c r="F3789" s="125"/>
      <c r="O3789" s="218"/>
    </row>
    <row r="3790" spans="6:15" ht="30" x14ac:dyDescent="0.2">
      <c r="F3790" s="125"/>
      <c r="O3790" s="218"/>
    </row>
    <row r="3791" spans="6:15" ht="30" x14ac:dyDescent="0.2">
      <c r="F3791" s="125"/>
      <c r="O3791" s="209"/>
    </row>
    <row r="3792" spans="6:15" ht="30" x14ac:dyDescent="0.2">
      <c r="F3792" s="125"/>
      <c r="O3792" s="218"/>
    </row>
    <row r="3793" spans="6:15" ht="30" x14ac:dyDescent="0.2">
      <c r="F3793" s="125"/>
      <c r="O3793" s="218"/>
    </row>
    <row r="3794" spans="6:15" ht="30" x14ac:dyDescent="0.2">
      <c r="H3794" s="219"/>
      <c r="O3794" s="218"/>
    </row>
    <row r="3795" spans="6:15" ht="30" x14ac:dyDescent="0.2">
      <c r="F3795" s="125"/>
      <c r="O3795" s="209"/>
    </row>
    <row r="3796" spans="6:15" ht="30" x14ac:dyDescent="0.2">
      <c r="F3796" s="125"/>
      <c r="O3796" s="218"/>
    </row>
    <row r="3797" spans="6:15" ht="30" x14ac:dyDescent="0.2">
      <c r="F3797" s="125"/>
      <c r="O3797" s="218"/>
    </row>
    <row r="3798" spans="6:15" ht="30" x14ac:dyDescent="0.2">
      <c r="F3798" s="125"/>
      <c r="J3798" s="216"/>
      <c r="K3798" s="216"/>
      <c r="L3798" s="216"/>
      <c r="O3798" s="218"/>
    </row>
    <row r="3799" spans="6:15" ht="30" x14ac:dyDescent="0.2">
      <c r="F3799" s="125"/>
      <c r="O3799" s="218"/>
    </row>
    <row r="3800" spans="6:15" ht="30" x14ac:dyDescent="0.2">
      <c r="F3800" s="125"/>
      <c r="O3800" s="218"/>
    </row>
    <row r="3801" spans="6:15" ht="30" x14ac:dyDescent="0.2">
      <c r="F3801" s="125"/>
      <c r="O3801" s="218"/>
    </row>
    <row r="3802" spans="6:15" ht="30" x14ac:dyDescent="0.2">
      <c r="F3802" s="125"/>
      <c r="O3802" s="218"/>
    </row>
    <row r="3803" spans="6:15" ht="30" x14ac:dyDescent="0.2">
      <c r="F3803" s="125"/>
      <c r="J3803" s="216"/>
      <c r="K3803" s="216"/>
      <c r="L3803" s="216"/>
      <c r="O3803" s="218"/>
    </row>
    <row r="3804" spans="6:15" ht="30" x14ac:dyDescent="0.2">
      <c r="F3804" s="125"/>
      <c r="O3804" s="218"/>
    </row>
    <row r="3805" spans="6:15" ht="30" x14ac:dyDescent="0.2">
      <c r="F3805" s="125"/>
      <c r="J3805" s="216"/>
      <c r="K3805" s="216"/>
      <c r="L3805" s="216"/>
      <c r="O3805" s="218"/>
    </row>
    <row r="3806" spans="6:15" ht="30" x14ac:dyDescent="0.2">
      <c r="F3806" s="125"/>
      <c r="O3806" s="218"/>
    </row>
    <row r="3807" spans="6:15" ht="30" x14ac:dyDescent="0.2">
      <c r="F3807" s="125"/>
      <c r="O3807" s="218"/>
    </row>
    <row r="3808" spans="6:15" ht="30" x14ac:dyDescent="0.2">
      <c r="F3808" s="125"/>
      <c r="O3808" s="218"/>
    </row>
    <row r="3809" spans="6:15" ht="30" x14ac:dyDescent="0.2">
      <c r="F3809" s="125"/>
      <c r="O3809" s="218"/>
    </row>
    <row r="3810" spans="6:15" ht="30" x14ac:dyDescent="0.2">
      <c r="F3810" s="125"/>
      <c r="O3810" s="218"/>
    </row>
    <row r="3811" spans="6:15" ht="30" x14ac:dyDescent="0.2">
      <c r="F3811" s="125"/>
      <c r="O3811" s="218"/>
    </row>
    <row r="3812" spans="6:15" ht="30" x14ac:dyDescent="0.2">
      <c r="F3812" s="125"/>
      <c r="O3812" s="218"/>
    </row>
    <row r="3813" spans="6:15" ht="30" x14ac:dyDescent="0.2">
      <c r="F3813" s="125"/>
      <c r="O3813" s="218"/>
    </row>
    <row r="3814" spans="6:15" ht="30" x14ac:dyDescent="0.2">
      <c r="F3814" s="125"/>
      <c r="J3814" s="216"/>
      <c r="K3814" s="216"/>
      <c r="L3814" s="216"/>
      <c r="O3814" s="218"/>
    </row>
    <row r="3815" spans="6:15" ht="30" x14ac:dyDescent="0.2">
      <c r="F3815" s="125"/>
      <c r="O3815" s="218"/>
    </row>
    <row r="3816" spans="6:15" ht="30" x14ac:dyDescent="0.2">
      <c r="F3816" s="125"/>
      <c r="J3816" s="216"/>
      <c r="K3816" s="216"/>
      <c r="L3816" s="216"/>
      <c r="O3816" s="218"/>
    </row>
    <row r="3817" spans="6:15" ht="30" x14ac:dyDescent="0.2">
      <c r="F3817" s="125"/>
      <c r="O3817" s="218"/>
    </row>
    <row r="3818" spans="6:15" ht="30" x14ac:dyDescent="0.2">
      <c r="F3818" s="125"/>
      <c r="O3818" s="218"/>
    </row>
    <row r="3819" spans="6:15" ht="30" x14ac:dyDescent="0.2">
      <c r="F3819" s="125"/>
      <c r="O3819" s="218"/>
    </row>
    <row r="3820" spans="6:15" ht="30" x14ac:dyDescent="0.2">
      <c r="F3820" s="125"/>
      <c r="O3820" s="218"/>
    </row>
    <row r="3821" spans="6:15" ht="30" x14ac:dyDescent="0.2">
      <c r="F3821" s="125"/>
      <c r="O3821" s="218"/>
    </row>
    <row r="3822" spans="6:15" ht="30" x14ac:dyDescent="0.2">
      <c r="F3822" s="125"/>
      <c r="O3822" s="218"/>
    </row>
    <row r="3823" spans="6:15" ht="30" x14ac:dyDescent="0.2">
      <c r="F3823" s="125"/>
      <c r="J3823" s="216"/>
      <c r="K3823" s="216"/>
      <c r="L3823" s="216"/>
      <c r="O3823" s="218"/>
    </row>
    <row r="3824" spans="6:15" ht="30" x14ac:dyDescent="0.2">
      <c r="F3824" s="125"/>
      <c r="O3824" s="218"/>
    </row>
    <row r="3825" spans="6:15" ht="30" x14ac:dyDescent="0.2">
      <c r="F3825" s="125"/>
      <c r="O3825" s="218"/>
    </row>
    <row r="3826" spans="6:15" ht="30" x14ac:dyDescent="0.2">
      <c r="F3826" s="125"/>
      <c r="O3826" s="218"/>
    </row>
    <row r="3827" spans="6:15" ht="30" x14ac:dyDescent="0.2">
      <c r="F3827" s="125"/>
      <c r="O3827" s="218"/>
    </row>
    <row r="3828" spans="6:15" ht="30" x14ac:dyDescent="0.2">
      <c r="F3828" s="125"/>
      <c r="J3828" s="216"/>
      <c r="K3828" s="216"/>
      <c r="L3828" s="216"/>
      <c r="O3828" s="218"/>
    </row>
    <row r="3829" spans="6:15" ht="30" x14ac:dyDescent="0.2">
      <c r="F3829" s="125"/>
      <c r="O3829" s="218"/>
    </row>
    <row r="3830" spans="6:15" ht="30" x14ac:dyDescent="0.2">
      <c r="F3830" s="125"/>
      <c r="O3830" s="218"/>
    </row>
    <row r="3831" spans="6:15" ht="30" x14ac:dyDescent="0.2">
      <c r="F3831" s="125"/>
      <c r="O3831" s="218"/>
    </row>
    <row r="3832" spans="6:15" ht="30" x14ac:dyDescent="0.2">
      <c r="F3832" s="125"/>
      <c r="O3832" s="218"/>
    </row>
    <row r="3833" spans="6:15" ht="30" x14ac:dyDescent="0.2">
      <c r="F3833" s="125"/>
      <c r="O3833" s="218"/>
    </row>
    <row r="3834" spans="6:15" ht="30" x14ac:dyDescent="0.2">
      <c r="F3834" s="125"/>
      <c r="O3834" s="218"/>
    </row>
    <row r="3835" spans="6:15" ht="30" x14ac:dyDescent="0.2">
      <c r="F3835" s="125"/>
      <c r="O3835" s="218"/>
    </row>
    <row r="3836" spans="6:15" ht="30" x14ac:dyDescent="0.2">
      <c r="F3836" s="125"/>
      <c r="J3836" s="216"/>
      <c r="K3836" s="216"/>
      <c r="L3836" s="216"/>
      <c r="O3836" s="218"/>
    </row>
    <row r="3837" spans="6:15" ht="30" x14ac:dyDescent="0.2">
      <c r="F3837" s="125"/>
      <c r="O3837" s="218"/>
    </row>
    <row r="3838" spans="6:15" ht="30" x14ac:dyDescent="0.2">
      <c r="F3838" s="125"/>
      <c r="O3838" s="218"/>
    </row>
    <row r="3839" spans="6:15" ht="30" x14ac:dyDescent="0.2">
      <c r="F3839" s="125"/>
      <c r="O3839" s="218"/>
    </row>
    <row r="3840" spans="6:15" ht="30" x14ac:dyDescent="0.2">
      <c r="F3840" s="125"/>
      <c r="O3840" s="218"/>
    </row>
    <row r="3841" spans="6:15" ht="30" x14ac:dyDescent="0.2">
      <c r="F3841" s="125"/>
      <c r="O3841" s="218"/>
    </row>
    <row r="3842" spans="6:15" ht="30" x14ac:dyDescent="0.2">
      <c r="F3842" s="125"/>
      <c r="J3842" s="216"/>
      <c r="K3842" s="216"/>
      <c r="L3842" s="216"/>
      <c r="O3842" s="209"/>
    </row>
    <row r="3843" spans="6:15" ht="30" x14ac:dyDescent="0.2">
      <c r="F3843" s="125"/>
      <c r="O3843" s="209"/>
    </row>
    <row r="3844" spans="6:15" ht="30" x14ac:dyDescent="0.2">
      <c r="F3844" s="125"/>
      <c r="O3844" s="218"/>
    </row>
    <row r="3845" spans="6:15" ht="30" x14ac:dyDescent="0.2">
      <c r="F3845" s="125"/>
      <c r="J3845" s="216"/>
      <c r="K3845" s="216"/>
      <c r="L3845" s="216"/>
      <c r="O3845" s="218"/>
    </row>
    <row r="3846" spans="6:15" ht="30" x14ac:dyDescent="0.2">
      <c r="F3846" s="125"/>
      <c r="J3846" s="216"/>
      <c r="K3846" s="216"/>
      <c r="L3846" s="216"/>
      <c r="O3846" s="218"/>
    </row>
    <row r="3847" spans="6:15" ht="30" x14ac:dyDescent="0.2">
      <c r="F3847" s="125"/>
      <c r="O3847" s="218"/>
    </row>
    <row r="3848" spans="6:15" ht="30" x14ac:dyDescent="0.2">
      <c r="F3848" s="125"/>
      <c r="J3848" s="216"/>
      <c r="K3848" s="216"/>
      <c r="L3848" s="216"/>
      <c r="O3848" s="218"/>
    </row>
    <row r="3849" spans="6:15" ht="30" x14ac:dyDescent="0.2">
      <c r="F3849" s="125"/>
      <c r="O3849" s="218"/>
    </row>
    <row r="3850" spans="6:15" ht="30" x14ac:dyDescent="0.2">
      <c r="F3850" s="125"/>
      <c r="O3850" s="218"/>
    </row>
    <row r="3851" spans="6:15" ht="30" x14ac:dyDescent="0.2">
      <c r="F3851" s="125"/>
      <c r="O3851" s="218"/>
    </row>
    <row r="3852" spans="6:15" ht="30" x14ac:dyDescent="0.2">
      <c r="F3852" s="125"/>
      <c r="J3852" s="216"/>
      <c r="K3852" s="216"/>
      <c r="L3852" s="216"/>
      <c r="O3852" s="218"/>
    </row>
    <row r="3853" spans="6:15" ht="30" x14ac:dyDescent="0.2">
      <c r="F3853" s="125"/>
      <c r="O3853" s="218"/>
    </row>
    <row r="3854" spans="6:15" ht="30" x14ac:dyDescent="0.2">
      <c r="F3854" s="125"/>
      <c r="O3854" s="218"/>
    </row>
    <row r="3855" spans="6:15" ht="30" x14ac:dyDescent="0.2">
      <c r="F3855" s="125"/>
      <c r="O3855" s="218"/>
    </row>
    <row r="3856" spans="6:15" ht="30" x14ac:dyDescent="0.2">
      <c r="F3856" s="125"/>
      <c r="O3856" s="218"/>
    </row>
    <row r="3857" spans="6:15" ht="30" x14ac:dyDescent="0.2">
      <c r="F3857" s="125"/>
      <c r="J3857" s="216"/>
      <c r="K3857" s="216"/>
      <c r="L3857" s="216"/>
      <c r="O3857" s="218"/>
    </row>
    <row r="3858" spans="6:15" ht="30" x14ac:dyDescent="0.2">
      <c r="F3858" s="125"/>
      <c r="J3858" s="216"/>
      <c r="K3858" s="216"/>
      <c r="L3858" s="216"/>
      <c r="O3858" s="218"/>
    </row>
    <row r="3859" spans="6:15" ht="30" x14ac:dyDescent="0.2">
      <c r="F3859" s="125"/>
      <c r="J3859" s="216"/>
      <c r="K3859" s="216"/>
      <c r="L3859" s="216"/>
      <c r="O3859" s="218"/>
    </row>
    <row r="3860" spans="6:15" ht="30" x14ac:dyDescent="0.2">
      <c r="F3860" s="125"/>
      <c r="O3860" s="218"/>
    </row>
    <row r="3861" spans="6:15" ht="30" x14ac:dyDescent="0.2">
      <c r="F3861" s="125"/>
      <c r="J3861" s="216"/>
      <c r="K3861" s="216"/>
      <c r="L3861" s="216"/>
      <c r="O3861" s="218"/>
    </row>
    <row r="3862" spans="6:15" ht="30" x14ac:dyDescent="0.2">
      <c r="F3862" s="125"/>
      <c r="O3862" s="218"/>
    </row>
    <row r="3863" spans="6:15" ht="30" x14ac:dyDescent="0.2">
      <c r="F3863" s="125"/>
      <c r="O3863" s="218"/>
    </row>
    <row r="3864" spans="6:15" ht="30" x14ac:dyDescent="0.2">
      <c r="F3864" s="125"/>
      <c r="J3864" s="216"/>
      <c r="K3864" s="216"/>
      <c r="L3864" s="216"/>
      <c r="O3864" s="218"/>
    </row>
    <row r="3865" spans="6:15" ht="30" x14ac:dyDescent="0.2">
      <c r="F3865" s="125"/>
      <c r="J3865" s="216"/>
      <c r="K3865" s="216"/>
      <c r="L3865" s="216"/>
      <c r="O3865" s="218"/>
    </row>
    <row r="3866" spans="6:15" ht="30" x14ac:dyDescent="0.2">
      <c r="F3866" s="125"/>
      <c r="J3866" s="216"/>
      <c r="K3866" s="216"/>
      <c r="L3866" s="216"/>
      <c r="O3866" s="218"/>
    </row>
    <row r="3867" spans="6:15" ht="30" x14ac:dyDescent="0.2">
      <c r="F3867" s="125"/>
      <c r="J3867" s="216"/>
      <c r="K3867" s="216"/>
      <c r="L3867" s="216"/>
      <c r="O3867" s="218"/>
    </row>
    <row r="3868" spans="6:15" ht="30" x14ac:dyDescent="0.2">
      <c r="F3868" s="125"/>
      <c r="J3868" s="216"/>
      <c r="K3868" s="216"/>
      <c r="L3868" s="216"/>
      <c r="O3868" s="218"/>
    </row>
    <row r="3869" spans="6:15" ht="30" x14ac:dyDescent="0.2">
      <c r="F3869" s="125"/>
      <c r="J3869" s="216"/>
      <c r="K3869" s="216"/>
      <c r="L3869" s="216"/>
      <c r="O3869" s="218"/>
    </row>
    <row r="3870" spans="6:15" ht="30" x14ac:dyDescent="0.2">
      <c r="F3870" s="125"/>
      <c r="O3870" s="218"/>
    </row>
    <row r="3871" spans="6:15" ht="30" x14ac:dyDescent="0.2">
      <c r="F3871" s="125"/>
      <c r="O3871" s="218"/>
    </row>
    <row r="3872" spans="6:15" ht="30" x14ac:dyDescent="0.2">
      <c r="F3872" s="125"/>
      <c r="O3872" s="218"/>
    </row>
    <row r="3873" spans="6:15" ht="30" x14ac:dyDescent="0.2">
      <c r="F3873" s="125"/>
      <c r="O3873" s="218"/>
    </row>
    <row r="3874" spans="6:15" ht="30" x14ac:dyDescent="0.2">
      <c r="F3874" s="125"/>
      <c r="O3874" s="218"/>
    </row>
    <row r="3875" spans="6:15" ht="30" x14ac:dyDescent="0.2">
      <c r="F3875" s="125"/>
      <c r="O3875" s="218"/>
    </row>
    <row r="3876" spans="6:15" ht="30" x14ac:dyDescent="0.2">
      <c r="F3876" s="125"/>
      <c r="O3876" s="218"/>
    </row>
    <row r="3877" spans="6:15" ht="30" x14ac:dyDescent="0.2">
      <c r="F3877" s="125"/>
      <c r="O3877" s="218"/>
    </row>
    <row r="3878" spans="6:15" ht="30" x14ac:dyDescent="0.2">
      <c r="F3878" s="125"/>
      <c r="O3878" s="218"/>
    </row>
    <row r="3879" spans="6:15" ht="30" x14ac:dyDescent="0.2">
      <c r="F3879" s="125"/>
      <c r="O3879" s="218"/>
    </row>
    <row r="3880" spans="6:15" ht="30" x14ac:dyDescent="0.2">
      <c r="F3880" s="125"/>
      <c r="O3880" s="218"/>
    </row>
    <row r="3881" spans="6:15" ht="30" x14ac:dyDescent="0.2">
      <c r="F3881" s="125"/>
      <c r="O3881" s="209"/>
    </row>
    <row r="3882" spans="6:15" ht="30" x14ac:dyDescent="0.2">
      <c r="F3882" s="125"/>
      <c r="O3882" s="218"/>
    </row>
    <row r="3883" spans="6:15" ht="30" x14ac:dyDescent="0.2">
      <c r="F3883" s="125"/>
      <c r="O3883" s="218"/>
    </row>
    <row r="3884" spans="6:15" ht="30" x14ac:dyDescent="0.2">
      <c r="F3884" s="125"/>
      <c r="O3884" s="218"/>
    </row>
    <row r="3885" spans="6:15" ht="30" x14ac:dyDescent="0.2">
      <c r="F3885" s="125"/>
      <c r="J3885" s="216"/>
      <c r="K3885" s="216"/>
      <c r="L3885" s="216"/>
      <c r="O3885" s="218"/>
    </row>
    <row r="3886" spans="6:15" ht="30" x14ac:dyDescent="0.2">
      <c r="F3886" s="125"/>
      <c r="O3886" s="218"/>
    </row>
    <row r="3887" spans="6:15" ht="30" x14ac:dyDescent="0.2">
      <c r="F3887" s="125"/>
      <c r="J3887" s="216"/>
      <c r="K3887" s="216"/>
      <c r="L3887" s="216"/>
      <c r="O3887" s="218"/>
    </row>
    <row r="3888" spans="6:15" ht="30" x14ac:dyDescent="0.2">
      <c r="F3888" s="125"/>
      <c r="J3888" s="216"/>
      <c r="K3888" s="216"/>
      <c r="L3888" s="216"/>
      <c r="O3888" s="218"/>
    </row>
    <row r="3889" spans="6:15" ht="30" x14ac:dyDescent="0.2">
      <c r="F3889" s="125"/>
      <c r="O3889" s="218"/>
    </row>
    <row r="3890" spans="6:15" ht="30" x14ac:dyDescent="0.2">
      <c r="F3890" s="125"/>
      <c r="O3890" s="218"/>
    </row>
    <row r="3891" spans="6:15" ht="30" x14ac:dyDescent="0.2">
      <c r="F3891" s="125"/>
      <c r="O3891" s="218"/>
    </row>
    <row r="3892" spans="6:15" ht="30" x14ac:dyDescent="0.2">
      <c r="F3892" s="125"/>
      <c r="O3892" s="218"/>
    </row>
    <row r="3893" spans="6:15" ht="30" x14ac:dyDescent="0.2">
      <c r="F3893" s="125"/>
      <c r="J3893" s="216"/>
      <c r="K3893" s="216"/>
      <c r="L3893" s="216"/>
      <c r="O3893" s="218"/>
    </row>
    <row r="3894" spans="6:15" ht="30" x14ac:dyDescent="0.2">
      <c r="F3894" s="125"/>
      <c r="O3894" s="218"/>
    </row>
    <row r="3895" spans="6:15" ht="30" x14ac:dyDescent="0.2">
      <c r="F3895" s="125"/>
      <c r="O3895" s="218"/>
    </row>
    <row r="3896" spans="6:15" ht="23.25" x14ac:dyDescent="0.2">
      <c r="F3896" s="125"/>
      <c r="J3896" s="216"/>
      <c r="K3896" s="216"/>
      <c r="L3896" s="216"/>
      <c r="O3896" s="220"/>
    </row>
    <row r="3897" spans="6:15" ht="23.25" x14ac:dyDescent="0.2">
      <c r="F3897" s="125"/>
      <c r="J3897" s="216"/>
      <c r="K3897" s="216"/>
      <c r="L3897" s="216"/>
      <c r="O3897" s="220"/>
    </row>
    <row r="3898" spans="6:15" ht="23.25" x14ac:dyDescent="0.2">
      <c r="F3898" s="125"/>
      <c r="O3898" s="220"/>
    </row>
    <row r="3899" spans="6:15" ht="23.25" x14ac:dyDescent="0.2">
      <c r="F3899" s="125"/>
      <c r="J3899" s="216"/>
      <c r="K3899" s="216"/>
      <c r="L3899" s="216"/>
      <c r="O3899" s="220"/>
    </row>
    <row r="3900" spans="6:15" ht="23.25" x14ac:dyDescent="0.2">
      <c r="F3900" s="125"/>
      <c r="O3900" s="220"/>
    </row>
    <row r="3901" spans="6:15" ht="23.25" x14ac:dyDescent="0.2">
      <c r="F3901" s="125"/>
      <c r="O3901" s="220"/>
    </row>
    <row r="3902" spans="6:15" ht="23.25" x14ac:dyDescent="0.2">
      <c r="F3902" s="125"/>
      <c r="O3902" s="220"/>
    </row>
    <row r="3903" spans="6:15" ht="23.25" x14ac:dyDescent="0.2">
      <c r="F3903" s="125"/>
      <c r="O3903" s="220"/>
    </row>
    <row r="3904" spans="6:15" ht="23.25" x14ac:dyDescent="0.2">
      <c r="F3904" s="125"/>
      <c r="O3904" s="220"/>
    </row>
    <row r="3905" spans="6:15" ht="23.25" x14ac:dyDescent="0.2">
      <c r="F3905" s="125"/>
      <c r="O3905" s="220"/>
    </row>
    <row r="3906" spans="6:15" ht="23.25" x14ac:dyDescent="0.2">
      <c r="F3906" s="125"/>
      <c r="O3906" s="220"/>
    </row>
    <row r="3907" spans="6:15" ht="23.25" x14ac:dyDescent="0.2">
      <c r="F3907" s="125"/>
      <c r="J3907" s="216"/>
      <c r="K3907" s="216"/>
      <c r="L3907" s="216"/>
      <c r="O3907" s="220"/>
    </row>
    <row r="3908" spans="6:15" ht="23.25" x14ac:dyDescent="0.2">
      <c r="F3908" s="125"/>
      <c r="O3908" s="220"/>
    </row>
    <row r="3909" spans="6:15" ht="23.25" x14ac:dyDescent="0.2">
      <c r="F3909" s="125"/>
      <c r="J3909" s="216"/>
      <c r="K3909" s="216"/>
      <c r="L3909" s="216"/>
      <c r="O3909" s="220"/>
    </row>
    <row r="3910" spans="6:15" ht="23.25" x14ac:dyDescent="0.2">
      <c r="F3910" s="125"/>
      <c r="J3910" s="216"/>
      <c r="K3910" s="216"/>
      <c r="L3910" s="216"/>
      <c r="O3910" s="220"/>
    </row>
    <row r="3911" spans="6:15" ht="23.25" x14ac:dyDescent="0.2">
      <c r="F3911" s="125"/>
      <c r="J3911" s="216"/>
      <c r="K3911" s="216"/>
      <c r="L3911" s="216"/>
      <c r="O3911" s="220"/>
    </row>
    <row r="3912" spans="6:15" ht="23.25" x14ac:dyDescent="0.2">
      <c r="F3912" s="125"/>
      <c r="O3912" s="220"/>
    </row>
    <row r="3913" spans="6:15" ht="23.25" x14ac:dyDescent="0.2">
      <c r="F3913" s="125"/>
      <c r="O3913" s="220"/>
    </row>
    <row r="3914" spans="6:15" ht="30" x14ac:dyDescent="0.2">
      <c r="F3914" s="125"/>
      <c r="J3914" s="216"/>
      <c r="K3914" s="216"/>
      <c r="L3914" s="216"/>
      <c r="O3914" s="218"/>
    </row>
    <row r="3915" spans="6:15" ht="30" x14ac:dyDescent="0.2">
      <c r="F3915" s="125"/>
      <c r="O3915" s="218"/>
    </row>
    <row r="3916" spans="6:15" ht="30" x14ac:dyDescent="0.2">
      <c r="F3916" s="125"/>
      <c r="J3916" s="216"/>
      <c r="K3916" s="216"/>
      <c r="L3916" s="216"/>
      <c r="O3916" s="218"/>
    </row>
    <row r="3917" spans="6:15" ht="30" x14ac:dyDescent="0.2">
      <c r="F3917" s="125"/>
      <c r="O3917" s="218"/>
    </row>
    <row r="3918" spans="6:15" ht="30" x14ac:dyDescent="0.2">
      <c r="F3918" s="125"/>
      <c r="J3918" s="216"/>
      <c r="K3918" s="216"/>
      <c r="L3918" s="216"/>
      <c r="O3918" s="218"/>
    </row>
    <row r="3919" spans="6:15" ht="30" x14ac:dyDescent="0.2">
      <c r="F3919" s="125"/>
      <c r="O3919" s="218"/>
    </row>
    <row r="3920" spans="6:15" ht="30" x14ac:dyDescent="0.2">
      <c r="F3920" s="125"/>
      <c r="O3920" s="218"/>
    </row>
    <row r="3921" spans="6:15" ht="30" x14ac:dyDescent="0.2">
      <c r="F3921" s="125"/>
      <c r="O3921" s="218"/>
    </row>
    <row r="3922" spans="6:15" ht="30" x14ac:dyDescent="0.2">
      <c r="F3922" s="125"/>
      <c r="J3922" s="216"/>
      <c r="K3922" s="216"/>
      <c r="L3922" s="216"/>
      <c r="O3922" s="218"/>
    </row>
    <row r="3923" spans="6:15" ht="30" x14ac:dyDescent="0.2">
      <c r="F3923" s="125"/>
      <c r="O3923" s="218"/>
    </row>
    <row r="3924" spans="6:15" ht="30" x14ac:dyDescent="0.2">
      <c r="F3924" s="125"/>
      <c r="O3924" s="218"/>
    </row>
    <row r="3925" spans="6:15" ht="30" x14ac:dyDescent="0.2">
      <c r="F3925" s="125"/>
      <c r="J3925" s="216"/>
      <c r="K3925" s="216"/>
      <c r="L3925" s="216"/>
      <c r="O3925" s="218"/>
    </row>
    <row r="3926" spans="6:15" ht="30" x14ac:dyDescent="0.2">
      <c r="F3926" s="125"/>
      <c r="O3926" s="218"/>
    </row>
    <row r="3927" spans="6:15" ht="30" x14ac:dyDescent="0.2">
      <c r="F3927" s="125"/>
      <c r="J3927" s="216"/>
      <c r="K3927" s="216"/>
      <c r="L3927" s="216"/>
      <c r="O3927" s="218"/>
    </row>
    <row r="3928" spans="6:15" ht="30" x14ac:dyDescent="0.2">
      <c r="F3928" s="125"/>
      <c r="J3928" s="216"/>
      <c r="K3928" s="216"/>
      <c r="L3928" s="216"/>
      <c r="O3928" s="218"/>
    </row>
    <row r="3929" spans="6:15" ht="30" x14ac:dyDescent="0.2">
      <c r="F3929" s="125"/>
      <c r="O3929" s="218"/>
    </row>
    <row r="3930" spans="6:15" ht="30" x14ac:dyDescent="0.2">
      <c r="F3930" s="125"/>
      <c r="O3930" s="218"/>
    </row>
    <row r="3931" spans="6:15" ht="30" x14ac:dyDescent="0.2">
      <c r="F3931" s="125"/>
      <c r="O3931" s="218"/>
    </row>
    <row r="3932" spans="6:15" ht="30" x14ac:dyDescent="0.2">
      <c r="F3932" s="125"/>
      <c r="O3932" s="218"/>
    </row>
    <row r="3933" spans="6:15" ht="30" x14ac:dyDescent="0.2">
      <c r="F3933" s="125"/>
      <c r="J3933" s="216"/>
      <c r="K3933" s="216"/>
      <c r="L3933" s="216"/>
      <c r="O3933" s="218"/>
    </row>
    <row r="3934" spans="6:15" ht="30" x14ac:dyDescent="0.2">
      <c r="F3934" s="125"/>
      <c r="O3934" s="218"/>
    </row>
    <row r="3935" spans="6:15" ht="30" x14ac:dyDescent="0.2">
      <c r="F3935" s="125"/>
      <c r="O3935" s="218"/>
    </row>
    <row r="3936" spans="6:15" ht="30" x14ac:dyDescent="0.2">
      <c r="F3936" s="125"/>
      <c r="O3936" s="218"/>
    </row>
    <row r="3937" spans="6:15" ht="30" x14ac:dyDescent="0.2">
      <c r="F3937" s="125"/>
      <c r="O3937" s="218"/>
    </row>
    <row r="3938" spans="6:15" ht="30" x14ac:dyDescent="0.2">
      <c r="F3938" s="125"/>
      <c r="J3938" s="216"/>
      <c r="K3938" s="216"/>
      <c r="L3938" s="216"/>
      <c r="O3938" s="218"/>
    </row>
    <row r="3939" spans="6:15" ht="30" x14ac:dyDescent="0.2">
      <c r="F3939" s="125"/>
      <c r="O3939" s="218"/>
    </row>
    <row r="3940" spans="6:15" ht="30" x14ac:dyDescent="0.2">
      <c r="F3940" s="125"/>
      <c r="O3940" s="218"/>
    </row>
    <row r="3941" spans="6:15" ht="30" x14ac:dyDescent="0.2">
      <c r="F3941" s="125"/>
      <c r="O3941" s="218"/>
    </row>
    <row r="3942" spans="6:15" ht="30" x14ac:dyDescent="0.2">
      <c r="F3942" s="125"/>
      <c r="O3942" s="218"/>
    </row>
    <row r="3943" spans="6:15" ht="30" x14ac:dyDescent="0.2">
      <c r="F3943" s="125"/>
      <c r="O3943" s="218"/>
    </row>
    <row r="3944" spans="6:15" ht="30" x14ac:dyDescent="0.2">
      <c r="F3944" s="125"/>
      <c r="J3944" s="216"/>
      <c r="K3944" s="216"/>
      <c r="L3944" s="216"/>
      <c r="O3944" s="218"/>
    </row>
    <row r="3945" spans="6:15" ht="30" x14ac:dyDescent="0.2">
      <c r="F3945" s="125"/>
      <c r="O3945" s="218"/>
    </row>
    <row r="3946" spans="6:15" ht="30" x14ac:dyDescent="0.2">
      <c r="F3946" s="125"/>
      <c r="J3946" s="216"/>
      <c r="K3946" s="216"/>
      <c r="L3946" s="216"/>
      <c r="O3946" s="218"/>
    </row>
    <row r="3947" spans="6:15" ht="30" x14ac:dyDescent="0.2">
      <c r="F3947" s="125"/>
      <c r="O3947" s="218"/>
    </row>
    <row r="3948" spans="6:15" ht="30" x14ac:dyDescent="0.2">
      <c r="F3948" s="125"/>
      <c r="J3948" s="216"/>
      <c r="K3948" s="216"/>
      <c r="L3948" s="216"/>
      <c r="O3948" s="209"/>
    </row>
    <row r="3949" spans="6:15" ht="30" x14ac:dyDescent="0.2">
      <c r="F3949" s="125"/>
      <c r="O3949" s="218"/>
    </row>
    <row r="3950" spans="6:15" ht="30" x14ac:dyDescent="0.2">
      <c r="F3950" s="125"/>
      <c r="O3950" s="218"/>
    </row>
    <row r="3951" spans="6:15" ht="30" x14ac:dyDescent="0.2">
      <c r="F3951" s="125"/>
      <c r="O3951" s="218"/>
    </row>
    <row r="3952" spans="6:15" ht="30" x14ac:dyDescent="0.2">
      <c r="O3952" s="218"/>
    </row>
    <row r="3953" spans="6:15" ht="30" x14ac:dyDescent="0.2">
      <c r="F3953" s="125"/>
      <c r="O3953" s="218"/>
    </row>
    <row r="3954" spans="6:15" x14ac:dyDescent="0.2">
      <c r="F3954" s="125"/>
    </row>
    <row r="3955" spans="6:15" x14ac:dyDescent="0.2">
      <c r="F3955" s="125"/>
    </row>
    <row r="3956" spans="6:15" x14ac:dyDescent="0.2">
      <c r="F3956" s="125"/>
      <c r="J3956" s="216"/>
      <c r="K3956" s="216"/>
      <c r="L3956" s="216"/>
    </row>
    <row r="3957" spans="6:15" x14ac:dyDescent="0.2">
      <c r="F3957" s="125"/>
      <c r="J3957" s="216"/>
      <c r="K3957" s="216"/>
      <c r="L3957" s="216"/>
    </row>
    <row r="3958" spans="6:15" x14ac:dyDescent="0.2">
      <c r="F3958" s="125"/>
      <c r="J3958" s="216"/>
      <c r="K3958" s="216"/>
      <c r="L3958" s="216"/>
    </row>
    <row r="3959" spans="6:15" x14ac:dyDescent="0.2">
      <c r="F3959" s="125"/>
    </row>
    <row r="3960" spans="6:15" x14ac:dyDescent="0.2">
      <c r="F3960" s="125"/>
      <c r="J3960" s="216"/>
      <c r="K3960" s="216"/>
      <c r="L3960" s="216"/>
    </row>
    <row r="3961" spans="6:15" x14ac:dyDescent="0.2">
      <c r="F3961" s="125"/>
    </row>
    <row r="3962" spans="6:15" x14ac:dyDescent="0.2">
      <c r="F3962" s="125"/>
    </row>
    <row r="3963" spans="6:15" x14ac:dyDescent="0.2">
      <c r="F3963" s="125"/>
      <c r="J3963" s="216"/>
      <c r="K3963" s="216"/>
      <c r="L3963" s="216"/>
    </row>
    <row r="3964" spans="6:15" x14ac:dyDescent="0.2">
      <c r="F3964" s="125"/>
    </row>
    <row r="3965" spans="6:15" x14ac:dyDescent="0.2">
      <c r="F3965" s="125"/>
    </row>
    <row r="3966" spans="6:15" x14ac:dyDescent="0.2">
      <c r="F3966" s="125"/>
      <c r="J3966" s="216"/>
      <c r="K3966" s="216"/>
      <c r="L3966" s="216"/>
    </row>
    <row r="3967" spans="6:15" x14ac:dyDescent="0.2">
      <c r="F3967" s="125"/>
    </row>
    <row r="3968" spans="6:15" x14ac:dyDescent="0.2">
      <c r="F3968" s="125"/>
      <c r="J3968" s="216"/>
      <c r="K3968" s="216"/>
      <c r="L3968" s="216"/>
    </row>
    <row r="3969" spans="6:12" x14ac:dyDescent="0.2">
      <c r="F3969" s="125"/>
    </row>
    <row r="3970" spans="6:12" x14ac:dyDescent="0.2">
      <c r="F3970" s="125"/>
    </row>
    <row r="3971" spans="6:12" x14ac:dyDescent="0.2">
      <c r="F3971" s="125"/>
      <c r="J3971" s="216"/>
      <c r="K3971" s="216"/>
      <c r="L3971" s="216"/>
    </row>
    <row r="3972" spans="6:12" x14ac:dyDescent="0.2">
      <c r="F3972" s="125"/>
    </row>
    <row r="3973" spans="6:12" x14ac:dyDescent="0.2">
      <c r="F3973" s="125"/>
    </row>
    <row r="3974" spans="6:12" x14ac:dyDescent="0.2">
      <c r="F3974" s="125"/>
    </row>
    <row r="3975" spans="6:12" x14ac:dyDescent="0.2">
      <c r="F3975" s="125"/>
      <c r="J3975" s="216"/>
      <c r="K3975" s="216"/>
      <c r="L3975" s="216"/>
    </row>
    <row r="3976" spans="6:12" x14ac:dyDescent="0.2">
      <c r="F3976" s="125"/>
    </row>
    <row r="3977" spans="6:12" x14ac:dyDescent="0.2">
      <c r="F3977" s="125"/>
    </row>
    <row r="3978" spans="6:12" x14ac:dyDescent="0.2">
      <c r="F3978" s="125"/>
      <c r="J3978" s="216"/>
      <c r="K3978" s="216"/>
      <c r="L3978" s="216"/>
    </row>
    <row r="3979" spans="6:12" x14ac:dyDescent="0.2">
      <c r="F3979" s="125"/>
    </row>
    <row r="3980" spans="6:12" x14ac:dyDescent="0.2">
      <c r="F3980" s="125"/>
    </row>
    <row r="3981" spans="6:12" x14ac:dyDescent="0.2">
      <c r="F3981" s="125"/>
      <c r="J3981" s="216"/>
      <c r="K3981" s="216"/>
      <c r="L3981" s="216"/>
    </row>
    <row r="3982" spans="6:12" x14ac:dyDescent="0.2">
      <c r="F3982" s="125"/>
    </row>
    <row r="3983" spans="6:12" x14ac:dyDescent="0.2">
      <c r="F3983" s="125"/>
    </row>
    <row r="3984" spans="6:12" x14ac:dyDescent="0.2">
      <c r="F3984" s="125"/>
    </row>
    <row r="3985" spans="6:12" x14ac:dyDescent="0.2">
      <c r="F3985" s="125"/>
    </row>
    <row r="3986" spans="6:12" x14ac:dyDescent="0.2">
      <c r="F3986" s="125"/>
      <c r="J3986" s="216"/>
      <c r="K3986" s="216"/>
      <c r="L3986" s="216"/>
    </row>
    <row r="3987" spans="6:12" x14ac:dyDescent="0.2">
      <c r="F3987" s="125"/>
      <c r="J3987" s="216"/>
      <c r="K3987" s="216"/>
      <c r="L3987" s="216"/>
    </row>
    <row r="3988" spans="6:12" x14ac:dyDescent="0.2">
      <c r="F3988" s="125"/>
    </row>
    <row r="3989" spans="6:12" x14ac:dyDescent="0.2">
      <c r="F3989" s="125"/>
    </row>
    <row r="3990" spans="6:12" x14ac:dyDescent="0.2">
      <c r="F3990" s="125"/>
    </row>
    <row r="3991" spans="6:12" x14ac:dyDescent="0.2">
      <c r="F3991" s="125"/>
    </row>
    <row r="3992" spans="6:12" x14ac:dyDescent="0.2">
      <c r="F3992" s="125"/>
      <c r="J3992" s="216"/>
      <c r="K3992" s="216"/>
      <c r="L3992" s="216"/>
    </row>
    <row r="3993" spans="6:12" x14ac:dyDescent="0.2">
      <c r="F3993" s="125"/>
    </row>
    <row r="3994" spans="6:12" x14ac:dyDescent="0.2">
      <c r="F3994" s="125"/>
    </row>
    <row r="3995" spans="6:12" x14ac:dyDescent="0.2">
      <c r="F3995" s="125"/>
    </row>
    <row r="3996" spans="6:12" x14ac:dyDescent="0.2">
      <c r="F3996" s="125"/>
      <c r="J3996" s="216"/>
      <c r="K3996" s="216"/>
      <c r="L3996" s="216"/>
    </row>
    <row r="3997" spans="6:12" x14ac:dyDescent="0.2">
      <c r="F3997" s="125"/>
    </row>
    <row r="3998" spans="6:12" x14ac:dyDescent="0.2">
      <c r="F3998" s="125"/>
    </row>
    <row r="3999" spans="6:12" x14ac:dyDescent="0.2">
      <c r="F3999" s="125"/>
    </row>
    <row r="4000" spans="6:12" x14ac:dyDescent="0.2">
      <c r="F4000" s="125"/>
    </row>
    <row r="4001" spans="6:12" x14ac:dyDescent="0.2">
      <c r="F4001" s="125"/>
      <c r="J4001" s="216"/>
      <c r="K4001" s="216"/>
      <c r="L4001" s="216"/>
    </row>
    <row r="4002" spans="6:12" x14ac:dyDescent="0.2">
      <c r="F4002" s="125"/>
    </row>
    <row r="4003" spans="6:12" x14ac:dyDescent="0.2">
      <c r="F4003" s="125"/>
      <c r="J4003" s="216"/>
      <c r="K4003" s="216"/>
      <c r="L4003" s="216"/>
    </row>
    <row r="4004" spans="6:12" x14ac:dyDescent="0.2">
      <c r="F4004" s="125"/>
    </row>
    <row r="4005" spans="6:12" x14ac:dyDescent="0.2">
      <c r="F4005" s="125"/>
      <c r="J4005" s="216"/>
      <c r="K4005" s="216"/>
      <c r="L4005" s="216"/>
    </row>
    <row r="4006" spans="6:12" x14ac:dyDescent="0.2">
      <c r="F4006" s="125"/>
    </row>
    <row r="4007" spans="6:12" x14ac:dyDescent="0.2">
      <c r="F4007" s="125"/>
    </row>
    <row r="4008" spans="6:12" x14ac:dyDescent="0.2">
      <c r="F4008" s="125"/>
    </row>
    <row r="4009" spans="6:12" x14ac:dyDescent="0.2">
      <c r="F4009" s="125"/>
    </row>
    <row r="4010" spans="6:12" x14ac:dyDescent="0.2">
      <c r="F4010" s="125"/>
      <c r="J4010" s="216"/>
      <c r="K4010" s="216"/>
      <c r="L4010" s="216"/>
    </row>
    <row r="4011" spans="6:12" x14ac:dyDescent="0.2">
      <c r="F4011" s="125"/>
    </row>
    <row r="4012" spans="6:12" x14ac:dyDescent="0.2">
      <c r="J4012" s="216"/>
      <c r="K4012" s="216"/>
      <c r="L4012" s="216"/>
    </row>
    <row r="4013" spans="6:12" x14ac:dyDescent="0.2">
      <c r="F4013" s="125"/>
      <c r="J4013" s="216"/>
      <c r="K4013" s="216"/>
      <c r="L4013" s="216"/>
    </row>
    <row r="4014" spans="6:12" x14ac:dyDescent="0.2">
      <c r="F4014" s="125"/>
      <c r="J4014" s="216"/>
      <c r="K4014" s="216"/>
      <c r="L4014" s="216"/>
    </row>
    <row r="4015" spans="6:12" x14ac:dyDescent="0.2">
      <c r="F4015" s="125"/>
      <c r="J4015" s="216"/>
      <c r="K4015" s="216"/>
      <c r="L4015" s="216"/>
    </row>
    <row r="4016" spans="6:12" x14ac:dyDescent="0.2">
      <c r="F4016" s="125"/>
    </row>
    <row r="4017" spans="6:12" x14ac:dyDescent="0.2">
      <c r="F4017" s="125"/>
      <c r="J4017" s="216"/>
      <c r="K4017" s="216"/>
      <c r="L4017" s="216"/>
    </row>
    <row r="4018" spans="6:12" x14ac:dyDescent="0.2">
      <c r="F4018" s="125"/>
      <c r="J4018" s="216"/>
      <c r="K4018" s="216"/>
      <c r="L4018" s="216"/>
    </row>
    <row r="4019" spans="6:12" x14ac:dyDescent="0.2">
      <c r="F4019" s="125"/>
    </row>
    <row r="4020" spans="6:12" x14ac:dyDescent="0.2">
      <c r="F4020" s="125"/>
    </row>
    <row r="4021" spans="6:12" x14ac:dyDescent="0.2">
      <c r="F4021" s="125"/>
    </row>
    <row r="4022" spans="6:12" x14ac:dyDescent="0.2">
      <c r="F4022" s="125"/>
      <c r="J4022" s="216"/>
      <c r="K4022" s="216"/>
      <c r="L4022" s="216"/>
    </row>
    <row r="4023" spans="6:12" x14ac:dyDescent="0.2">
      <c r="F4023" s="125"/>
      <c r="J4023" s="216"/>
      <c r="K4023" s="216"/>
      <c r="L4023" s="216"/>
    </row>
    <row r="4024" spans="6:12" x14ac:dyDescent="0.2">
      <c r="F4024" s="125"/>
    </row>
    <row r="4025" spans="6:12" x14ac:dyDescent="0.2">
      <c r="F4025" s="125"/>
      <c r="J4025" s="216"/>
      <c r="K4025" s="216"/>
      <c r="L4025" s="216"/>
    </row>
    <row r="4026" spans="6:12" x14ac:dyDescent="0.2">
      <c r="F4026" s="125"/>
    </row>
    <row r="4027" spans="6:12" x14ac:dyDescent="0.2">
      <c r="F4027" s="125"/>
      <c r="J4027" s="216"/>
      <c r="K4027" s="216"/>
      <c r="L4027" s="216"/>
    </row>
    <row r="4028" spans="6:12" x14ac:dyDescent="0.2">
      <c r="F4028" s="125"/>
    </row>
    <row r="4029" spans="6:12" x14ac:dyDescent="0.2">
      <c r="F4029" s="125"/>
    </row>
    <row r="4030" spans="6:12" x14ac:dyDescent="0.2">
      <c r="F4030" s="125"/>
      <c r="J4030" s="216"/>
      <c r="K4030" s="216"/>
      <c r="L4030" s="216"/>
    </row>
    <row r="4031" spans="6:12" x14ac:dyDescent="0.2">
      <c r="F4031" s="125"/>
    </row>
    <row r="4032" spans="6:12" x14ac:dyDescent="0.2">
      <c r="F4032" s="125"/>
      <c r="J4032" s="216"/>
      <c r="K4032" s="216"/>
      <c r="L4032" s="216"/>
    </row>
    <row r="4033" spans="6:12" x14ac:dyDescent="0.2">
      <c r="F4033" s="125"/>
    </row>
    <row r="4034" spans="6:12" x14ac:dyDescent="0.2">
      <c r="F4034" s="125"/>
      <c r="J4034" s="216"/>
      <c r="K4034" s="216"/>
      <c r="L4034" s="216"/>
    </row>
    <row r="4035" spans="6:12" x14ac:dyDescent="0.2">
      <c r="F4035" s="125"/>
    </row>
    <row r="4036" spans="6:12" x14ac:dyDescent="0.2">
      <c r="F4036" s="125"/>
    </row>
    <row r="4037" spans="6:12" x14ac:dyDescent="0.2">
      <c r="F4037" s="125"/>
      <c r="J4037" s="216"/>
      <c r="K4037" s="216"/>
      <c r="L4037" s="216"/>
    </row>
    <row r="4038" spans="6:12" x14ac:dyDescent="0.2">
      <c r="F4038" s="125"/>
    </row>
    <row r="4039" spans="6:12" x14ac:dyDescent="0.2">
      <c r="F4039" s="125"/>
    </row>
    <row r="4040" spans="6:12" x14ac:dyDescent="0.2">
      <c r="F4040" s="125"/>
    </row>
    <row r="4041" spans="6:12" x14ac:dyDescent="0.2">
      <c r="F4041" s="125"/>
    </row>
    <row r="4042" spans="6:12" x14ac:dyDescent="0.2">
      <c r="F4042" s="125"/>
    </row>
    <row r="4043" spans="6:12" x14ac:dyDescent="0.2">
      <c r="F4043" s="125"/>
    </row>
    <row r="4044" spans="6:12" x14ac:dyDescent="0.2">
      <c r="F4044" s="125"/>
    </row>
    <row r="4045" spans="6:12" x14ac:dyDescent="0.2">
      <c r="F4045" s="125"/>
    </row>
    <row r="4046" spans="6:12" x14ac:dyDescent="0.2">
      <c r="F4046" s="125"/>
    </row>
    <row r="4047" spans="6:12" x14ac:dyDescent="0.2">
      <c r="F4047" s="125"/>
    </row>
    <row r="4048" spans="6:12" x14ac:dyDescent="0.2">
      <c r="F4048" s="125"/>
      <c r="J4048" s="216"/>
      <c r="K4048" s="216"/>
      <c r="L4048" s="216"/>
    </row>
    <row r="4049" spans="6:12" x14ac:dyDescent="0.2">
      <c r="F4049" s="125"/>
      <c r="J4049" s="216"/>
      <c r="K4049" s="216"/>
      <c r="L4049" s="216"/>
    </row>
    <row r="4050" spans="6:12" x14ac:dyDescent="0.2">
      <c r="F4050" s="125"/>
      <c r="J4050" s="216"/>
      <c r="K4050" s="216"/>
      <c r="L4050" s="216"/>
    </row>
    <row r="4051" spans="6:12" x14ac:dyDescent="0.2">
      <c r="F4051" s="125"/>
      <c r="J4051" s="216"/>
      <c r="K4051" s="216"/>
      <c r="L4051" s="216"/>
    </row>
    <row r="4052" spans="6:12" x14ac:dyDescent="0.2">
      <c r="F4052" s="125"/>
    </row>
    <row r="4053" spans="6:12" x14ac:dyDescent="0.2">
      <c r="F4053" s="125"/>
    </row>
    <row r="4054" spans="6:12" x14ac:dyDescent="0.2">
      <c r="F4054" s="125"/>
      <c r="J4054" s="216"/>
      <c r="K4054" s="216"/>
      <c r="L4054" s="216"/>
    </row>
    <row r="4055" spans="6:12" x14ac:dyDescent="0.2">
      <c r="F4055" s="125"/>
    </row>
    <row r="4056" spans="6:12" x14ac:dyDescent="0.2">
      <c r="F4056" s="125"/>
    </row>
    <row r="4057" spans="6:12" x14ac:dyDescent="0.2">
      <c r="F4057" s="125"/>
    </row>
    <row r="4058" spans="6:12" x14ac:dyDescent="0.2">
      <c r="F4058" s="125"/>
    </row>
    <row r="4059" spans="6:12" x14ac:dyDescent="0.2">
      <c r="F4059" s="125"/>
    </row>
    <row r="4060" spans="6:12" x14ac:dyDescent="0.2">
      <c r="F4060" s="125"/>
    </row>
    <row r="4061" spans="6:12" x14ac:dyDescent="0.2">
      <c r="F4061" s="125"/>
    </row>
    <row r="4062" spans="6:12" x14ac:dyDescent="0.2">
      <c r="F4062" s="125"/>
    </row>
    <row r="4063" spans="6:12" x14ac:dyDescent="0.2">
      <c r="F4063" s="125"/>
    </row>
    <row r="4064" spans="6:12" x14ac:dyDescent="0.2">
      <c r="F4064" s="125"/>
    </row>
    <row r="4065" spans="6:12" x14ac:dyDescent="0.2">
      <c r="F4065" s="125"/>
      <c r="J4065" s="216"/>
      <c r="K4065" s="216"/>
      <c r="L4065" s="216"/>
    </row>
    <row r="4066" spans="6:12" x14ac:dyDescent="0.2">
      <c r="F4066" s="125"/>
    </row>
    <row r="4067" spans="6:12" x14ac:dyDescent="0.2">
      <c r="F4067" s="125"/>
    </row>
    <row r="4068" spans="6:12" x14ac:dyDescent="0.2">
      <c r="F4068" s="125"/>
      <c r="J4068" s="216"/>
      <c r="K4068" s="216"/>
      <c r="L4068" s="216"/>
    </row>
    <row r="4069" spans="6:12" x14ac:dyDescent="0.2">
      <c r="F4069" s="125"/>
    </row>
    <row r="4070" spans="6:12" x14ac:dyDescent="0.2">
      <c r="F4070" s="125"/>
    </row>
    <row r="4071" spans="6:12" x14ac:dyDescent="0.2">
      <c r="F4071" s="125"/>
    </row>
    <row r="4072" spans="6:12" x14ac:dyDescent="0.2">
      <c r="F4072" s="125"/>
      <c r="J4072" s="216"/>
      <c r="K4072" s="216"/>
      <c r="L4072" s="216"/>
    </row>
    <row r="4073" spans="6:12" x14ac:dyDescent="0.2">
      <c r="F4073" s="125"/>
    </row>
    <row r="4074" spans="6:12" x14ac:dyDescent="0.2">
      <c r="F4074" s="125"/>
    </row>
    <row r="4075" spans="6:12" x14ac:dyDescent="0.2">
      <c r="F4075" s="125"/>
    </row>
    <row r="4076" spans="6:12" x14ac:dyDescent="0.2">
      <c r="F4076" s="125"/>
    </row>
    <row r="4077" spans="6:12" x14ac:dyDescent="0.2">
      <c r="F4077" s="125"/>
      <c r="J4077" s="216"/>
      <c r="K4077" s="216"/>
      <c r="L4077" s="216"/>
    </row>
    <row r="4078" spans="6:12" x14ac:dyDescent="0.2">
      <c r="F4078" s="125"/>
      <c r="J4078" s="216"/>
      <c r="K4078" s="216"/>
      <c r="L4078" s="216"/>
    </row>
    <row r="4079" spans="6:12" x14ac:dyDescent="0.2">
      <c r="F4079" s="125"/>
    </row>
    <row r="4080" spans="6:12" x14ac:dyDescent="0.2">
      <c r="F4080" s="125"/>
      <c r="J4080" s="216"/>
      <c r="K4080" s="216"/>
      <c r="L4080" s="216"/>
    </row>
    <row r="4081" spans="6:12" x14ac:dyDescent="0.2">
      <c r="F4081" s="125"/>
    </row>
    <row r="4082" spans="6:12" x14ac:dyDescent="0.2">
      <c r="F4082" s="125"/>
    </row>
    <row r="4083" spans="6:12" x14ac:dyDescent="0.2">
      <c r="F4083" s="125"/>
    </row>
    <row r="4084" spans="6:12" x14ac:dyDescent="0.2">
      <c r="F4084" s="125"/>
      <c r="J4084" s="216"/>
      <c r="K4084" s="216"/>
      <c r="L4084" s="216"/>
    </row>
    <row r="4085" spans="6:12" x14ac:dyDescent="0.2">
      <c r="F4085" s="125"/>
      <c r="J4085" s="216"/>
      <c r="K4085" s="216"/>
      <c r="L4085" s="216"/>
    </row>
    <row r="4086" spans="6:12" x14ac:dyDescent="0.2">
      <c r="F4086" s="125"/>
    </row>
    <row r="4087" spans="6:12" x14ac:dyDescent="0.2">
      <c r="F4087" s="125"/>
      <c r="J4087" s="216"/>
      <c r="K4087" s="216"/>
      <c r="L4087" s="216"/>
    </row>
    <row r="4088" spans="6:12" x14ac:dyDescent="0.2">
      <c r="F4088" s="125"/>
      <c r="J4088" s="216"/>
      <c r="K4088" s="216"/>
      <c r="L4088" s="216"/>
    </row>
    <row r="4089" spans="6:12" x14ac:dyDescent="0.2">
      <c r="F4089" s="125"/>
      <c r="J4089" s="216"/>
      <c r="K4089" s="216"/>
      <c r="L4089" s="216"/>
    </row>
    <row r="4090" spans="6:12" x14ac:dyDescent="0.2">
      <c r="F4090" s="125"/>
    </row>
    <row r="4091" spans="6:12" x14ac:dyDescent="0.2">
      <c r="F4091" s="125"/>
    </row>
    <row r="4092" spans="6:12" x14ac:dyDescent="0.2">
      <c r="F4092" s="125"/>
    </row>
    <row r="4093" spans="6:12" x14ac:dyDescent="0.2">
      <c r="F4093" s="125"/>
    </row>
    <row r="4094" spans="6:12" x14ac:dyDescent="0.2">
      <c r="F4094" s="125"/>
    </row>
    <row r="4095" spans="6:12" x14ac:dyDescent="0.2">
      <c r="F4095" s="125"/>
    </row>
    <row r="4096" spans="6:12" x14ac:dyDescent="0.2">
      <c r="H4096" s="219"/>
    </row>
    <row r="4097" spans="6:12" x14ac:dyDescent="0.2">
      <c r="F4097" s="125"/>
    </row>
    <row r="4098" spans="6:12" x14ac:dyDescent="0.2">
      <c r="F4098" s="125"/>
    </row>
    <row r="4099" spans="6:12" x14ac:dyDescent="0.2">
      <c r="F4099" s="125"/>
    </row>
    <row r="4100" spans="6:12" x14ac:dyDescent="0.2">
      <c r="F4100" s="125"/>
    </row>
    <row r="4101" spans="6:12" x14ac:dyDescent="0.2">
      <c r="F4101" s="125"/>
    </row>
    <row r="4102" spans="6:12" x14ac:dyDescent="0.2">
      <c r="F4102" s="125"/>
    </row>
    <row r="4103" spans="6:12" x14ac:dyDescent="0.2">
      <c r="F4103" s="125"/>
      <c r="J4103" s="216"/>
      <c r="K4103" s="216"/>
      <c r="L4103" s="216"/>
    </row>
    <row r="4104" spans="6:12" x14ac:dyDescent="0.2">
      <c r="F4104" s="125"/>
      <c r="J4104" s="216"/>
      <c r="K4104" s="216"/>
      <c r="L4104" s="216"/>
    </row>
    <row r="4105" spans="6:12" x14ac:dyDescent="0.2">
      <c r="F4105" s="125"/>
    </row>
    <row r="4106" spans="6:12" x14ac:dyDescent="0.2">
      <c r="F4106" s="125"/>
    </row>
    <row r="4107" spans="6:12" x14ac:dyDescent="0.2">
      <c r="F4107" s="125"/>
    </row>
    <row r="4108" spans="6:12" x14ac:dyDescent="0.2">
      <c r="F4108" s="125"/>
    </row>
    <row r="4109" spans="6:12" x14ac:dyDescent="0.2">
      <c r="F4109" s="125"/>
    </row>
    <row r="4110" spans="6:12" x14ac:dyDescent="0.2">
      <c r="F4110" s="125"/>
      <c r="J4110" s="216"/>
      <c r="K4110" s="216"/>
      <c r="L4110" s="216"/>
    </row>
    <row r="4111" spans="6:12" x14ac:dyDescent="0.2">
      <c r="F4111" s="125"/>
      <c r="J4111" s="216"/>
      <c r="K4111" s="216"/>
      <c r="L4111" s="216"/>
    </row>
    <row r="4112" spans="6:12" x14ac:dyDescent="0.2">
      <c r="F4112" s="125"/>
      <c r="J4112" s="216"/>
      <c r="K4112" s="216"/>
      <c r="L4112" s="216"/>
    </row>
    <row r="4113" spans="6:12" x14ac:dyDescent="0.2">
      <c r="F4113" s="125"/>
      <c r="J4113" s="216"/>
      <c r="K4113" s="216"/>
      <c r="L4113" s="216"/>
    </row>
    <row r="4114" spans="6:12" x14ac:dyDescent="0.2">
      <c r="F4114" s="125"/>
    </row>
    <row r="4115" spans="6:12" x14ac:dyDescent="0.2">
      <c r="F4115" s="125"/>
      <c r="J4115" s="216"/>
      <c r="K4115" s="216"/>
      <c r="L4115" s="216"/>
    </row>
    <row r="4116" spans="6:12" x14ac:dyDescent="0.2">
      <c r="F4116" s="125"/>
      <c r="J4116" s="216"/>
      <c r="K4116" s="216"/>
      <c r="L4116" s="216"/>
    </row>
    <row r="4117" spans="6:12" x14ac:dyDescent="0.2">
      <c r="F4117" s="125"/>
    </row>
    <row r="4118" spans="6:12" x14ac:dyDescent="0.2">
      <c r="F4118" s="125"/>
    </row>
    <row r="4119" spans="6:12" x14ac:dyDescent="0.2">
      <c r="F4119" s="125"/>
      <c r="J4119" s="216"/>
      <c r="K4119" s="216"/>
      <c r="L4119" s="216"/>
    </row>
    <row r="4120" spans="6:12" x14ac:dyDescent="0.2">
      <c r="F4120" s="125"/>
    </row>
    <row r="4121" spans="6:12" x14ac:dyDescent="0.2">
      <c r="F4121" s="125"/>
      <c r="J4121" s="216"/>
      <c r="K4121" s="216"/>
      <c r="L4121" s="216"/>
    </row>
    <row r="4122" spans="6:12" x14ac:dyDescent="0.2">
      <c r="F4122" s="125"/>
      <c r="J4122" s="216"/>
      <c r="K4122" s="216"/>
      <c r="L4122" s="216"/>
    </row>
    <row r="4123" spans="6:12" x14ac:dyDescent="0.2">
      <c r="F4123" s="125"/>
    </row>
    <row r="4124" spans="6:12" x14ac:dyDescent="0.2">
      <c r="F4124" s="125"/>
    </row>
    <row r="4125" spans="6:12" x14ac:dyDescent="0.2">
      <c r="F4125" s="125"/>
      <c r="J4125" s="216"/>
      <c r="K4125" s="216"/>
      <c r="L4125" s="216"/>
    </row>
    <row r="4126" spans="6:12" x14ac:dyDescent="0.2">
      <c r="F4126" s="125"/>
    </row>
    <row r="4127" spans="6:12" x14ac:dyDescent="0.2">
      <c r="F4127" s="125"/>
      <c r="J4127" s="216"/>
      <c r="K4127" s="216"/>
      <c r="L4127" s="216"/>
    </row>
    <row r="4128" spans="6:12" x14ac:dyDescent="0.2">
      <c r="F4128" s="125"/>
    </row>
    <row r="4129" spans="6:12" x14ac:dyDescent="0.2">
      <c r="F4129" s="125"/>
    </row>
    <row r="4130" spans="6:12" x14ac:dyDescent="0.2">
      <c r="F4130" s="125"/>
      <c r="J4130" s="216"/>
      <c r="K4130" s="216"/>
      <c r="L4130" s="216"/>
    </row>
    <row r="4131" spans="6:12" x14ac:dyDescent="0.2">
      <c r="F4131" s="125"/>
      <c r="J4131" s="216"/>
      <c r="K4131" s="216"/>
      <c r="L4131" s="216"/>
    </row>
    <row r="4132" spans="6:12" x14ac:dyDescent="0.2">
      <c r="F4132" s="125"/>
    </row>
    <row r="4133" spans="6:12" x14ac:dyDescent="0.2">
      <c r="F4133" s="125"/>
    </row>
    <row r="4134" spans="6:12" x14ac:dyDescent="0.2">
      <c r="F4134" s="125"/>
    </row>
    <row r="4135" spans="6:12" x14ac:dyDescent="0.2">
      <c r="F4135" s="125"/>
    </row>
    <row r="4136" spans="6:12" x14ac:dyDescent="0.2">
      <c r="F4136" s="125"/>
      <c r="J4136" s="216"/>
      <c r="K4136" s="216"/>
      <c r="L4136" s="216"/>
    </row>
    <row r="4137" spans="6:12" x14ac:dyDescent="0.2">
      <c r="F4137" s="125"/>
      <c r="J4137" s="216"/>
      <c r="K4137" s="216"/>
      <c r="L4137" s="216"/>
    </row>
    <row r="4138" spans="6:12" x14ac:dyDescent="0.2">
      <c r="F4138" s="125"/>
    </row>
    <row r="4139" spans="6:12" x14ac:dyDescent="0.2">
      <c r="F4139" s="125"/>
    </row>
    <row r="4140" spans="6:12" x14ac:dyDescent="0.2">
      <c r="F4140" s="125"/>
    </row>
    <row r="4141" spans="6:12" x14ac:dyDescent="0.2">
      <c r="F4141" s="125"/>
    </row>
    <row r="4142" spans="6:12" x14ac:dyDescent="0.2">
      <c r="F4142" s="125"/>
    </row>
    <row r="4143" spans="6:12" x14ac:dyDescent="0.2">
      <c r="J4143" s="216"/>
      <c r="K4143" s="216"/>
      <c r="L4143" s="216"/>
    </row>
    <row r="4144" spans="6:12" x14ac:dyDescent="0.2">
      <c r="F4144" s="125"/>
    </row>
    <row r="4145" spans="6:12" x14ac:dyDescent="0.2">
      <c r="F4145" s="125"/>
      <c r="J4145" s="216"/>
      <c r="K4145" s="216"/>
      <c r="L4145" s="216"/>
    </row>
    <row r="4146" spans="6:12" x14ac:dyDescent="0.2">
      <c r="F4146" s="125"/>
    </row>
    <row r="4147" spans="6:12" x14ac:dyDescent="0.2">
      <c r="F4147" s="125"/>
    </row>
    <row r="4148" spans="6:12" x14ac:dyDescent="0.2">
      <c r="F4148" s="125"/>
    </row>
    <row r="4149" spans="6:12" x14ac:dyDescent="0.2">
      <c r="F4149" s="125"/>
      <c r="J4149" s="216"/>
      <c r="K4149" s="216"/>
      <c r="L4149" s="216"/>
    </row>
    <row r="4150" spans="6:12" x14ac:dyDescent="0.2">
      <c r="F4150" s="125"/>
    </row>
    <row r="4151" spans="6:12" x14ac:dyDescent="0.2">
      <c r="F4151" s="125"/>
    </row>
    <row r="4152" spans="6:12" x14ac:dyDescent="0.2">
      <c r="H4152" s="219"/>
    </row>
    <row r="4153" spans="6:12" x14ac:dyDescent="0.2">
      <c r="F4153" s="125"/>
    </row>
    <row r="4154" spans="6:12" x14ac:dyDescent="0.2">
      <c r="F4154" s="125"/>
    </row>
    <row r="4155" spans="6:12" x14ac:dyDescent="0.2">
      <c r="F4155" s="125"/>
      <c r="J4155" s="216"/>
      <c r="K4155" s="216"/>
      <c r="L4155" s="216"/>
    </row>
    <row r="4156" spans="6:12" x14ac:dyDescent="0.2">
      <c r="F4156" s="125"/>
      <c r="J4156" s="216"/>
      <c r="K4156" s="216"/>
      <c r="L4156" s="216"/>
    </row>
    <row r="4157" spans="6:12" x14ac:dyDescent="0.2">
      <c r="F4157" s="125"/>
      <c r="J4157" s="216"/>
      <c r="K4157" s="216"/>
      <c r="L4157" s="216"/>
    </row>
    <row r="4158" spans="6:12" x14ac:dyDescent="0.2">
      <c r="F4158" s="125"/>
    </row>
    <row r="4159" spans="6:12" x14ac:dyDescent="0.2">
      <c r="F4159" s="125"/>
      <c r="J4159" s="216"/>
      <c r="K4159" s="216"/>
      <c r="L4159" s="216"/>
    </row>
    <row r="4160" spans="6:12" x14ac:dyDescent="0.2">
      <c r="F4160" s="125"/>
      <c r="J4160" s="216"/>
      <c r="K4160" s="216"/>
      <c r="L4160" s="216"/>
    </row>
    <row r="4161" spans="6:12" x14ac:dyDescent="0.2">
      <c r="F4161" s="125"/>
    </row>
    <row r="4162" spans="6:12" x14ac:dyDescent="0.2">
      <c r="F4162" s="125"/>
      <c r="J4162" s="216"/>
      <c r="K4162" s="216"/>
      <c r="L4162" s="216"/>
    </row>
    <row r="4163" spans="6:12" x14ac:dyDescent="0.2">
      <c r="F4163" s="125"/>
      <c r="J4163" s="216"/>
      <c r="K4163" s="216"/>
      <c r="L4163" s="216"/>
    </row>
    <row r="4164" spans="6:12" x14ac:dyDescent="0.2">
      <c r="F4164" s="125"/>
    </row>
    <row r="4165" spans="6:12" x14ac:dyDescent="0.2">
      <c r="F4165" s="125"/>
    </row>
    <row r="4166" spans="6:12" x14ac:dyDescent="0.2">
      <c r="F4166" s="125"/>
    </row>
    <row r="4167" spans="6:12" x14ac:dyDescent="0.2">
      <c r="F4167" s="125"/>
    </row>
    <row r="4168" spans="6:12" x14ac:dyDescent="0.2">
      <c r="F4168" s="125"/>
    </row>
    <row r="4169" spans="6:12" x14ac:dyDescent="0.2">
      <c r="F4169" s="125"/>
    </row>
    <row r="4170" spans="6:12" x14ac:dyDescent="0.2">
      <c r="F4170" s="125"/>
    </row>
    <row r="4171" spans="6:12" x14ac:dyDescent="0.2">
      <c r="F4171" s="125"/>
    </row>
    <row r="4172" spans="6:12" x14ac:dyDescent="0.2">
      <c r="F4172" s="125"/>
    </row>
    <row r="4173" spans="6:12" x14ac:dyDescent="0.2">
      <c r="F4173" s="125"/>
    </row>
    <row r="4174" spans="6:12" x14ac:dyDescent="0.2">
      <c r="F4174" s="125"/>
    </row>
    <row r="4175" spans="6:12" x14ac:dyDescent="0.2">
      <c r="F4175" s="125"/>
      <c r="J4175" s="216"/>
      <c r="K4175" s="216"/>
      <c r="L4175" s="216"/>
    </row>
    <row r="4176" spans="6:12" x14ac:dyDescent="0.2">
      <c r="F4176" s="125"/>
    </row>
    <row r="4177" spans="6:12" x14ac:dyDescent="0.2">
      <c r="F4177" s="125"/>
    </row>
    <row r="4178" spans="6:12" x14ac:dyDescent="0.2">
      <c r="F4178" s="125"/>
      <c r="J4178" s="216"/>
      <c r="K4178" s="216"/>
      <c r="L4178" s="216"/>
    </row>
    <row r="4179" spans="6:12" x14ac:dyDescent="0.2">
      <c r="F4179" s="125"/>
    </row>
    <row r="4180" spans="6:12" x14ac:dyDescent="0.2">
      <c r="F4180" s="125"/>
    </row>
    <row r="4181" spans="6:12" x14ac:dyDescent="0.2">
      <c r="F4181" s="125"/>
    </row>
    <row r="4182" spans="6:12" x14ac:dyDescent="0.2">
      <c r="F4182" s="125"/>
    </row>
    <row r="4183" spans="6:12" x14ac:dyDescent="0.2">
      <c r="F4183" s="125"/>
    </row>
    <row r="4184" spans="6:12" x14ac:dyDescent="0.2">
      <c r="F4184" s="125"/>
    </row>
    <row r="4185" spans="6:12" x14ac:dyDescent="0.2">
      <c r="F4185" s="125"/>
    </row>
    <row r="4186" spans="6:12" x14ac:dyDescent="0.2">
      <c r="F4186" s="125"/>
    </row>
    <row r="4187" spans="6:12" x14ac:dyDescent="0.2">
      <c r="F4187" s="125"/>
    </row>
    <row r="4188" spans="6:12" x14ac:dyDescent="0.2">
      <c r="F4188" s="125"/>
    </row>
    <row r="4189" spans="6:12" x14ac:dyDescent="0.2">
      <c r="F4189" s="125"/>
    </row>
    <row r="4190" spans="6:12" x14ac:dyDescent="0.2">
      <c r="F4190" s="125"/>
    </row>
    <row r="4191" spans="6:12" x14ac:dyDescent="0.2">
      <c r="F4191" s="125"/>
    </row>
    <row r="4192" spans="6:12" x14ac:dyDescent="0.2">
      <c r="F4192" s="125"/>
      <c r="J4192" s="216"/>
      <c r="K4192" s="216"/>
      <c r="L4192" s="216"/>
    </row>
    <row r="4193" spans="6:12" x14ac:dyDescent="0.2">
      <c r="F4193" s="125"/>
    </row>
    <row r="4194" spans="6:12" x14ac:dyDescent="0.2">
      <c r="F4194" s="125"/>
    </row>
    <row r="4195" spans="6:12" x14ac:dyDescent="0.2">
      <c r="F4195" s="125"/>
    </row>
    <row r="4196" spans="6:12" x14ac:dyDescent="0.2">
      <c r="F4196" s="125"/>
      <c r="J4196" s="216"/>
      <c r="K4196" s="216"/>
      <c r="L4196" s="216"/>
    </row>
    <row r="4197" spans="6:12" x14ac:dyDescent="0.2">
      <c r="F4197" s="125"/>
    </row>
    <row r="4198" spans="6:12" x14ac:dyDescent="0.2">
      <c r="F4198" s="125"/>
    </row>
    <row r="4199" spans="6:12" x14ac:dyDescent="0.2">
      <c r="F4199" s="125"/>
    </row>
    <row r="4200" spans="6:12" x14ac:dyDescent="0.2">
      <c r="F4200" s="125"/>
      <c r="J4200" s="216"/>
      <c r="K4200" s="216"/>
      <c r="L4200" s="216"/>
    </row>
    <row r="4201" spans="6:12" x14ac:dyDescent="0.2">
      <c r="F4201" s="125"/>
      <c r="J4201" s="216"/>
      <c r="K4201" s="216"/>
      <c r="L4201" s="216"/>
    </row>
    <row r="4202" spans="6:12" x14ac:dyDescent="0.2">
      <c r="F4202" s="125"/>
      <c r="J4202" s="216"/>
      <c r="K4202" s="216"/>
      <c r="L4202" s="216"/>
    </row>
    <row r="4203" spans="6:12" x14ac:dyDescent="0.2">
      <c r="F4203" s="125"/>
    </row>
    <row r="4204" spans="6:12" x14ac:dyDescent="0.2">
      <c r="F4204" s="125"/>
    </row>
    <row r="4205" spans="6:12" x14ac:dyDescent="0.2">
      <c r="F4205" s="125"/>
    </row>
    <row r="4206" spans="6:12" x14ac:dyDescent="0.2">
      <c r="F4206" s="125"/>
    </row>
    <row r="4207" spans="6:12" x14ac:dyDescent="0.2">
      <c r="F4207" s="125"/>
    </row>
    <row r="4208" spans="6:12" x14ac:dyDescent="0.2">
      <c r="F4208" s="125"/>
    </row>
    <row r="4209" spans="6:12" x14ac:dyDescent="0.2">
      <c r="F4209" s="125"/>
      <c r="J4209" s="216"/>
      <c r="K4209" s="216"/>
      <c r="L4209" s="216"/>
    </row>
    <row r="4210" spans="6:12" x14ac:dyDescent="0.2">
      <c r="F4210" s="125"/>
    </row>
    <row r="4211" spans="6:12" x14ac:dyDescent="0.2">
      <c r="F4211" s="125"/>
    </row>
    <row r="4212" spans="6:12" x14ac:dyDescent="0.2">
      <c r="F4212" s="125"/>
      <c r="J4212" s="216"/>
      <c r="K4212" s="216"/>
      <c r="L4212" s="216"/>
    </row>
    <row r="4213" spans="6:12" x14ac:dyDescent="0.2">
      <c r="F4213" s="125"/>
    </row>
    <row r="4214" spans="6:12" x14ac:dyDescent="0.2">
      <c r="F4214" s="125"/>
    </row>
    <row r="4215" spans="6:12" x14ac:dyDescent="0.2">
      <c r="F4215" s="125"/>
    </row>
    <row r="4216" spans="6:12" x14ac:dyDescent="0.2">
      <c r="F4216" s="125"/>
    </row>
    <row r="4217" spans="6:12" x14ac:dyDescent="0.2">
      <c r="F4217" s="125"/>
    </row>
    <row r="4218" spans="6:12" x14ac:dyDescent="0.2">
      <c r="F4218" s="125"/>
    </row>
    <row r="4219" spans="6:12" x14ac:dyDescent="0.2">
      <c r="F4219" s="125"/>
    </row>
    <row r="4220" spans="6:12" x14ac:dyDescent="0.2">
      <c r="F4220" s="125"/>
    </row>
    <row r="4221" spans="6:12" x14ac:dyDescent="0.2">
      <c r="F4221" s="125"/>
      <c r="J4221" s="216"/>
      <c r="K4221" s="216"/>
      <c r="L4221" s="216"/>
    </row>
    <row r="4222" spans="6:12" x14ac:dyDescent="0.2">
      <c r="F4222" s="125"/>
    </row>
    <row r="4223" spans="6:12" x14ac:dyDescent="0.2">
      <c r="F4223" s="125"/>
      <c r="J4223" s="216"/>
      <c r="K4223" s="216"/>
      <c r="L4223" s="216"/>
    </row>
    <row r="4224" spans="6:12" x14ac:dyDescent="0.2">
      <c r="F4224" s="125"/>
    </row>
    <row r="4225" spans="6:12" x14ac:dyDescent="0.2">
      <c r="F4225" s="125"/>
      <c r="J4225" s="216"/>
      <c r="K4225" s="216"/>
      <c r="L4225" s="216"/>
    </row>
    <row r="4226" spans="6:12" x14ac:dyDescent="0.2">
      <c r="F4226" s="125"/>
    </row>
    <row r="4227" spans="6:12" x14ac:dyDescent="0.2">
      <c r="F4227" s="125"/>
      <c r="J4227" s="216"/>
      <c r="K4227" s="216"/>
      <c r="L4227" s="216"/>
    </row>
    <row r="4228" spans="6:12" x14ac:dyDescent="0.2">
      <c r="F4228" s="125"/>
    </row>
    <row r="4229" spans="6:12" x14ac:dyDescent="0.2">
      <c r="F4229" s="125"/>
    </row>
    <row r="4230" spans="6:12" x14ac:dyDescent="0.2">
      <c r="F4230" s="125"/>
      <c r="J4230" s="216"/>
      <c r="K4230" s="216"/>
      <c r="L4230" s="216"/>
    </row>
    <row r="4231" spans="6:12" x14ac:dyDescent="0.2">
      <c r="F4231" s="125"/>
    </row>
    <row r="4232" spans="6:12" x14ac:dyDescent="0.2">
      <c r="F4232" s="125"/>
    </row>
    <row r="4233" spans="6:12" x14ac:dyDescent="0.2">
      <c r="F4233" s="125"/>
    </row>
    <row r="4234" spans="6:12" x14ac:dyDescent="0.2">
      <c r="F4234" s="125"/>
    </row>
    <row r="4235" spans="6:12" x14ac:dyDescent="0.2">
      <c r="F4235" s="125"/>
      <c r="J4235" s="216"/>
      <c r="K4235" s="216"/>
      <c r="L4235" s="216"/>
    </row>
    <row r="4236" spans="6:12" x14ac:dyDescent="0.2">
      <c r="F4236" s="125"/>
    </row>
    <row r="4237" spans="6:12" x14ac:dyDescent="0.2">
      <c r="F4237" s="125"/>
    </row>
    <row r="4238" spans="6:12" x14ac:dyDescent="0.2">
      <c r="F4238" s="125"/>
    </row>
    <row r="4239" spans="6:12" x14ac:dyDescent="0.2">
      <c r="F4239" s="125"/>
    </row>
    <row r="4240" spans="6:12" x14ac:dyDescent="0.2">
      <c r="F4240" s="125"/>
      <c r="J4240" s="216"/>
      <c r="K4240" s="216"/>
      <c r="L4240" s="216"/>
    </row>
    <row r="4241" spans="6:12" x14ac:dyDescent="0.2">
      <c r="F4241" s="125"/>
    </row>
    <row r="4242" spans="6:12" x14ac:dyDescent="0.2">
      <c r="F4242" s="125"/>
    </row>
    <row r="4243" spans="6:12" x14ac:dyDescent="0.2">
      <c r="F4243" s="125"/>
    </row>
    <row r="4244" spans="6:12" x14ac:dyDescent="0.2">
      <c r="F4244" s="125"/>
    </row>
    <row r="4245" spans="6:12" x14ac:dyDescent="0.2">
      <c r="F4245" s="125"/>
    </row>
    <row r="4246" spans="6:12" x14ac:dyDescent="0.2">
      <c r="F4246" s="125"/>
    </row>
    <row r="4247" spans="6:12" x14ac:dyDescent="0.2">
      <c r="F4247" s="125"/>
    </row>
    <row r="4248" spans="6:12" x14ac:dyDescent="0.2">
      <c r="F4248" s="125"/>
      <c r="J4248" s="216"/>
      <c r="K4248" s="216"/>
      <c r="L4248" s="216"/>
    </row>
    <row r="4249" spans="6:12" x14ac:dyDescent="0.2">
      <c r="F4249" s="125"/>
    </row>
    <row r="4250" spans="6:12" x14ac:dyDescent="0.2">
      <c r="F4250" s="125"/>
    </row>
    <row r="4251" spans="6:12" x14ac:dyDescent="0.2">
      <c r="F4251" s="125"/>
    </row>
    <row r="4252" spans="6:12" x14ac:dyDescent="0.2">
      <c r="F4252" s="125"/>
    </row>
    <row r="4253" spans="6:12" x14ac:dyDescent="0.2">
      <c r="F4253" s="125"/>
    </row>
    <row r="4254" spans="6:12" x14ac:dyDescent="0.2">
      <c r="F4254" s="125"/>
      <c r="J4254" s="216"/>
      <c r="K4254" s="216"/>
      <c r="L4254" s="216"/>
    </row>
    <row r="4255" spans="6:12" x14ac:dyDescent="0.2">
      <c r="F4255" s="125"/>
      <c r="J4255" s="216"/>
      <c r="K4255" s="216"/>
      <c r="L4255" s="216"/>
    </row>
    <row r="4256" spans="6:12" x14ac:dyDescent="0.2">
      <c r="F4256" s="125"/>
    </row>
    <row r="4257" spans="6:12" x14ac:dyDescent="0.2">
      <c r="F4257" s="125"/>
      <c r="J4257" s="216"/>
      <c r="K4257" s="216"/>
      <c r="L4257" s="216"/>
    </row>
    <row r="4258" spans="6:12" x14ac:dyDescent="0.2">
      <c r="F4258" s="125"/>
    </row>
    <row r="4259" spans="6:12" x14ac:dyDescent="0.2">
      <c r="F4259" s="125"/>
    </row>
    <row r="4260" spans="6:12" x14ac:dyDescent="0.2">
      <c r="F4260" s="125"/>
    </row>
    <row r="4261" spans="6:12" x14ac:dyDescent="0.2">
      <c r="F4261" s="125"/>
    </row>
    <row r="4262" spans="6:12" x14ac:dyDescent="0.2">
      <c r="F4262" s="125"/>
    </row>
    <row r="4263" spans="6:12" x14ac:dyDescent="0.2">
      <c r="F4263" s="125"/>
    </row>
    <row r="4264" spans="6:12" x14ac:dyDescent="0.2">
      <c r="F4264" s="125"/>
      <c r="J4264" s="216"/>
      <c r="K4264" s="216"/>
      <c r="L4264" s="216"/>
    </row>
    <row r="4265" spans="6:12" x14ac:dyDescent="0.2">
      <c r="F4265" s="125"/>
    </row>
    <row r="4266" spans="6:12" x14ac:dyDescent="0.2">
      <c r="F4266" s="125"/>
    </row>
    <row r="4267" spans="6:12" x14ac:dyDescent="0.2">
      <c r="F4267" s="125"/>
    </row>
    <row r="4268" spans="6:12" x14ac:dyDescent="0.2">
      <c r="F4268" s="125"/>
      <c r="J4268" s="216"/>
      <c r="K4268" s="216"/>
      <c r="L4268" s="216"/>
    </row>
    <row r="4269" spans="6:12" x14ac:dyDescent="0.2">
      <c r="F4269" s="125"/>
    </row>
    <row r="4270" spans="6:12" x14ac:dyDescent="0.2">
      <c r="F4270" s="125"/>
    </row>
    <row r="4271" spans="6:12" x14ac:dyDescent="0.2">
      <c r="F4271" s="125"/>
    </row>
    <row r="4272" spans="6:12" x14ac:dyDescent="0.2">
      <c r="F4272" s="125"/>
    </row>
    <row r="4273" spans="6:12" x14ac:dyDescent="0.2">
      <c r="F4273" s="125"/>
      <c r="J4273" s="216"/>
      <c r="K4273" s="216"/>
      <c r="L4273" s="216"/>
    </row>
    <row r="4274" spans="6:12" x14ac:dyDescent="0.2">
      <c r="F4274" s="125"/>
    </row>
    <row r="4275" spans="6:12" x14ac:dyDescent="0.2">
      <c r="F4275" s="125"/>
    </row>
    <row r="4276" spans="6:12" x14ac:dyDescent="0.2">
      <c r="F4276" s="125"/>
      <c r="J4276" s="216"/>
      <c r="K4276" s="216"/>
      <c r="L4276" s="216"/>
    </row>
    <row r="4277" spans="6:12" x14ac:dyDescent="0.2">
      <c r="F4277" s="125"/>
    </row>
    <row r="4278" spans="6:12" x14ac:dyDescent="0.2">
      <c r="F4278" s="125"/>
    </row>
    <row r="4279" spans="6:12" x14ac:dyDescent="0.2">
      <c r="F4279" s="125"/>
    </row>
    <row r="4280" spans="6:12" x14ac:dyDescent="0.2">
      <c r="F4280" s="125"/>
    </row>
    <row r="4281" spans="6:12" x14ac:dyDescent="0.2">
      <c r="F4281" s="125"/>
    </row>
    <row r="4282" spans="6:12" x14ac:dyDescent="0.2">
      <c r="F4282" s="125"/>
    </row>
    <row r="4283" spans="6:12" x14ac:dyDescent="0.2">
      <c r="F4283" s="125"/>
    </row>
    <row r="4284" spans="6:12" x14ac:dyDescent="0.2">
      <c r="F4284" s="125"/>
    </row>
    <row r="4285" spans="6:12" x14ac:dyDescent="0.2">
      <c r="F4285" s="125"/>
    </row>
    <row r="4286" spans="6:12" x14ac:dyDescent="0.2">
      <c r="F4286" s="125"/>
    </row>
    <row r="4287" spans="6:12" x14ac:dyDescent="0.2">
      <c r="F4287" s="125"/>
    </row>
    <row r="4288" spans="6:12" x14ac:dyDescent="0.2">
      <c r="F4288" s="125"/>
    </row>
    <row r="4289" spans="6:12" x14ac:dyDescent="0.2">
      <c r="F4289" s="125"/>
    </row>
    <row r="4290" spans="6:12" x14ac:dyDescent="0.2">
      <c r="F4290" s="125"/>
    </row>
    <row r="4291" spans="6:12" x14ac:dyDescent="0.2">
      <c r="F4291" s="125"/>
      <c r="J4291" s="216"/>
      <c r="K4291" s="216"/>
      <c r="L4291" s="216"/>
    </row>
    <row r="4292" spans="6:12" x14ac:dyDescent="0.2">
      <c r="F4292" s="125"/>
      <c r="J4292" s="216"/>
      <c r="K4292" s="216"/>
      <c r="L4292" s="216"/>
    </row>
    <row r="4293" spans="6:12" x14ac:dyDescent="0.2">
      <c r="F4293" s="125"/>
    </row>
    <row r="4294" spans="6:12" x14ac:dyDescent="0.2">
      <c r="F4294" s="125"/>
      <c r="J4294" s="216"/>
      <c r="K4294" s="216"/>
      <c r="L4294" s="216"/>
    </row>
    <row r="4295" spans="6:12" x14ac:dyDescent="0.2">
      <c r="F4295" s="125"/>
    </row>
    <row r="4296" spans="6:12" x14ac:dyDescent="0.2">
      <c r="F4296" s="125"/>
    </row>
    <row r="4297" spans="6:12" x14ac:dyDescent="0.2">
      <c r="F4297" s="125"/>
    </row>
    <row r="4298" spans="6:12" x14ac:dyDescent="0.2">
      <c r="F4298" s="125"/>
      <c r="J4298" s="216"/>
      <c r="K4298" s="216"/>
      <c r="L4298" s="216"/>
    </row>
    <row r="4299" spans="6:12" x14ac:dyDescent="0.2">
      <c r="F4299" s="125"/>
      <c r="J4299" s="216"/>
      <c r="K4299" s="216"/>
      <c r="L4299" s="216"/>
    </row>
    <row r="4300" spans="6:12" x14ac:dyDescent="0.2">
      <c r="F4300" s="125"/>
    </row>
    <row r="4301" spans="6:12" x14ac:dyDescent="0.2">
      <c r="F4301" s="125"/>
    </row>
    <row r="4302" spans="6:12" x14ac:dyDescent="0.2">
      <c r="F4302" s="125"/>
      <c r="J4302" s="216"/>
      <c r="K4302" s="216"/>
      <c r="L4302" s="216"/>
    </row>
    <row r="4303" spans="6:12" x14ac:dyDescent="0.2">
      <c r="F4303" s="125"/>
      <c r="J4303" s="216"/>
      <c r="K4303" s="216"/>
      <c r="L4303" s="216"/>
    </row>
    <row r="4304" spans="6:12" x14ac:dyDescent="0.2">
      <c r="F4304" s="125"/>
    </row>
    <row r="4305" spans="6:12" x14ac:dyDescent="0.2">
      <c r="F4305" s="125"/>
      <c r="J4305" s="216"/>
      <c r="K4305" s="216"/>
      <c r="L4305" s="216"/>
    </row>
    <row r="4306" spans="6:12" x14ac:dyDescent="0.2">
      <c r="F4306" s="125"/>
    </row>
    <row r="4307" spans="6:12" x14ac:dyDescent="0.2">
      <c r="F4307" s="125"/>
    </row>
    <row r="4308" spans="6:12" x14ac:dyDescent="0.2">
      <c r="F4308" s="125"/>
    </row>
    <row r="4309" spans="6:12" x14ac:dyDescent="0.2">
      <c r="F4309" s="125"/>
    </row>
    <row r="4310" spans="6:12" x14ac:dyDescent="0.2">
      <c r="F4310" s="125"/>
      <c r="J4310" s="216"/>
      <c r="K4310" s="216"/>
      <c r="L4310" s="216"/>
    </row>
    <row r="4311" spans="6:12" x14ac:dyDescent="0.2">
      <c r="F4311" s="125"/>
      <c r="J4311" s="216"/>
      <c r="K4311" s="216"/>
      <c r="L4311" s="216"/>
    </row>
    <row r="4312" spans="6:12" x14ac:dyDescent="0.2">
      <c r="F4312" s="125"/>
    </row>
    <row r="4313" spans="6:12" x14ac:dyDescent="0.2">
      <c r="F4313" s="125"/>
      <c r="J4313" s="216"/>
      <c r="K4313" s="216"/>
      <c r="L4313" s="216"/>
    </row>
    <row r="4314" spans="6:12" x14ac:dyDescent="0.2">
      <c r="F4314" s="125"/>
      <c r="J4314" s="216"/>
      <c r="K4314" s="216"/>
      <c r="L4314" s="216"/>
    </row>
    <row r="4315" spans="6:12" x14ac:dyDescent="0.2">
      <c r="F4315" s="125"/>
    </row>
    <row r="4316" spans="6:12" x14ac:dyDescent="0.2">
      <c r="F4316" s="125"/>
      <c r="J4316" s="216"/>
      <c r="K4316" s="216"/>
      <c r="L4316" s="216"/>
    </row>
    <row r="4317" spans="6:12" x14ac:dyDescent="0.2">
      <c r="F4317" s="125"/>
    </row>
    <row r="4318" spans="6:12" x14ac:dyDescent="0.2">
      <c r="F4318" s="125"/>
    </row>
    <row r="4319" spans="6:12" x14ac:dyDescent="0.2">
      <c r="F4319" s="125"/>
    </row>
    <row r="4320" spans="6:12" x14ac:dyDescent="0.2">
      <c r="F4320" s="125"/>
    </row>
    <row r="4321" spans="6:12" x14ac:dyDescent="0.2">
      <c r="F4321" s="125"/>
      <c r="J4321" s="216"/>
      <c r="K4321" s="216"/>
      <c r="L4321" s="216"/>
    </row>
    <row r="4322" spans="6:12" x14ac:dyDescent="0.2">
      <c r="F4322" s="125"/>
    </row>
    <row r="4323" spans="6:12" x14ac:dyDescent="0.2">
      <c r="F4323" s="125"/>
      <c r="J4323" s="216"/>
      <c r="K4323" s="216"/>
      <c r="L4323" s="216"/>
    </row>
    <row r="4324" spans="6:12" x14ac:dyDescent="0.2">
      <c r="F4324" s="125"/>
    </row>
    <row r="4325" spans="6:12" x14ac:dyDescent="0.2">
      <c r="F4325" s="125"/>
    </row>
    <row r="4326" spans="6:12" x14ac:dyDescent="0.2">
      <c r="F4326" s="125"/>
      <c r="J4326" s="216"/>
      <c r="K4326" s="216"/>
      <c r="L4326" s="216"/>
    </row>
    <row r="4327" spans="6:12" x14ac:dyDescent="0.2">
      <c r="F4327" s="125"/>
    </row>
    <row r="4328" spans="6:12" x14ac:dyDescent="0.2">
      <c r="F4328" s="125"/>
    </row>
    <row r="4329" spans="6:12" x14ac:dyDescent="0.2">
      <c r="F4329" s="125"/>
    </row>
    <row r="4330" spans="6:12" x14ac:dyDescent="0.2">
      <c r="F4330" s="125"/>
    </row>
    <row r="4331" spans="6:12" x14ac:dyDescent="0.2">
      <c r="F4331" s="125"/>
    </row>
    <row r="4332" spans="6:12" x14ac:dyDescent="0.2">
      <c r="F4332" s="125"/>
      <c r="J4332" s="216"/>
      <c r="K4332" s="216"/>
      <c r="L4332" s="216"/>
    </row>
    <row r="4333" spans="6:12" x14ac:dyDescent="0.2">
      <c r="F4333" s="125"/>
      <c r="J4333" s="216"/>
      <c r="K4333" s="216"/>
      <c r="L4333" s="216"/>
    </row>
    <row r="4334" spans="6:12" x14ac:dyDescent="0.2">
      <c r="F4334" s="125"/>
      <c r="J4334" s="216"/>
      <c r="K4334" s="216"/>
      <c r="L4334" s="216"/>
    </row>
    <row r="4335" spans="6:12" x14ac:dyDescent="0.2">
      <c r="F4335" s="125"/>
    </row>
    <row r="4336" spans="6:12" x14ac:dyDescent="0.2">
      <c r="F4336" s="125"/>
      <c r="J4336" s="216"/>
      <c r="K4336" s="216"/>
      <c r="L4336" s="216"/>
    </row>
    <row r="4337" spans="6:12" x14ac:dyDescent="0.2">
      <c r="F4337" s="125"/>
      <c r="J4337" s="216"/>
      <c r="K4337" s="216"/>
      <c r="L4337" s="216"/>
    </row>
    <row r="4338" spans="6:12" x14ac:dyDescent="0.2">
      <c r="F4338" s="125"/>
    </row>
    <row r="4339" spans="6:12" x14ac:dyDescent="0.2">
      <c r="F4339" s="125"/>
      <c r="J4339" s="216"/>
      <c r="K4339" s="216"/>
      <c r="L4339" s="216"/>
    </row>
    <row r="4340" spans="6:12" x14ac:dyDescent="0.2">
      <c r="F4340" s="125"/>
      <c r="J4340" s="216"/>
      <c r="K4340" s="216"/>
      <c r="L4340" s="216"/>
    </row>
    <row r="4341" spans="6:12" x14ac:dyDescent="0.2">
      <c r="F4341" s="125"/>
      <c r="J4341" s="216"/>
      <c r="K4341" s="216"/>
      <c r="L4341" s="216"/>
    </row>
    <row r="4342" spans="6:12" x14ac:dyDescent="0.2">
      <c r="F4342" s="125"/>
    </row>
    <row r="4343" spans="6:12" x14ac:dyDescent="0.2">
      <c r="F4343" s="125"/>
      <c r="J4343" s="216"/>
      <c r="K4343" s="216"/>
      <c r="L4343" s="216"/>
    </row>
    <row r="4344" spans="6:12" x14ac:dyDescent="0.2">
      <c r="F4344" s="125"/>
      <c r="J4344" s="216"/>
      <c r="K4344" s="216"/>
      <c r="L4344" s="216"/>
    </row>
    <row r="4345" spans="6:12" x14ac:dyDescent="0.2">
      <c r="F4345" s="125"/>
    </row>
    <row r="4346" spans="6:12" x14ac:dyDescent="0.2">
      <c r="F4346" s="125"/>
      <c r="J4346" s="216"/>
      <c r="K4346" s="216"/>
      <c r="L4346" s="216"/>
    </row>
    <row r="4347" spans="6:12" x14ac:dyDescent="0.2">
      <c r="F4347" s="125"/>
    </row>
    <row r="4348" spans="6:12" x14ac:dyDescent="0.2">
      <c r="F4348" s="125"/>
      <c r="J4348" s="216"/>
      <c r="K4348" s="216"/>
      <c r="L4348" s="216"/>
    </row>
    <row r="4349" spans="6:12" x14ac:dyDescent="0.2">
      <c r="F4349" s="125"/>
      <c r="J4349" s="216"/>
      <c r="K4349" s="216"/>
      <c r="L4349" s="216"/>
    </row>
    <row r="4350" spans="6:12" x14ac:dyDescent="0.2">
      <c r="F4350" s="125"/>
    </row>
    <row r="4351" spans="6:12" x14ac:dyDescent="0.2">
      <c r="H4351" s="219"/>
    </row>
    <row r="4352" spans="6:12" x14ac:dyDescent="0.2">
      <c r="F4352" s="125"/>
      <c r="J4352" s="216"/>
      <c r="K4352" s="216"/>
      <c r="L4352" s="216"/>
    </row>
    <row r="4353" spans="6:12" x14ac:dyDescent="0.2">
      <c r="F4353" s="125"/>
    </row>
    <row r="4354" spans="6:12" x14ac:dyDescent="0.2">
      <c r="F4354" s="125"/>
    </row>
    <row r="4355" spans="6:12" x14ac:dyDescent="0.2">
      <c r="F4355" s="125"/>
      <c r="J4355" s="216"/>
      <c r="K4355" s="216"/>
      <c r="L4355" s="216"/>
    </row>
    <row r="4356" spans="6:12" x14ac:dyDescent="0.2">
      <c r="F4356" s="125"/>
      <c r="J4356" s="216"/>
      <c r="K4356" s="216"/>
      <c r="L4356" s="216"/>
    </row>
    <row r="4357" spans="6:12" x14ac:dyDescent="0.2">
      <c r="F4357" s="125"/>
      <c r="J4357" s="216"/>
      <c r="K4357" s="216"/>
      <c r="L4357" s="216"/>
    </row>
    <row r="4358" spans="6:12" x14ac:dyDescent="0.2">
      <c r="F4358" s="125"/>
    </row>
    <row r="4359" spans="6:12" x14ac:dyDescent="0.2">
      <c r="F4359" s="125"/>
      <c r="J4359" s="216"/>
      <c r="K4359" s="216"/>
      <c r="L4359" s="216"/>
    </row>
    <row r="4360" spans="6:12" x14ac:dyDescent="0.2">
      <c r="F4360" s="125"/>
      <c r="J4360" s="216"/>
      <c r="K4360" s="216"/>
      <c r="L4360" s="216"/>
    </row>
    <row r="4361" spans="6:12" x14ac:dyDescent="0.2">
      <c r="F4361" s="125"/>
    </row>
    <row r="4362" spans="6:12" x14ac:dyDescent="0.2">
      <c r="F4362" s="125"/>
    </row>
    <row r="4363" spans="6:12" x14ac:dyDescent="0.2">
      <c r="F4363" s="125"/>
    </row>
    <row r="4364" spans="6:12" x14ac:dyDescent="0.2">
      <c r="F4364" s="125"/>
    </row>
    <row r="4365" spans="6:12" x14ac:dyDescent="0.2">
      <c r="F4365" s="125"/>
    </row>
    <row r="4366" spans="6:12" x14ac:dyDescent="0.2">
      <c r="F4366" s="125"/>
      <c r="J4366" s="216"/>
      <c r="K4366" s="216"/>
      <c r="L4366" s="216"/>
    </row>
    <row r="4367" spans="6:12" x14ac:dyDescent="0.2">
      <c r="F4367" s="125"/>
      <c r="J4367" s="216"/>
      <c r="K4367" s="216"/>
      <c r="L4367" s="216"/>
    </row>
    <row r="4368" spans="6:12" x14ac:dyDescent="0.2">
      <c r="F4368" s="125"/>
      <c r="J4368" s="216"/>
      <c r="K4368" s="216"/>
      <c r="L4368" s="216"/>
    </row>
    <row r="4369" spans="6:13" x14ac:dyDescent="0.2">
      <c r="F4369" s="125"/>
      <c r="J4369" s="216"/>
      <c r="K4369" s="216"/>
      <c r="L4369" s="216"/>
    </row>
    <row r="4370" spans="6:13" x14ac:dyDescent="0.2">
      <c r="F4370" s="125"/>
    </row>
    <row r="4371" spans="6:13" x14ac:dyDescent="0.2">
      <c r="F4371" s="125"/>
      <c r="J4371" s="216"/>
      <c r="K4371" s="216"/>
      <c r="L4371" s="216"/>
    </row>
    <row r="4372" spans="6:13" x14ac:dyDescent="0.2">
      <c r="F4372" s="125"/>
    </row>
    <row r="4373" spans="6:13" x14ac:dyDescent="0.2">
      <c r="F4373" s="125"/>
    </row>
    <row r="4374" spans="6:13" x14ac:dyDescent="0.2">
      <c r="F4374" s="125"/>
    </row>
    <row r="4375" spans="6:13" x14ac:dyDescent="0.2">
      <c r="F4375" s="125"/>
      <c r="J4375" s="216"/>
      <c r="K4375" s="216"/>
      <c r="L4375" s="216"/>
    </row>
    <row r="4376" spans="6:13" x14ac:dyDescent="0.2">
      <c r="F4376" s="125"/>
      <c r="J4376" s="216"/>
      <c r="K4376" s="216"/>
      <c r="L4376" s="216"/>
    </row>
    <row r="4377" spans="6:13" x14ac:dyDescent="0.2">
      <c r="F4377" s="125"/>
    </row>
    <row r="4378" spans="6:13" x14ac:dyDescent="0.2">
      <c r="F4378" s="125"/>
      <c r="J4378" s="216"/>
      <c r="K4378" s="216"/>
      <c r="L4378" s="216"/>
    </row>
    <row r="4379" spans="6:13" x14ac:dyDescent="0.2">
      <c r="F4379" s="125"/>
      <c r="J4379" s="216"/>
      <c r="K4379" s="216"/>
      <c r="L4379" s="216"/>
    </row>
    <row r="4380" spans="6:13" x14ac:dyDescent="0.2">
      <c r="H4380" s="219"/>
      <c r="J4380" s="216"/>
      <c r="K4380" s="216"/>
      <c r="L4380" s="216"/>
      <c r="M4380" s="215"/>
    </row>
    <row r="4381" spans="6:13" x14ac:dyDescent="0.2">
      <c r="F4381" s="125"/>
      <c r="J4381" s="216"/>
      <c r="K4381" s="216"/>
      <c r="L4381" s="216"/>
    </row>
    <row r="4382" spans="6:13" x14ac:dyDescent="0.2">
      <c r="F4382" s="125"/>
    </row>
    <row r="4383" spans="6:13" x14ac:dyDescent="0.2">
      <c r="F4383" s="125"/>
    </row>
    <row r="4384" spans="6:13" x14ac:dyDescent="0.2">
      <c r="F4384" s="125"/>
    </row>
    <row r="4385" spans="6:13" x14ac:dyDescent="0.2">
      <c r="F4385" s="125"/>
    </row>
    <row r="4386" spans="6:13" x14ac:dyDescent="0.2">
      <c r="F4386" s="125"/>
      <c r="J4386" s="216"/>
      <c r="K4386" s="216"/>
      <c r="L4386" s="216"/>
    </row>
    <row r="4387" spans="6:13" x14ac:dyDescent="0.2">
      <c r="F4387" s="125"/>
      <c r="J4387" s="216"/>
      <c r="K4387" s="216"/>
      <c r="L4387" s="216"/>
    </row>
    <row r="4388" spans="6:13" x14ac:dyDescent="0.2">
      <c r="F4388" s="125"/>
      <c r="J4388" s="216"/>
      <c r="K4388" s="216"/>
      <c r="L4388" s="216"/>
    </row>
    <row r="4389" spans="6:13" x14ac:dyDescent="0.2">
      <c r="F4389" s="125"/>
    </row>
    <row r="4390" spans="6:13" x14ac:dyDescent="0.2">
      <c r="F4390" s="125"/>
      <c r="M4390" s="215"/>
    </row>
    <row r="4391" spans="6:13" x14ac:dyDescent="0.2">
      <c r="F4391" s="125"/>
      <c r="J4391" s="216"/>
      <c r="K4391" s="216"/>
      <c r="L4391" s="216"/>
    </row>
    <row r="4392" spans="6:13" x14ac:dyDescent="0.2">
      <c r="F4392" s="125"/>
    </row>
    <row r="4393" spans="6:13" x14ac:dyDescent="0.2">
      <c r="F4393" s="125"/>
    </row>
    <row r="4394" spans="6:13" x14ac:dyDescent="0.2">
      <c r="F4394" s="125"/>
      <c r="J4394" s="216"/>
      <c r="K4394" s="216"/>
      <c r="L4394" s="216"/>
    </row>
    <row r="4395" spans="6:13" x14ac:dyDescent="0.2">
      <c r="F4395" s="125"/>
      <c r="J4395" s="216"/>
      <c r="K4395" s="216"/>
      <c r="L4395" s="216"/>
    </row>
    <row r="4396" spans="6:13" x14ac:dyDescent="0.2">
      <c r="F4396" s="125"/>
    </row>
    <row r="4397" spans="6:13" x14ac:dyDescent="0.2">
      <c r="F4397" s="125"/>
      <c r="J4397" s="216"/>
      <c r="K4397" s="216"/>
      <c r="L4397" s="216"/>
    </row>
    <row r="4398" spans="6:13" x14ac:dyDescent="0.2">
      <c r="F4398" s="125"/>
    </row>
    <row r="4399" spans="6:13" x14ac:dyDescent="0.2">
      <c r="F4399" s="125"/>
      <c r="J4399" s="216"/>
      <c r="K4399" s="216"/>
      <c r="L4399" s="216"/>
    </row>
    <row r="4400" spans="6:13" x14ac:dyDescent="0.2">
      <c r="F4400" s="125"/>
      <c r="J4400" s="216"/>
      <c r="K4400" s="216"/>
      <c r="L4400" s="216"/>
    </row>
    <row r="4401" spans="6:12" x14ac:dyDescent="0.2">
      <c r="F4401" s="125"/>
      <c r="J4401" s="216"/>
      <c r="K4401" s="216"/>
      <c r="L4401" s="216"/>
    </row>
    <row r="4402" spans="6:12" x14ac:dyDescent="0.2">
      <c r="F4402" s="125"/>
    </row>
    <row r="4403" spans="6:12" x14ac:dyDescent="0.2">
      <c r="F4403" s="125"/>
    </row>
    <row r="4404" spans="6:12" x14ac:dyDescent="0.2">
      <c r="F4404" s="125"/>
    </row>
    <row r="4405" spans="6:12" x14ac:dyDescent="0.2">
      <c r="F4405" s="125"/>
    </row>
    <row r="4406" spans="6:12" x14ac:dyDescent="0.2">
      <c r="F4406" s="125"/>
    </row>
    <row r="4407" spans="6:12" x14ac:dyDescent="0.2">
      <c r="F4407" s="125"/>
    </row>
    <row r="4408" spans="6:12" x14ac:dyDescent="0.2">
      <c r="F4408" s="125"/>
    </row>
    <row r="4409" spans="6:12" x14ac:dyDescent="0.2">
      <c r="F4409" s="125"/>
      <c r="J4409" s="216"/>
      <c r="K4409" s="216"/>
      <c r="L4409" s="216"/>
    </row>
    <row r="4410" spans="6:12" x14ac:dyDescent="0.2">
      <c r="F4410" s="125"/>
      <c r="J4410" s="216"/>
      <c r="K4410" s="216"/>
      <c r="L4410" s="216"/>
    </row>
    <row r="4411" spans="6:12" x14ac:dyDescent="0.2">
      <c r="F4411" s="125"/>
    </row>
    <row r="4412" spans="6:12" x14ac:dyDescent="0.2">
      <c r="F4412" s="125"/>
    </row>
    <row r="4413" spans="6:12" x14ac:dyDescent="0.2">
      <c r="F4413" s="125"/>
      <c r="J4413" s="216"/>
      <c r="K4413" s="216"/>
      <c r="L4413" s="216"/>
    </row>
    <row r="4414" spans="6:12" x14ac:dyDescent="0.2">
      <c r="F4414" s="125"/>
      <c r="J4414" s="216"/>
      <c r="K4414" s="216"/>
      <c r="L4414" s="216"/>
    </row>
    <row r="4415" spans="6:12" x14ac:dyDescent="0.2">
      <c r="F4415" s="125"/>
    </row>
    <row r="4416" spans="6:12" x14ac:dyDescent="0.2">
      <c r="F4416" s="125"/>
      <c r="J4416" s="216"/>
      <c r="K4416" s="216"/>
      <c r="L4416" s="216"/>
    </row>
    <row r="4417" spans="6:12" x14ac:dyDescent="0.2">
      <c r="F4417" s="125"/>
    </row>
    <row r="4418" spans="6:12" x14ac:dyDescent="0.2">
      <c r="F4418" s="125"/>
      <c r="J4418" s="216"/>
      <c r="K4418" s="216"/>
      <c r="L4418" s="216"/>
    </row>
    <row r="4419" spans="6:12" x14ac:dyDescent="0.2">
      <c r="F4419" s="125"/>
      <c r="J4419" s="216"/>
      <c r="K4419" s="216"/>
      <c r="L4419" s="216"/>
    </row>
    <row r="4420" spans="6:12" x14ac:dyDescent="0.2">
      <c r="F4420" s="125"/>
    </row>
    <row r="4421" spans="6:12" x14ac:dyDescent="0.2">
      <c r="F4421" s="125"/>
      <c r="J4421" s="216"/>
      <c r="K4421" s="216"/>
      <c r="L4421" s="216"/>
    </row>
    <row r="4422" spans="6:12" x14ac:dyDescent="0.2">
      <c r="F4422" s="125"/>
    </row>
    <row r="4423" spans="6:12" x14ac:dyDescent="0.2">
      <c r="F4423" s="125"/>
    </row>
    <row r="4424" spans="6:12" x14ac:dyDescent="0.2">
      <c r="F4424" s="125"/>
      <c r="J4424" s="216"/>
      <c r="K4424" s="216"/>
      <c r="L4424" s="216"/>
    </row>
    <row r="4425" spans="6:12" x14ac:dyDescent="0.2">
      <c r="F4425" s="125"/>
    </row>
    <row r="4426" spans="6:12" x14ac:dyDescent="0.2">
      <c r="F4426" s="125"/>
    </row>
    <row r="4427" spans="6:12" x14ac:dyDescent="0.2">
      <c r="F4427" s="125"/>
      <c r="J4427" s="216"/>
      <c r="K4427" s="216"/>
      <c r="L4427" s="216"/>
    </row>
    <row r="4428" spans="6:12" x14ac:dyDescent="0.2">
      <c r="F4428" s="125"/>
    </row>
    <row r="4429" spans="6:12" x14ac:dyDescent="0.2">
      <c r="F4429" s="125"/>
      <c r="J4429" s="216"/>
      <c r="K4429" s="216"/>
      <c r="L4429" s="216"/>
    </row>
    <row r="4430" spans="6:12" x14ac:dyDescent="0.2">
      <c r="F4430" s="125"/>
      <c r="J4430" s="216"/>
      <c r="K4430" s="216"/>
      <c r="L4430" s="216"/>
    </row>
    <row r="4431" spans="6:12" x14ac:dyDescent="0.2">
      <c r="F4431" s="125"/>
    </row>
    <row r="4432" spans="6:12" x14ac:dyDescent="0.2">
      <c r="F4432" s="125"/>
      <c r="J4432" s="216"/>
      <c r="K4432" s="216"/>
      <c r="L4432" s="216"/>
    </row>
    <row r="4433" spans="6:12" x14ac:dyDescent="0.2">
      <c r="F4433" s="125"/>
    </row>
    <row r="4434" spans="6:12" x14ac:dyDescent="0.2">
      <c r="F4434" s="125"/>
    </row>
    <row r="4435" spans="6:12" x14ac:dyDescent="0.2">
      <c r="F4435" s="125"/>
      <c r="J4435" s="216"/>
      <c r="K4435" s="216"/>
      <c r="L4435" s="216"/>
    </row>
    <row r="4436" spans="6:12" x14ac:dyDescent="0.2">
      <c r="F4436" s="125"/>
      <c r="J4436" s="216"/>
      <c r="K4436" s="216"/>
      <c r="L4436" s="216"/>
    </row>
    <row r="4437" spans="6:12" x14ac:dyDescent="0.2">
      <c r="F4437" s="125"/>
      <c r="J4437" s="216"/>
      <c r="K4437" s="216"/>
      <c r="L4437" s="216"/>
    </row>
    <row r="4438" spans="6:12" x14ac:dyDescent="0.2">
      <c r="F4438" s="125"/>
    </row>
    <row r="4439" spans="6:12" x14ac:dyDescent="0.2">
      <c r="F4439" s="125"/>
    </row>
    <row r="4440" spans="6:12" x14ac:dyDescent="0.2">
      <c r="F4440" s="125"/>
      <c r="J4440" s="216"/>
      <c r="K4440" s="216"/>
      <c r="L4440" s="216"/>
    </row>
    <row r="4441" spans="6:12" x14ac:dyDescent="0.2">
      <c r="F4441" s="125"/>
    </row>
    <row r="4442" spans="6:12" x14ac:dyDescent="0.2">
      <c r="F4442" s="125"/>
    </row>
    <row r="4443" spans="6:12" x14ac:dyDescent="0.2">
      <c r="F4443" s="125"/>
      <c r="J4443" s="216"/>
      <c r="K4443" s="216"/>
      <c r="L4443" s="216"/>
    </row>
    <row r="4444" spans="6:12" x14ac:dyDescent="0.2">
      <c r="F4444" s="125"/>
    </row>
    <row r="4445" spans="6:12" x14ac:dyDescent="0.2">
      <c r="F4445" s="125"/>
    </row>
    <row r="4446" spans="6:12" x14ac:dyDescent="0.2">
      <c r="F4446" s="125"/>
      <c r="J4446" s="216"/>
      <c r="K4446" s="216"/>
      <c r="L4446" s="216"/>
    </row>
    <row r="4447" spans="6:12" x14ac:dyDescent="0.2">
      <c r="F4447" s="125"/>
    </row>
    <row r="4448" spans="6:12" x14ac:dyDescent="0.2">
      <c r="F4448" s="125"/>
    </row>
    <row r="4449" spans="6:12" x14ac:dyDescent="0.2">
      <c r="F4449" s="125"/>
      <c r="J4449" s="216"/>
      <c r="K4449" s="216"/>
      <c r="L4449" s="216"/>
    </row>
    <row r="4450" spans="6:12" x14ac:dyDescent="0.2">
      <c r="F4450" s="125"/>
      <c r="J4450" s="216"/>
      <c r="K4450" s="216"/>
      <c r="L4450" s="216"/>
    </row>
    <row r="4451" spans="6:12" x14ac:dyDescent="0.2">
      <c r="F4451" s="125"/>
    </row>
    <row r="4452" spans="6:12" x14ac:dyDescent="0.2">
      <c r="F4452" s="125"/>
    </row>
    <row r="4453" spans="6:12" x14ac:dyDescent="0.2">
      <c r="H4453" s="219"/>
    </row>
    <row r="4454" spans="6:12" x14ac:dyDescent="0.2">
      <c r="F4454" s="125"/>
      <c r="J4454" s="216"/>
      <c r="K4454" s="216"/>
      <c r="L4454" s="216"/>
    </row>
    <row r="4455" spans="6:12" x14ac:dyDescent="0.2">
      <c r="F4455" s="125"/>
    </row>
    <row r="4456" spans="6:12" x14ac:dyDescent="0.2">
      <c r="F4456" s="125"/>
      <c r="J4456" s="216"/>
      <c r="K4456" s="216"/>
      <c r="L4456" s="216"/>
    </row>
    <row r="4457" spans="6:12" x14ac:dyDescent="0.2">
      <c r="F4457" s="125"/>
    </row>
    <row r="4458" spans="6:12" x14ac:dyDescent="0.2">
      <c r="F4458" s="125"/>
    </row>
    <row r="4459" spans="6:12" x14ac:dyDescent="0.2">
      <c r="F4459" s="125"/>
      <c r="J4459" s="216"/>
      <c r="K4459" s="216"/>
      <c r="L4459" s="216"/>
    </row>
    <row r="4460" spans="6:12" x14ac:dyDescent="0.2">
      <c r="F4460" s="125"/>
      <c r="J4460" s="216"/>
      <c r="K4460" s="216"/>
      <c r="L4460" s="216"/>
    </row>
    <row r="4461" spans="6:12" x14ac:dyDescent="0.2">
      <c r="F4461" s="125"/>
      <c r="J4461" s="216"/>
      <c r="K4461" s="216"/>
      <c r="L4461" s="216"/>
    </row>
    <row r="4462" spans="6:12" x14ac:dyDescent="0.2">
      <c r="H4462" s="219"/>
    </row>
    <row r="4463" spans="6:12" x14ac:dyDescent="0.2">
      <c r="F4463" s="125"/>
      <c r="J4463" s="216"/>
      <c r="K4463" s="216"/>
      <c r="L4463" s="216"/>
    </row>
    <row r="4464" spans="6:12" x14ac:dyDescent="0.2">
      <c r="F4464" s="125"/>
    </row>
    <row r="4465" spans="6:12" x14ac:dyDescent="0.2">
      <c r="F4465" s="125"/>
      <c r="J4465" s="216"/>
      <c r="K4465" s="216"/>
      <c r="L4465" s="216"/>
    </row>
    <row r="4466" spans="6:12" x14ac:dyDescent="0.2">
      <c r="F4466" s="125"/>
      <c r="J4466" s="216"/>
      <c r="K4466" s="216"/>
      <c r="L4466" s="216"/>
    </row>
    <row r="4467" spans="6:12" x14ac:dyDescent="0.2">
      <c r="F4467" s="125"/>
    </row>
    <row r="4468" spans="6:12" x14ac:dyDescent="0.2">
      <c r="F4468" s="125"/>
      <c r="J4468" s="216"/>
      <c r="K4468" s="216"/>
      <c r="L4468" s="216"/>
    </row>
    <row r="4469" spans="6:12" x14ac:dyDescent="0.2">
      <c r="F4469" s="125"/>
    </row>
    <row r="4470" spans="6:12" x14ac:dyDescent="0.2">
      <c r="F4470" s="125"/>
    </row>
    <row r="4471" spans="6:12" x14ac:dyDescent="0.2">
      <c r="F4471" s="125"/>
      <c r="J4471" s="216"/>
      <c r="K4471" s="216"/>
      <c r="L4471" s="216"/>
    </row>
    <row r="4472" spans="6:12" x14ac:dyDescent="0.2">
      <c r="F4472" s="125"/>
    </row>
    <row r="4473" spans="6:12" x14ac:dyDescent="0.2">
      <c r="F4473" s="125"/>
      <c r="J4473" s="216"/>
      <c r="K4473" s="216"/>
      <c r="L4473" s="216"/>
    </row>
    <row r="4474" spans="6:12" x14ac:dyDescent="0.2">
      <c r="F4474" s="125"/>
      <c r="J4474" s="216"/>
      <c r="K4474" s="216"/>
      <c r="L4474" s="216"/>
    </row>
    <row r="4475" spans="6:12" x14ac:dyDescent="0.2">
      <c r="F4475" s="125"/>
    </row>
    <row r="4476" spans="6:12" x14ac:dyDescent="0.2">
      <c r="F4476" s="125"/>
    </row>
    <row r="4477" spans="6:12" x14ac:dyDescent="0.2">
      <c r="F4477" s="125"/>
      <c r="J4477" s="216"/>
      <c r="K4477" s="216"/>
      <c r="L4477" s="216"/>
    </row>
    <row r="4478" spans="6:12" x14ac:dyDescent="0.2">
      <c r="F4478" s="125"/>
    </row>
    <row r="4479" spans="6:12" x14ac:dyDescent="0.2">
      <c r="F4479" s="125"/>
      <c r="J4479" s="216"/>
      <c r="K4479" s="216"/>
      <c r="L4479" s="216"/>
    </row>
    <row r="4480" spans="6:12" x14ac:dyDescent="0.2">
      <c r="F4480" s="125"/>
    </row>
    <row r="4481" spans="6:12" x14ac:dyDescent="0.2">
      <c r="F4481" s="125"/>
      <c r="J4481" s="216"/>
      <c r="K4481" s="216"/>
      <c r="L4481" s="216"/>
    </row>
    <row r="4482" spans="6:12" x14ac:dyDescent="0.2">
      <c r="F4482" s="125"/>
    </row>
    <row r="4483" spans="6:12" x14ac:dyDescent="0.2">
      <c r="F4483" s="125"/>
      <c r="J4483" s="216"/>
      <c r="K4483" s="216"/>
      <c r="L4483" s="216"/>
    </row>
    <row r="4484" spans="6:12" x14ac:dyDescent="0.2">
      <c r="F4484" s="125"/>
      <c r="J4484" s="216"/>
      <c r="K4484" s="216"/>
      <c r="L4484" s="216"/>
    </row>
    <row r="4485" spans="6:12" x14ac:dyDescent="0.2">
      <c r="F4485" s="125"/>
    </row>
    <row r="4486" spans="6:12" x14ac:dyDescent="0.2">
      <c r="F4486" s="125"/>
    </row>
    <row r="4487" spans="6:12" x14ac:dyDescent="0.2">
      <c r="F4487" s="125"/>
    </row>
    <row r="4488" spans="6:12" x14ac:dyDescent="0.2">
      <c r="F4488" s="125"/>
      <c r="J4488" s="216"/>
      <c r="K4488" s="216"/>
      <c r="L4488" s="216"/>
    </row>
    <row r="4489" spans="6:12" x14ac:dyDescent="0.2">
      <c r="F4489" s="125"/>
    </row>
    <row r="4490" spans="6:12" x14ac:dyDescent="0.2">
      <c r="F4490" s="125"/>
      <c r="J4490" s="216"/>
      <c r="K4490" s="216"/>
      <c r="L4490" s="216"/>
    </row>
    <row r="4491" spans="6:12" x14ac:dyDescent="0.2">
      <c r="F4491" s="125"/>
      <c r="J4491" s="216"/>
      <c r="K4491" s="216"/>
      <c r="L4491" s="216"/>
    </row>
    <row r="4492" spans="6:12" x14ac:dyDescent="0.2">
      <c r="F4492" s="125"/>
    </row>
    <row r="4493" spans="6:12" x14ac:dyDescent="0.2">
      <c r="F4493" s="125"/>
      <c r="J4493" s="216"/>
      <c r="K4493" s="216"/>
      <c r="L4493" s="216"/>
    </row>
    <row r="4494" spans="6:12" x14ac:dyDescent="0.2">
      <c r="F4494" s="125"/>
      <c r="J4494" s="216"/>
      <c r="K4494" s="216"/>
      <c r="L4494" s="216"/>
    </row>
    <row r="4495" spans="6:12" x14ac:dyDescent="0.2">
      <c r="F4495" s="125"/>
      <c r="J4495" s="216"/>
      <c r="K4495" s="216"/>
      <c r="L4495" s="216"/>
    </row>
    <row r="4496" spans="6:12" x14ac:dyDescent="0.2">
      <c r="F4496" s="125"/>
      <c r="J4496" s="216"/>
      <c r="K4496" s="216"/>
      <c r="L4496" s="216"/>
    </row>
    <row r="4497" spans="6:12" x14ac:dyDescent="0.2">
      <c r="F4497" s="125"/>
      <c r="J4497" s="216"/>
      <c r="K4497" s="216"/>
      <c r="L4497" s="216"/>
    </row>
    <row r="4498" spans="6:12" x14ac:dyDescent="0.2">
      <c r="F4498" s="125"/>
      <c r="J4498" s="216"/>
      <c r="K4498" s="216"/>
      <c r="L4498" s="216"/>
    </row>
    <row r="4499" spans="6:12" x14ac:dyDescent="0.2">
      <c r="H4499" s="219"/>
    </row>
    <row r="4500" spans="6:12" x14ac:dyDescent="0.2">
      <c r="F4500" s="125"/>
      <c r="J4500" s="216"/>
      <c r="K4500" s="216"/>
      <c r="L4500" s="216"/>
    </row>
    <row r="4501" spans="6:12" x14ac:dyDescent="0.2">
      <c r="F4501" s="125"/>
      <c r="J4501" s="216"/>
      <c r="K4501" s="216"/>
      <c r="L4501" s="216"/>
    </row>
    <row r="4502" spans="6:12" x14ac:dyDescent="0.2">
      <c r="F4502" s="125"/>
      <c r="J4502" s="216"/>
      <c r="K4502" s="216"/>
      <c r="L4502" s="216"/>
    </row>
    <row r="4503" spans="6:12" x14ac:dyDescent="0.2">
      <c r="F4503" s="125"/>
    </row>
    <row r="4504" spans="6:12" x14ac:dyDescent="0.2">
      <c r="F4504" s="125"/>
    </row>
    <row r="4505" spans="6:12" x14ac:dyDescent="0.2">
      <c r="F4505" s="125"/>
      <c r="J4505" s="216"/>
      <c r="K4505" s="216"/>
      <c r="L4505" s="216"/>
    </row>
    <row r="4506" spans="6:12" x14ac:dyDescent="0.2">
      <c r="F4506" s="125"/>
      <c r="J4506" s="216"/>
      <c r="K4506" s="216"/>
      <c r="L4506" s="216"/>
    </row>
    <row r="4507" spans="6:12" x14ac:dyDescent="0.2">
      <c r="F4507" s="125"/>
    </row>
    <row r="4508" spans="6:12" x14ac:dyDescent="0.2">
      <c r="F4508" s="125"/>
    </row>
    <row r="4509" spans="6:12" x14ac:dyDescent="0.2">
      <c r="F4509" s="125"/>
      <c r="J4509" s="216"/>
      <c r="K4509" s="216"/>
      <c r="L4509" s="216"/>
    </row>
    <row r="4510" spans="6:12" x14ac:dyDescent="0.2">
      <c r="F4510" s="125"/>
      <c r="J4510" s="216"/>
      <c r="K4510" s="216"/>
      <c r="L4510" s="216"/>
    </row>
    <row r="4511" spans="6:12" x14ac:dyDescent="0.2">
      <c r="F4511" s="125"/>
      <c r="J4511" s="216"/>
      <c r="K4511" s="216"/>
      <c r="L4511" s="216"/>
    </row>
    <row r="4512" spans="6:12" x14ac:dyDescent="0.2">
      <c r="F4512" s="125"/>
      <c r="J4512" s="216"/>
      <c r="K4512" s="216"/>
      <c r="L4512" s="216"/>
    </row>
    <row r="4513" spans="6:12" x14ac:dyDescent="0.2">
      <c r="F4513" s="125"/>
    </row>
    <row r="4514" spans="6:12" x14ac:dyDescent="0.2">
      <c r="F4514" s="125"/>
    </row>
    <row r="4515" spans="6:12" x14ac:dyDescent="0.2">
      <c r="F4515" s="125"/>
    </row>
    <row r="4516" spans="6:12" x14ac:dyDescent="0.2">
      <c r="F4516" s="125"/>
    </row>
    <row r="4517" spans="6:12" x14ac:dyDescent="0.2">
      <c r="F4517" s="125"/>
      <c r="J4517" s="216"/>
      <c r="K4517" s="216"/>
      <c r="L4517" s="216"/>
    </row>
    <row r="4518" spans="6:12" x14ac:dyDescent="0.2">
      <c r="F4518" s="125"/>
      <c r="J4518" s="216"/>
      <c r="K4518" s="216"/>
      <c r="L4518" s="216"/>
    </row>
    <row r="4519" spans="6:12" x14ac:dyDescent="0.2">
      <c r="F4519" s="125"/>
    </row>
    <row r="4520" spans="6:12" x14ac:dyDescent="0.2">
      <c r="F4520" s="125"/>
      <c r="J4520" s="216"/>
      <c r="K4520" s="216"/>
      <c r="L4520" s="216"/>
    </row>
    <row r="4521" spans="6:12" x14ac:dyDescent="0.2">
      <c r="F4521" s="125"/>
      <c r="J4521" s="216"/>
      <c r="K4521" s="216"/>
      <c r="L4521" s="216"/>
    </row>
    <row r="4522" spans="6:12" x14ac:dyDescent="0.2">
      <c r="F4522" s="125"/>
    </row>
    <row r="4523" spans="6:12" x14ac:dyDescent="0.2">
      <c r="F4523" s="125"/>
      <c r="J4523" s="216"/>
      <c r="K4523" s="216"/>
      <c r="L4523" s="216"/>
    </row>
    <row r="4524" spans="6:12" x14ac:dyDescent="0.2">
      <c r="F4524" s="125"/>
    </row>
    <row r="4525" spans="6:12" x14ac:dyDescent="0.2">
      <c r="F4525" s="125"/>
    </row>
    <row r="4526" spans="6:12" x14ac:dyDescent="0.2">
      <c r="F4526" s="125"/>
    </row>
    <row r="4527" spans="6:12" x14ac:dyDescent="0.2">
      <c r="F4527" s="125"/>
      <c r="J4527" s="216"/>
      <c r="K4527" s="216"/>
      <c r="L4527" s="216"/>
    </row>
    <row r="4528" spans="6:12" x14ac:dyDescent="0.2">
      <c r="F4528" s="125"/>
      <c r="J4528" s="216"/>
      <c r="K4528" s="216"/>
      <c r="L4528" s="216"/>
    </row>
    <row r="4529" spans="6:13" x14ac:dyDescent="0.2">
      <c r="F4529" s="125"/>
      <c r="J4529" s="216"/>
      <c r="K4529" s="216"/>
      <c r="L4529" s="216"/>
    </row>
    <row r="4530" spans="6:13" x14ac:dyDescent="0.2">
      <c r="F4530" s="125"/>
    </row>
    <row r="4531" spans="6:13" x14ac:dyDescent="0.2">
      <c r="F4531" s="125"/>
    </row>
    <row r="4533" spans="6:13" x14ac:dyDescent="0.2">
      <c r="F4533" s="125"/>
      <c r="J4533" s="216"/>
      <c r="K4533" s="216"/>
      <c r="L4533" s="216"/>
    </row>
    <row r="4534" spans="6:13" x14ac:dyDescent="0.2">
      <c r="F4534" s="125"/>
    </row>
    <row r="4535" spans="6:13" x14ac:dyDescent="0.2">
      <c r="F4535" s="125"/>
    </row>
    <row r="4536" spans="6:13" x14ac:dyDescent="0.2">
      <c r="M4536" s="215"/>
    </row>
    <row r="4537" spans="6:13" x14ac:dyDescent="0.2">
      <c r="F4537" s="125"/>
      <c r="J4537" s="216"/>
      <c r="K4537" s="216"/>
      <c r="L4537" s="216"/>
    </row>
    <row r="4538" spans="6:13" x14ac:dyDescent="0.2">
      <c r="F4538" s="125"/>
      <c r="J4538" s="216"/>
      <c r="K4538" s="216"/>
      <c r="L4538" s="216"/>
    </row>
    <row r="4539" spans="6:13" x14ac:dyDescent="0.2">
      <c r="F4539" s="125"/>
      <c r="J4539" s="216"/>
      <c r="K4539" s="216"/>
      <c r="L4539" s="216"/>
    </row>
    <row r="4540" spans="6:13" x14ac:dyDescent="0.2">
      <c r="F4540" s="125"/>
    </row>
    <row r="4542" spans="6:13" x14ac:dyDescent="0.2">
      <c r="F4542" s="125"/>
      <c r="J4542" s="216"/>
      <c r="K4542" s="216"/>
      <c r="L4542" s="216"/>
    </row>
    <row r="4543" spans="6:13" x14ac:dyDescent="0.2">
      <c r="F4543" s="125"/>
    </row>
    <row r="4544" spans="6:13" x14ac:dyDescent="0.2">
      <c r="F4544" s="125"/>
    </row>
    <row r="4545" spans="6:12" x14ac:dyDescent="0.2">
      <c r="F4545" s="125"/>
    </row>
    <row r="4546" spans="6:12" x14ac:dyDescent="0.2">
      <c r="F4546" s="125"/>
      <c r="J4546" s="216"/>
      <c r="K4546" s="216"/>
      <c r="L4546" s="216"/>
    </row>
    <row r="4547" spans="6:12" x14ac:dyDescent="0.2">
      <c r="F4547" s="125"/>
    </row>
    <row r="4548" spans="6:12" x14ac:dyDescent="0.2">
      <c r="F4548" s="125"/>
      <c r="J4548" s="216"/>
      <c r="K4548" s="216"/>
      <c r="L4548" s="216"/>
    </row>
    <row r="4549" spans="6:12" x14ac:dyDescent="0.2">
      <c r="F4549" s="125"/>
    </row>
    <row r="4550" spans="6:12" x14ac:dyDescent="0.2">
      <c r="F4550" s="125"/>
      <c r="J4550" s="216"/>
      <c r="K4550" s="216"/>
      <c r="L4550" s="216"/>
    </row>
    <row r="4551" spans="6:12" x14ac:dyDescent="0.2">
      <c r="F4551" s="125"/>
    </row>
    <row r="4552" spans="6:12" x14ac:dyDescent="0.2">
      <c r="F4552" s="125"/>
      <c r="J4552" s="216"/>
      <c r="K4552" s="216"/>
      <c r="L4552" s="216"/>
    </row>
    <row r="4553" spans="6:12" x14ac:dyDescent="0.2">
      <c r="F4553" s="125"/>
    </row>
    <row r="4554" spans="6:12" x14ac:dyDescent="0.2">
      <c r="F4554" s="125"/>
      <c r="J4554" s="216"/>
      <c r="K4554" s="216"/>
      <c r="L4554" s="216"/>
    </row>
    <row r="4555" spans="6:12" x14ac:dyDescent="0.2">
      <c r="F4555" s="125"/>
      <c r="J4555" s="216"/>
      <c r="K4555" s="216"/>
      <c r="L4555" s="216"/>
    </row>
    <row r="4556" spans="6:12" x14ac:dyDescent="0.2">
      <c r="F4556" s="125"/>
    </row>
    <row r="4557" spans="6:12" x14ac:dyDescent="0.2">
      <c r="F4557" s="125"/>
    </row>
    <row r="4558" spans="6:12" x14ac:dyDescent="0.2">
      <c r="F4558" s="125"/>
      <c r="J4558" s="216"/>
      <c r="K4558" s="216"/>
      <c r="L4558" s="216"/>
    </row>
    <row r="4559" spans="6:12" x14ac:dyDescent="0.2">
      <c r="F4559" s="125"/>
    </row>
    <row r="4560" spans="6:12" x14ac:dyDescent="0.2">
      <c r="F4560" s="125"/>
    </row>
    <row r="4561" spans="6:12" x14ac:dyDescent="0.2">
      <c r="F4561" s="125"/>
    </row>
    <row r="4562" spans="6:12" x14ac:dyDescent="0.2">
      <c r="F4562" s="125"/>
      <c r="J4562" s="216"/>
      <c r="K4562" s="216"/>
      <c r="L4562" s="216"/>
    </row>
    <row r="4563" spans="6:12" x14ac:dyDescent="0.2">
      <c r="F4563" s="125"/>
      <c r="J4563" s="216"/>
      <c r="K4563" s="216"/>
      <c r="L4563" s="216"/>
    </row>
    <row r="4564" spans="6:12" x14ac:dyDescent="0.2">
      <c r="F4564" s="125"/>
      <c r="J4564" s="216"/>
      <c r="K4564" s="216"/>
      <c r="L4564" s="216"/>
    </row>
    <row r="4565" spans="6:12" x14ac:dyDescent="0.2">
      <c r="F4565" s="125"/>
      <c r="J4565" s="216"/>
      <c r="K4565" s="216"/>
      <c r="L4565" s="216"/>
    </row>
    <row r="4566" spans="6:12" x14ac:dyDescent="0.2">
      <c r="F4566" s="125"/>
      <c r="J4566" s="216"/>
      <c r="K4566" s="216"/>
      <c r="L4566" s="216"/>
    </row>
    <row r="4567" spans="6:12" x14ac:dyDescent="0.2">
      <c r="F4567" s="125"/>
    </row>
    <row r="4568" spans="6:12" x14ac:dyDescent="0.2">
      <c r="F4568" s="125"/>
      <c r="J4568" s="216"/>
      <c r="K4568" s="216"/>
      <c r="L4568" s="216"/>
    </row>
    <row r="4569" spans="6:12" x14ac:dyDescent="0.2">
      <c r="F4569" s="125"/>
    </row>
    <row r="4570" spans="6:12" x14ac:dyDescent="0.2">
      <c r="F4570" s="125"/>
    </row>
    <row r="4571" spans="6:12" x14ac:dyDescent="0.2">
      <c r="F4571" s="125"/>
    </row>
    <row r="4572" spans="6:12" x14ac:dyDescent="0.2">
      <c r="F4572" s="125"/>
      <c r="J4572" s="216"/>
      <c r="K4572" s="216"/>
      <c r="L4572" s="216"/>
    </row>
    <row r="4573" spans="6:12" x14ac:dyDescent="0.2">
      <c r="F4573" s="125"/>
      <c r="J4573" s="216"/>
      <c r="K4573" s="216"/>
      <c r="L4573" s="216"/>
    </row>
    <row r="4574" spans="6:12" x14ac:dyDescent="0.2">
      <c r="F4574" s="125"/>
      <c r="J4574" s="216"/>
      <c r="K4574" s="216"/>
      <c r="L4574" s="216"/>
    </row>
    <row r="4575" spans="6:12" x14ac:dyDescent="0.2">
      <c r="F4575" s="125"/>
    </row>
    <row r="4576" spans="6:12" x14ac:dyDescent="0.2">
      <c r="F4576" s="125"/>
    </row>
    <row r="4577" spans="6:12" x14ac:dyDescent="0.2">
      <c r="F4577" s="125"/>
    </row>
    <row r="4578" spans="6:12" x14ac:dyDescent="0.2">
      <c r="F4578" s="125"/>
    </row>
    <row r="4579" spans="6:12" x14ac:dyDescent="0.2">
      <c r="F4579" s="125"/>
    </row>
    <row r="4581" spans="6:12" x14ac:dyDescent="0.2">
      <c r="F4581" s="125"/>
    </row>
    <row r="4582" spans="6:12" x14ac:dyDescent="0.2">
      <c r="F4582" s="125"/>
      <c r="J4582" s="216"/>
      <c r="K4582" s="216"/>
      <c r="L4582" s="216"/>
    </row>
    <row r="4583" spans="6:12" x14ac:dyDescent="0.2">
      <c r="F4583" s="125"/>
      <c r="J4583" s="216"/>
      <c r="K4583" s="216"/>
      <c r="L4583" s="216"/>
    </row>
    <row r="4584" spans="6:12" x14ac:dyDescent="0.2">
      <c r="F4584" s="125"/>
      <c r="J4584" s="216"/>
      <c r="K4584" s="216"/>
      <c r="L4584" s="216"/>
    </row>
    <row r="4585" spans="6:12" x14ac:dyDescent="0.2">
      <c r="F4585" s="125"/>
      <c r="J4585" s="216"/>
      <c r="K4585" s="216"/>
      <c r="L4585" s="216"/>
    </row>
    <row r="4586" spans="6:12" x14ac:dyDescent="0.2">
      <c r="F4586" s="125"/>
    </row>
    <row r="4587" spans="6:12" x14ac:dyDescent="0.2">
      <c r="F4587" s="125"/>
    </row>
    <row r="4588" spans="6:12" x14ac:dyDescent="0.2">
      <c r="F4588" s="125"/>
    </row>
    <row r="4589" spans="6:12" x14ac:dyDescent="0.2">
      <c r="F4589" s="125"/>
    </row>
    <row r="4590" spans="6:12" x14ac:dyDescent="0.2">
      <c r="F4590" s="125"/>
    </row>
    <row r="4591" spans="6:12" x14ac:dyDescent="0.2">
      <c r="F4591" s="125"/>
    </row>
    <row r="4592" spans="6:12" x14ac:dyDescent="0.2">
      <c r="F4592" s="125"/>
      <c r="J4592" s="216"/>
      <c r="K4592" s="216"/>
      <c r="L4592" s="216"/>
    </row>
    <row r="4593" spans="6:12" x14ac:dyDescent="0.2">
      <c r="F4593" s="125"/>
    </row>
    <row r="4594" spans="6:12" x14ac:dyDescent="0.2">
      <c r="F4594" s="125"/>
    </row>
    <row r="4595" spans="6:12" x14ac:dyDescent="0.2">
      <c r="F4595" s="125"/>
    </row>
    <row r="4596" spans="6:12" x14ac:dyDescent="0.2">
      <c r="F4596" s="125"/>
    </row>
    <row r="4597" spans="6:12" x14ac:dyDescent="0.2">
      <c r="F4597" s="125"/>
    </row>
    <row r="4598" spans="6:12" x14ac:dyDescent="0.2">
      <c r="F4598" s="125"/>
    </row>
    <row r="4599" spans="6:12" x14ac:dyDescent="0.2">
      <c r="F4599" s="125"/>
    </row>
    <row r="4600" spans="6:12" x14ac:dyDescent="0.2">
      <c r="F4600" s="125"/>
    </row>
    <row r="4601" spans="6:12" x14ac:dyDescent="0.2">
      <c r="F4601" s="125"/>
    </row>
    <row r="4602" spans="6:12" x14ac:dyDescent="0.2">
      <c r="F4602" s="125"/>
    </row>
    <row r="4603" spans="6:12" x14ac:dyDescent="0.2">
      <c r="F4603" s="125"/>
    </row>
    <row r="4604" spans="6:12" x14ac:dyDescent="0.2">
      <c r="F4604" s="125"/>
    </row>
    <row r="4605" spans="6:12" x14ac:dyDescent="0.2">
      <c r="F4605" s="125"/>
      <c r="J4605" s="216"/>
      <c r="K4605" s="216"/>
      <c r="L4605" s="216"/>
    </row>
    <row r="4606" spans="6:12" x14ac:dyDescent="0.2">
      <c r="F4606" s="125"/>
    </row>
    <row r="4607" spans="6:12" x14ac:dyDescent="0.2">
      <c r="F4607" s="125"/>
      <c r="J4607" s="216"/>
      <c r="K4607" s="216"/>
      <c r="L4607" s="216"/>
    </row>
    <row r="4608" spans="6:12" x14ac:dyDescent="0.2">
      <c r="F4608" s="125"/>
      <c r="J4608" s="216"/>
      <c r="K4608" s="216"/>
      <c r="L4608" s="216"/>
    </row>
    <row r="4609" spans="6:12" x14ac:dyDescent="0.2">
      <c r="F4609" s="125"/>
      <c r="J4609" s="216"/>
      <c r="K4609" s="216"/>
      <c r="L4609" s="216"/>
    </row>
    <row r="4610" spans="6:12" x14ac:dyDescent="0.2">
      <c r="F4610" s="125"/>
    </row>
    <row r="4611" spans="6:12" x14ac:dyDescent="0.2">
      <c r="F4611" s="125"/>
      <c r="J4611" s="216"/>
      <c r="K4611" s="216"/>
      <c r="L4611" s="216"/>
    </row>
    <row r="4612" spans="6:12" x14ac:dyDescent="0.2">
      <c r="F4612" s="125"/>
      <c r="J4612" s="216"/>
      <c r="K4612" s="216"/>
      <c r="L4612" s="216"/>
    </row>
    <row r="4613" spans="6:12" x14ac:dyDescent="0.2">
      <c r="F4613" s="125"/>
    </row>
    <row r="4614" spans="6:12" x14ac:dyDescent="0.2">
      <c r="F4614" s="125"/>
      <c r="J4614" s="216"/>
      <c r="K4614" s="216"/>
      <c r="L4614" s="216"/>
    </row>
    <row r="4615" spans="6:12" x14ac:dyDescent="0.2">
      <c r="F4615" s="125"/>
    </row>
    <row r="4616" spans="6:12" x14ac:dyDescent="0.2">
      <c r="F4616" s="125"/>
    </row>
    <row r="4617" spans="6:12" x14ac:dyDescent="0.2">
      <c r="F4617" s="125"/>
    </row>
    <row r="4618" spans="6:12" x14ac:dyDescent="0.2">
      <c r="F4618" s="125"/>
    </row>
    <row r="4619" spans="6:12" x14ac:dyDescent="0.2">
      <c r="F4619" s="125"/>
    </row>
    <row r="4620" spans="6:12" x14ac:dyDescent="0.2">
      <c r="F4620" s="125"/>
      <c r="J4620" s="216"/>
      <c r="K4620" s="216"/>
      <c r="L4620" s="216"/>
    </row>
    <row r="4621" spans="6:12" x14ac:dyDescent="0.2">
      <c r="F4621" s="125"/>
    </row>
    <row r="4622" spans="6:12" x14ac:dyDescent="0.2">
      <c r="F4622" s="125"/>
    </row>
    <row r="4623" spans="6:12" x14ac:dyDescent="0.2">
      <c r="F4623" s="125"/>
    </row>
    <row r="4624" spans="6:12" x14ac:dyDescent="0.2">
      <c r="F4624" s="125"/>
    </row>
    <row r="4625" spans="6:12" x14ac:dyDescent="0.2">
      <c r="F4625" s="125"/>
      <c r="J4625" s="216"/>
      <c r="K4625" s="216"/>
      <c r="L4625" s="216"/>
    </row>
    <row r="4626" spans="6:12" x14ac:dyDescent="0.2">
      <c r="F4626" s="125"/>
      <c r="J4626" s="216"/>
      <c r="K4626" s="216"/>
      <c r="L4626" s="216"/>
    </row>
    <row r="4627" spans="6:12" x14ac:dyDescent="0.2">
      <c r="F4627" s="125"/>
    </row>
    <row r="4628" spans="6:12" x14ac:dyDescent="0.2">
      <c r="F4628" s="125"/>
    </row>
    <row r="4629" spans="6:12" x14ac:dyDescent="0.2">
      <c r="F4629" s="125"/>
    </row>
    <row r="4630" spans="6:12" x14ac:dyDescent="0.2">
      <c r="F4630" s="125"/>
    </row>
    <row r="4631" spans="6:12" x14ac:dyDescent="0.2">
      <c r="F4631" s="125"/>
    </row>
    <row r="4632" spans="6:12" x14ac:dyDescent="0.2">
      <c r="F4632" s="125"/>
    </row>
    <row r="4633" spans="6:12" x14ac:dyDescent="0.2">
      <c r="F4633" s="125"/>
    </row>
    <row r="4634" spans="6:12" x14ac:dyDescent="0.2">
      <c r="F4634" s="125"/>
      <c r="J4634" s="216"/>
      <c r="K4634" s="216"/>
      <c r="L4634" s="216"/>
    </row>
    <row r="4635" spans="6:12" x14ac:dyDescent="0.2">
      <c r="F4635" s="125"/>
      <c r="J4635" s="216"/>
      <c r="K4635" s="216"/>
      <c r="L4635" s="216"/>
    </row>
    <row r="4636" spans="6:12" x14ac:dyDescent="0.2">
      <c r="F4636" s="125"/>
      <c r="J4636" s="216"/>
      <c r="K4636" s="216"/>
      <c r="L4636" s="216"/>
    </row>
    <row r="4637" spans="6:12" x14ac:dyDescent="0.2">
      <c r="F4637" s="125"/>
    </row>
    <row r="4638" spans="6:12" x14ac:dyDescent="0.2">
      <c r="F4638" s="125"/>
    </row>
    <row r="4639" spans="6:12" x14ac:dyDescent="0.2">
      <c r="F4639" s="125"/>
      <c r="J4639" s="216"/>
      <c r="K4639" s="216"/>
      <c r="L4639" s="216"/>
    </row>
    <row r="4640" spans="6:12" x14ac:dyDescent="0.2">
      <c r="F4640" s="125"/>
    </row>
    <row r="4641" spans="6:12" x14ac:dyDescent="0.2">
      <c r="F4641" s="125"/>
      <c r="J4641" s="216"/>
      <c r="K4641" s="216"/>
      <c r="L4641" s="216"/>
    </row>
    <row r="4642" spans="6:12" x14ac:dyDescent="0.2">
      <c r="F4642" s="125"/>
      <c r="J4642" s="216"/>
      <c r="K4642" s="216"/>
      <c r="L4642" s="216"/>
    </row>
    <row r="4643" spans="6:12" x14ac:dyDescent="0.2">
      <c r="F4643" s="125"/>
      <c r="J4643" s="216"/>
      <c r="K4643" s="216"/>
      <c r="L4643" s="216"/>
    </row>
    <row r="4644" spans="6:12" x14ac:dyDescent="0.2">
      <c r="F4644" s="125"/>
      <c r="J4644" s="216"/>
      <c r="K4644" s="216"/>
      <c r="L4644" s="216"/>
    </row>
    <row r="4645" spans="6:12" x14ac:dyDescent="0.2">
      <c r="F4645" s="125"/>
    </row>
    <row r="4646" spans="6:12" x14ac:dyDescent="0.2">
      <c r="F4646" s="125"/>
      <c r="J4646" s="216"/>
      <c r="K4646" s="216"/>
      <c r="L4646" s="216"/>
    </row>
    <row r="4647" spans="6:12" x14ac:dyDescent="0.2">
      <c r="F4647" s="125"/>
    </row>
    <row r="4648" spans="6:12" x14ac:dyDescent="0.2">
      <c r="F4648" s="125"/>
      <c r="J4648" s="216"/>
      <c r="K4648" s="216"/>
      <c r="L4648" s="216"/>
    </row>
    <row r="4649" spans="6:12" x14ac:dyDescent="0.2">
      <c r="F4649" s="125"/>
    </row>
    <row r="4650" spans="6:12" x14ac:dyDescent="0.2">
      <c r="F4650" s="125"/>
      <c r="J4650" s="216"/>
      <c r="K4650" s="216"/>
      <c r="L4650" s="216"/>
    </row>
    <row r="4651" spans="6:12" x14ac:dyDescent="0.2">
      <c r="F4651" s="125"/>
      <c r="J4651" s="216"/>
      <c r="K4651" s="216"/>
      <c r="L4651" s="216"/>
    </row>
    <row r="4652" spans="6:12" x14ac:dyDescent="0.2">
      <c r="F4652" s="125"/>
      <c r="J4652" s="216"/>
      <c r="K4652" s="216"/>
      <c r="L4652" s="216"/>
    </row>
    <row r="4653" spans="6:12" x14ac:dyDescent="0.2">
      <c r="F4653" s="125"/>
    </row>
    <row r="4654" spans="6:12" x14ac:dyDescent="0.2">
      <c r="F4654" s="125"/>
    </row>
    <row r="4655" spans="6:12" x14ac:dyDescent="0.2">
      <c r="F4655" s="125"/>
    </row>
    <row r="4656" spans="6:12" x14ac:dyDescent="0.2">
      <c r="F4656" s="125"/>
    </row>
    <row r="4657" spans="6:12" x14ac:dyDescent="0.2">
      <c r="F4657" s="125"/>
      <c r="J4657" s="216"/>
      <c r="K4657" s="216"/>
      <c r="L4657" s="216"/>
    </row>
    <row r="4658" spans="6:12" x14ac:dyDescent="0.2">
      <c r="F4658" s="125"/>
    </row>
    <row r="4659" spans="6:12" x14ac:dyDescent="0.2">
      <c r="F4659" s="125"/>
    </row>
    <row r="4660" spans="6:12" x14ac:dyDescent="0.2">
      <c r="F4660" s="125"/>
      <c r="J4660" s="216"/>
      <c r="K4660" s="216"/>
      <c r="L4660" s="216"/>
    </row>
    <row r="4661" spans="6:12" x14ac:dyDescent="0.2">
      <c r="F4661" s="125"/>
      <c r="J4661" s="216"/>
      <c r="K4661" s="216"/>
      <c r="L4661" s="216"/>
    </row>
    <row r="4662" spans="6:12" x14ac:dyDescent="0.2">
      <c r="F4662" s="125"/>
    </row>
    <row r="4663" spans="6:12" x14ac:dyDescent="0.2">
      <c r="F4663" s="125"/>
    </row>
    <row r="4664" spans="6:12" x14ac:dyDescent="0.2">
      <c r="F4664" s="125"/>
    </row>
    <row r="4665" spans="6:12" x14ac:dyDescent="0.2">
      <c r="F4665" s="125"/>
      <c r="J4665" s="216"/>
      <c r="K4665" s="216"/>
      <c r="L4665" s="216"/>
    </row>
    <row r="4666" spans="6:12" x14ac:dyDescent="0.2">
      <c r="F4666" s="125"/>
      <c r="J4666" s="216"/>
      <c r="K4666" s="216"/>
      <c r="L4666" s="216"/>
    </row>
    <row r="4667" spans="6:12" x14ac:dyDescent="0.2">
      <c r="F4667" s="125"/>
      <c r="J4667" s="216"/>
      <c r="K4667" s="216"/>
      <c r="L4667" s="216"/>
    </row>
    <row r="4668" spans="6:12" x14ac:dyDescent="0.2">
      <c r="F4668" s="125"/>
    </row>
    <row r="4669" spans="6:12" x14ac:dyDescent="0.2">
      <c r="F4669" s="125"/>
    </row>
    <row r="4670" spans="6:12" x14ac:dyDescent="0.2">
      <c r="F4670" s="125"/>
    </row>
    <row r="4671" spans="6:12" x14ac:dyDescent="0.2">
      <c r="F4671" s="125"/>
      <c r="J4671" s="216"/>
      <c r="K4671" s="216"/>
      <c r="L4671" s="216"/>
    </row>
    <row r="4672" spans="6:12" x14ac:dyDescent="0.2">
      <c r="F4672" s="125"/>
    </row>
    <row r="4673" spans="6:12" x14ac:dyDescent="0.2">
      <c r="F4673" s="125"/>
      <c r="J4673" s="216"/>
      <c r="K4673" s="216"/>
      <c r="L4673" s="216"/>
    </row>
    <row r="4674" spans="6:12" x14ac:dyDescent="0.2">
      <c r="F4674" s="125"/>
      <c r="J4674" s="216"/>
      <c r="K4674" s="216"/>
      <c r="L4674" s="216"/>
    </row>
    <row r="4675" spans="6:12" x14ac:dyDescent="0.2">
      <c r="F4675" s="125"/>
      <c r="J4675" s="216"/>
      <c r="K4675" s="216"/>
      <c r="L4675" s="216"/>
    </row>
    <row r="4676" spans="6:12" x14ac:dyDescent="0.2">
      <c r="F4676" s="125"/>
    </row>
    <row r="4677" spans="6:12" x14ac:dyDescent="0.2">
      <c r="F4677" s="125"/>
    </row>
    <row r="4678" spans="6:12" x14ac:dyDescent="0.2">
      <c r="F4678" s="125"/>
    </row>
    <row r="4679" spans="6:12" x14ac:dyDescent="0.2">
      <c r="F4679" s="125"/>
    </row>
    <row r="4680" spans="6:12" x14ac:dyDescent="0.2">
      <c r="F4680" s="125"/>
    </row>
    <row r="4681" spans="6:12" x14ac:dyDescent="0.2">
      <c r="F4681" s="125"/>
    </row>
    <row r="4682" spans="6:12" x14ac:dyDescent="0.2">
      <c r="F4682" s="125"/>
      <c r="J4682" s="216"/>
      <c r="K4682" s="216"/>
      <c r="L4682" s="216"/>
    </row>
    <row r="4683" spans="6:12" x14ac:dyDescent="0.2">
      <c r="F4683" s="125"/>
      <c r="J4683" s="216"/>
      <c r="K4683" s="216"/>
      <c r="L4683" s="216"/>
    </row>
    <row r="4684" spans="6:12" x14ac:dyDescent="0.2">
      <c r="F4684" s="125"/>
      <c r="J4684" s="216"/>
      <c r="K4684" s="216"/>
      <c r="L4684" s="216"/>
    </row>
    <row r="4685" spans="6:12" x14ac:dyDescent="0.2">
      <c r="F4685" s="125"/>
    </row>
    <row r="4686" spans="6:12" x14ac:dyDescent="0.2">
      <c r="F4686" s="125"/>
      <c r="J4686" s="216"/>
      <c r="K4686" s="216"/>
      <c r="L4686" s="216"/>
    </row>
    <row r="4687" spans="6:12" x14ac:dyDescent="0.2">
      <c r="F4687" s="125"/>
    </row>
    <row r="4688" spans="6:12" x14ac:dyDescent="0.2">
      <c r="F4688" s="125"/>
      <c r="J4688" s="216"/>
      <c r="K4688" s="216"/>
      <c r="L4688" s="216"/>
    </row>
    <row r="4689" spans="6:12" x14ac:dyDescent="0.2">
      <c r="F4689" s="125"/>
      <c r="J4689" s="216"/>
      <c r="K4689" s="216"/>
      <c r="L4689" s="216"/>
    </row>
    <row r="4690" spans="6:12" x14ac:dyDescent="0.2">
      <c r="F4690" s="125"/>
      <c r="J4690" s="216"/>
      <c r="K4690" s="216"/>
      <c r="L4690" s="216"/>
    </row>
    <row r="4691" spans="6:12" x14ac:dyDescent="0.2">
      <c r="F4691" s="125"/>
      <c r="J4691" s="216"/>
      <c r="K4691" s="216"/>
      <c r="L4691" s="216"/>
    </row>
    <row r="4692" spans="6:12" x14ac:dyDescent="0.2">
      <c r="F4692" s="125"/>
    </row>
    <row r="4693" spans="6:12" x14ac:dyDescent="0.2">
      <c r="F4693" s="125"/>
      <c r="J4693" s="216"/>
      <c r="K4693" s="216"/>
      <c r="L4693" s="216"/>
    </row>
    <row r="4694" spans="6:12" x14ac:dyDescent="0.2">
      <c r="F4694" s="125"/>
    </row>
    <row r="4695" spans="6:12" x14ac:dyDescent="0.2">
      <c r="F4695" s="125"/>
    </row>
    <row r="4696" spans="6:12" x14ac:dyDescent="0.2">
      <c r="F4696" s="125"/>
    </row>
    <row r="4697" spans="6:12" x14ac:dyDescent="0.2">
      <c r="F4697" s="125"/>
    </row>
    <row r="4698" spans="6:12" x14ac:dyDescent="0.2">
      <c r="F4698" s="125"/>
      <c r="J4698" s="216"/>
      <c r="K4698" s="216"/>
      <c r="L4698" s="216"/>
    </row>
    <row r="4699" spans="6:12" x14ac:dyDescent="0.2">
      <c r="H4699" s="219"/>
    </row>
    <row r="4700" spans="6:12" x14ac:dyDescent="0.2">
      <c r="F4700" s="125"/>
      <c r="J4700" s="216"/>
      <c r="K4700" s="216"/>
      <c r="L4700" s="216"/>
    </row>
    <row r="4701" spans="6:12" x14ac:dyDescent="0.2">
      <c r="F4701" s="125"/>
    </row>
    <row r="4702" spans="6:12" x14ac:dyDescent="0.2">
      <c r="F4702" s="125"/>
      <c r="J4702" s="216"/>
      <c r="K4702" s="216"/>
      <c r="L4702" s="216"/>
    </row>
    <row r="4703" spans="6:12" x14ac:dyDescent="0.2">
      <c r="F4703" s="125"/>
      <c r="J4703" s="216"/>
      <c r="K4703" s="216"/>
      <c r="L4703" s="216"/>
    </row>
    <row r="4704" spans="6:12" x14ac:dyDescent="0.2">
      <c r="F4704" s="125"/>
    </row>
    <row r="4705" spans="6:12" x14ac:dyDescent="0.2">
      <c r="F4705" s="125"/>
      <c r="J4705" s="216"/>
      <c r="K4705" s="216"/>
      <c r="L4705" s="216"/>
    </row>
    <row r="4706" spans="6:12" x14ac:dyDescent="0.2">
      <c r="F4706" s="125"/>
      <c r="J4706" s="216"/>
      <c r="K4706" s="216"/>
      <c r="L4706" s="216"/>
    </row>
    <row r="4707" spans="6:12" x14ac:dyDescent="0.2">
      <c r="F4707" s="125"/>
      <c r="J4707" s="216"/>
      <c r="K4707" s="216"/>
      <c r="L4707" s="216"/>
    </row>
    <row r="4708" spans="6:12" x14ac:dyDescent="0.2">
      <c r="F4708" s="125"/>
    </row>
    <row r="4709" spans="6:12" x14ac:dyDescent="0.2">
      <c r="F4709" s="125"/>
      <c r="J4709" s="216"/>
      <c r="K4709" s="216"/>
      <c r="L4709" s="216"/>
    </row>
    <row r="4710" spans="6:12" x14ac:dyDescent="0.2">
      <c r="F4710" s="125"/>
    </row>
    <row r="4711" spans="6:12" x14ac:dyDescent="0.2">
      <c r="F4711" s="125"/>
    </row>
    <row r="4712" spans="6:12" x14ac:dyDescent="0.2">
      <c r="F4712" s="125"/>
      <c r="J4712" s="216"/>
      <c r="K4712" s="216"/>
      <c r="L4712" s="216"/>
    </row>
    <row r="4713" spans="6:12" x14ac:dyDescent="0.2">
      <c r="F4713" s="125"/>
      <c r="J4713" s="216"/>
      <c r="K4713" s="216"/>
      <c r="L4713" s="216"/>
    </row>
    <row r="4714" spans="6:12" x14ac:dyDescent="0.2">
      <c r="F4714" s="125"/>
    </row>
    <row r="4715" spans="6:12" x14ac:dyDescent="0.2">
      <c r="F4715" s="125"/>
      <c r="J4715" s="216"/>
      <c r="K4715" s="216"/>
      <c r="L4715" s="216"/>
    </row>
    <row r="4716" spans="6:12" x14ac:dyDescent="0.2">
      <c r="F4716" s="125"/>
      <c r="J4716" s="216"/>
      <c r="K4716" s="216"/>
      <c r="L4716" s="216"/>
    </row>
    <row r="4717" spans="6:12" x14ac:dyDescent="0.2">
      <c r="F4717" s="125"/>
    </row>
    <row r="4718" spans="6:12" x14ac:dyDescent="0.2">
      <c r="H4718" s="219"/>
    </row>
    <row r="4719" spans="6:12" x14ac:dyDescent="0.2">
      <c r="F4719" s="125"/>
      <c r="J4719" s="216"/>
      <c r="K4719" s="216"/>
      <c r="L4719" s="216"/>
    </row>
    <row r="4720" spans="6:12" x14ac:dyDescent="0.2">
      <c r="F4720" s="125"/>
    </row>
    <row r="4721" spans="6:13" x14ac:dyDescent="0.2">
      <c r="H4721" s="219"/>
      <c r="M4721" s="215"/>
    </row>
    <row r="4722" spans="6:13" x14ac:dyDescent="0.2">
      <c r="H4722" s="219"/>
    </row>
    <row r="4723" spans="6:13" x14ac:dyDescent="0.2">
      <c r="F4723" s="125"/>
      <c r="J4723" s="216"/>
      <c r="K4723" s="216"/>
      <c r="L4723" s="216"/>
    </row>
    <row r="4724" spans="6:13" x14ac:dyDescent="0.2">
      <c r="F4724" s="125"/>
    </row>
    <row r="4725" spans="6:13" x14ac:dyDescent="0.2">
      <c r="F4725" s="125"/>
    </row>
    <row r="4726" spans="6:13" x14ac:dyDescent="0.2">
      <c r="F4726" s="125"/>
    </row>
    <row r="4727" spans="6:13" x14ac:dyDescent="0.2">
      <c r="F4727" s="125"/>
    </row>
    <row r="4728" spans="6:13" x14ac:dyDescent="0.2">
      <c r="F4728" s="125"/>
    </row>
    <row r="4729" spans="6:13" x14ac:dyDescent="0.2">
      <c r="F4729" s="125"/>
    </row>
    <row r="4730" spans="6:13" x14ac:dyDescent="0.2">
      <c r="F4730" s="125"/>
    </row>
    <row r="4731" spans="6:13" x14ac:dyDescent="0.2">
      <c r="F4731" s="125"/>
      <c r="J4731" s="216"/>
      <c r="K4731" s="216"/>
      <c r="L4731" s="216"/>
    </row>
    <row r="4732" spans="6:13" x14ac:dyDescent="0.2">
      <c r="F4732" s="125"/>
      <c r="J4732" s="216"/>
      <c r="K4732" s="216"/>
      <c r="L4732" s="216"/>
    </row>
    <row r="4733" spans="6:13" x14ac:dyDescent="0.2">
      <c r="H4733" s="219"/>
    </row>
    <row r="4734" spans="6:13" x14ac:dyDescent="0.2">
      <c r="F4734" s="125"/>
    </row>
    <row r="4735" spans="6:13" x14ac:dyDescent="0.2">
      <c r="F4735" s="125"/>
      <c r="J4735" s="216"/>
      <c r="K4735" s="216"/>
      <c r="L4735" s="216"/>
    </row>
    <row r="4736" spans="6:13" x14ac:dyDescent="0.2">
      <c r="F4736" s="125"/>
    </row>
    <row r="4737" spans="6:12" x14ac:dyDescent="0.2">
      <c r="F4737" s="125"/>
    </row>
    <row r="4739" spans="6:12" x14ac:dyDescent="0.2">
      <c r="F4739" s="125"/>
      <c r="J4739" s="216"/>
      <c r="K4739" s="216"/>
      <c r="L4739" s="216"/>
    </row>
    <row r="4740" spans="6:12" x14ac:dyDescent="0.2">
      <c r="F4740" s="125"/>
    </row>
    <row r="4741" spans="6:12" x14ac:dyDescent="0.2">
      <c r="F4741" s="125"/>
    </row>
    <row r="4742" spans="6:12" x14ac:dyDescent="0.2">
      <c r="F4742" s="125"/>
    </row>
    <row r="4743" spans="6:12" x14ac:dyDescent="0.2">
      <c r="F4743" s="125"/>
    </row>
    <row r="4744" spans="6:12" x14ac:dyDescent="0.2">
      <c r="H4744" s="219"/>
    </row>
    <row r="4745" spans="6:12" x14ac:dyDescent="0.2">
      <c r="F4745" s="125"/>
    </row>
    <row r="4746" spans="6:12" x14ac:dyDescent="0.2">
      <c r="F4746" s="125"/>
    </row>
    <row r="4747" spans="6:12" x14ac:dyDescent="0.2">
      <c r="F4747" s="125"/>
    </row>
    <row r="4748" spans="6:12" x14ac:dyDescent="0.2">
      <c r="F4748" s="125"/>
      <c r="J4748" s="216"/>
      <c r="K4748" s="216"/>
      <c r="L4748" s="216"/>
    </row>
    <row r="4749" spans="6:12" x14ac:dyDescent="0.2">
      <c r="F4749" s="125"/>
    </row>
    <row r="4750" spans="6:12" x14ac:dyDescent="0.2">
      <c r="F4750" s="125"/>
      <c r="J4750" s="216"/>
      <c r="K4750" s="216"/>
      <c r="L4750" s="216"/>
    </row>
    <row r="4751" spans="6:12" x14ac:dyDescent="0.2">
      <c r="F4751" s="125"/>
    </row>
    <row r="4752" spans="6:12" x14ac:dyDescent="0.2">
      <c r="F4752" s="125"/>
    </row>
    <row r="4753" spans="6:12" x14ac:dyDescent="0.2">
      <c r="F4753" s="125"/>
      <c r="J4753" s="216"/>
      <c r="K4753" s="216"/>
      <c r="L4753" s="216"/>
    </row>
    <row r="4754" spans="6:12" x14ac:dyDescent="0.2">
      <c r="F4754" s="125"/>
    </row>
    <row r="4755" spans="6:12" x14ac:dyDescent="0.2">
      <c r="F4755" s="125"/>
    </row>
    <row r="4756" spans="6:12" x14ac:dyDescent="0.2">
      <c r="F4756" s="125"/>
      <c r="J4756" s="216"/>
      <c r="K4756" s="216"/>
      <c r="L4756" s="216"/>
    </row>
    <row r="4757" spans="6:12" x14ac:dyDescent="0.2">
      <c r="F4757" s="125"/>
    </row>
    <row r="4758" spans="6:12" x14ac:dyDescent="0.2">
      <c r="F4758" s="125"/>
    </row>
    <row r="4759" spans="6:12" x14ac:dyDescent="0.2">
      <c r="F4759" s="125"/>
    </row>
    <row r="4760" spans="6:12" x14ac:dyDescent="0.2">
      <c r="H4760" s="219"/>
    </row>
    <row r="4761" spans="6:12" x14ac:dyDescent="0.2">
      <c r="F4761" s="125"/>
      <c r="J4761" s="216"/>
      <c r="K4761" s="216"/>
      <c r="L4761" s="216"/>
    </row>
    <row r="4762" spans="6:12" x14ac:dyDescent="0.2">
      <c r="F4762" s="125"/>
      <c r="J4762" s="216"/>
      <c r="K4762" s="216"/>
      <c r="L4762" s="216"/>
    </row>
    <row r="4763" spans="6:12" x14ac:dyDescent="0.2">
      <c r="F4763" s="125"/>
    </row>
    <row r="4764" spans="6:12" x14ac:dyDescent="0.2">
      <c r="F4764" s="125"/>
      <c r="J4764" s="216"/>
      <c r="K4764" s="216"/>
      <c r="L4764" s="216"/>
    </row>
    <row r="4765" spans="6:12" x14ac:dyDescent="0.2">
      <c r="F4765" s="125"/>
      <c r="J4765" s="216"/>
      <c r="K4765" s="216"/>
      <c r="L4765" s="216"/>
    </row>
    <row r="4766" spans="6:12" x14ac:dyDescent="0.2">
      <c r="F4766" s="125"/>
      <c r="J4766" s="216"/>
      <c r="K4766" s="216"/>
      <c r="L4766" s="216"/>
    </row>
    <row r="4767" spans="6:12" x14ac:dyDescent="0.2">
      <c r="F4767" s="125"/>
    </row>
    <row r="4768" spans="6:12" x14ac:dyDescent="0.2">
      <c r="F4768" s="125"/>
      <c r="J4768" s="216"/>
      <c r="K4768" s="216"/>
      <c r="L4768" s="216"/>
    </row>
    <row r="4769" spans="6:12" x14ac:dyDescent="0.2">
      <c r="F4769" s="125"/>
    </row>
    <row r="4770" spans="6:12" x14ac:dyDescent="0.2">
      <c r="F4770" s="125"/>
    </row>
    <row r="4771" spans="6:12" x14ac:dyDescent="0.2">
      <c r="F4771" s="125"/>
    </row>
    <row r="4772" spans="6:12" x14ac:dyDescent="0.2">
      <c r="F4772" s="125"/>
    </row>
    <row r="4773" spans="6:12" x14ac:dyDescent="0.2">
      <c r="F4773" s="125"/>
      <c r="J4773" s="216"/>
      <c r="K4773" s="216"/>
      <c r="L4773" s="216"/>
    </row>
    <row r="4774" spans="6:12" x14ac:dyDescent="0.2">
      <c r="F4774" s="125"/>
    </row>
    <row r="4775" spans="6:12" x14ac:dyDescent="0.2">
      <c r="F4775" s="125"/>
      <c r="J4775" s="216"/>
      <c r="K4775" s="216"/>
      <c r="L4775" s="216"/>
    </row>
    <row r="4776" spans="6:12" x14ac:dyDescent="0.2">
      <c r="F4776" s="125"/>
      <c r="J4776" s="216"/>
      <c r="K4776" s="216"/>
      <c r="L4776" s="216"/>
    </row>
    <row r="4777" spans="6:12" x14ac:dyDescent="0.2">
      <c r="F4777" s="125"/>
    </row>
    <row r="4778" spans="6:12" x14ac:dyDescent="0.2">
      <c r="F4778" s="125"/>
      <c r="J4778" s="216"/>
      <c r="K4778" s="216"/>
      <c r="L4778" s="216"/>
    </row>
    <row r="4779" spans="6:12" x14ac:dyDescent="0.2">
      <c r="F4779" s="125"/>
      <c r="J4779" s="216"/>
      <c r="K4779" s="216"/>
      <c r="L4779" s="216"/>
    </row>
    <row r="4780" spans="6:12" x14ac:dyDescent="0.2">
      <c r="F4780" s="125"/>
    </row>
    <row r="4781" spans="6:12" x14ac:dyDescent="0.2">
      <c r="F4781" s="125"/>
      <c r="J4781" s="216"/>
      <c r="K4781" s="216"/>
      <c r="L4781" s="216"/>
    </row>
    <row r="4782" spans="6:12" x14ac:dyDescent="0.2">
      <c r="F4782" s="125"/>
    </row>
    <row r="4783" spans="6:12" x14ac:dyDescent="0.2">
      <c r="F4783" s="125"/>
      <c r="J4783" s="216"/>
      <c r="K4783" s="216"/>
      <c r="L4783" s="216"/>
    </row>
    <row r="4784" spans="6:12" x14ac:dyDescent="0.2">
      <c r="F4784" s="125"/>
      <c r="J4784" s="216"/>
      <c r="K4784" s="216"/>
      <c r="L4784" s="216"/>
    </row>
    <row r="4785" spans="6:12" x14ac:dyDescent="0.2">
      <c r="F4785" s="125"/>
    </row>
    <row r="4786" spans="6:12" x14ac:dyDescent="0.2">
      <c r="F4786" s="125"/>
    </row>
    <row r="4787" spans="6:12" x14ac:dyDescent="0.2">
      <c r="F4787" s="125"/>
    </row>
    <row r="4788" spans="6:12" x14ac:dyDescent="0.2">
      <c r="F4788" s="125"/>
    </row>
    <row r="4789" spans="6:12" x14ac:dyDescent="0.2">
      <c r="F4789" s="125"/>
      <c r="J4789" s="216"/>
      <c r="K4789" s="216"/>
      <c r="L4789" s="216"/>
    </row>
    <row r="4790" spans="6:12" x14ac:dyDescent="0.2">
      <c r="F4790" s="125"/>
      <c r="J4790" s="216"/>
      <c r="K4790" s="216"/>
      <c r="L4790" s="216"/>
    </row>
    <row r="4791" spans="6:12" x14ac:dyDescent="0.2">
      <c r="F4791" s="125"/>
      <c r="J4791" s="216"/>
      <c r="K4791" s="216"/>
      <c r="L4791" s="216"/>
    </row>
    <row r="4792" spans="6:12" x14ac:dyDescent="0.2">
      <c r="H4792" s="219"/>
    </row>
    <row r="4793" spans="6:12" x14ac:dyDescent="0.2">
      <c r="F4793" s="125"/>
    </row>
    <row r="4794" spans="6:12" x14ac:dyDescent="0.2">
      <c r="F4794" s="125"/>
    </row>
    <row r="4795" spans="6:12" x14ac:dyDescent="0.2">
      <c r="F4795" s="125"/>
    </row>
    <row r="4796" spans="6:12" x14ac:dyDescent="0.2">
      <c r="F4796" s="125"/>
      <c r="J4796" s="216"/>
      <c r="K4796" s="216"/>
      <c r="L4796" s="216"/>
    </row>
    <row r="4797" spans="6:12" x14ac:dyDescent="0.2">
      <c r="F4797" s="125"/>
    </row>
    <row r="4798" spans="6:12" x14ac:dyDescent="0.2">
      <c r="F4798" s="125"/>
      <c r="J4798" s="216"/>
      <c r="K4798" s="216"/>
      <c r="L4798" s="216"/>
    </row>
    <row r="4799" spans="6:12" x14ac:dyDescent="0.2">
      <c r="F4799" s="125"/>
      <c r="J4799" s="216"/>
      <c r="K4799" s="216"/>
      <c r="L4799" s="216"/>
    </row>
    <row r="4800" spans="6:12" x14ac:dyDescent="0.2">
      <c r="F4800" s="125"/>
      <c r="J4800" s="216"/>
      <c r="K4800" s="216"/>
      <c r="L4800" s="216"/>
    </row>
    <row r="4801" spans="6:12" x14ac:dyDescent="0.2">
      <c r="F4801" s="125"/>
    </row>
    <row r="4802" spans="6:12" x14ac:dyDescent="0.2">
      <c r="F4802" s="125"/>
    </row>
    <row r="4803" spans="6:12" x14ac:dyDescent="0.2">
      <c r="F4803" s="125"/>
    </row>
    <row r="4804" spans="6:12" x14ac:dyDescent="0.2">
      <c r="F4804" s="125"/>
      <c r="J4804" s="216"/>
      <c r="K4804" s="216"/>
      <c r="L4804" s="216"/>
    </row>
    <row r="4805" spans="6:12" x14ac:dyDescent="0.2">
      <c r="F4805" s="125"/>
      <c r="J4805" s="216"/>
      <c r="K4805" s="216"/>
      <c r="L4805" s="216"/>
    </row>
    <row r="4806" spans="6:12" x14ac:dyDescent="0.2">
      <c r="F4806" s="125"/>
    </row>
    <row r="4807" spans="6:12" x14ac:dyDescent="0.2">
      <c r="F4807" s="125"/>
    </row>
    <row r="4808" spans="6:12" x14ac:dyDescent="0.2">
      <c r="F4808" s="125"/>
    </row>
    <row r="4809" spans="6:12" x14ac:dyDescent="0.2">
      <c r="F4809" s="125"/>
      <c r="J4809" s="216"/>
      <c r="K4809" s="216"/>
      <c r="L4809" s="216"/>
    </row>
    <row r="4810" spans="6:12" x14ac:dyDescent="0.2">
      <c r="F4810" s="125"/>
    </row>
    <row r="4811" spans="6:12" x14ac:dyDescent="0.2">
      <c r="F4811" s="125"/>
      <c r="J4811" s="216"/>
      <c r="K4811" s="216"/>
      <c r="L4811" s="216"/>
    </row>
    <row r="4812" spans="6:12" x14ac:dyDescent="0.2">
      <c r="F4812" s="125"/>
    </row>
    <row r="4813" spans="6:12" x14ac:dyDescent="0.2">
      <c r="F4813" s="125"/>
      <c r="J4813" s="216"/>
      <c r="K4813" s="216"/>
      <c r="L4813" s="216"/>
    </row>
    <row r="4814" spans="6:12" x14ac:dyDescent="0.2">
      <c r="F4814" s="125"/>
      <c r="J4814" s="216"/>
      <c r="K4814" s="216"/>
      <c r="L4814" s="216"/>
    </row>
    <row r="4815" spans="6:12" x14ac:dyDescent="0.2">
      <c r="F4815" s="125"/>
    </row>
    <row r="4816" spans="6:12" x14ac:dyDescent="0.2">
      <c r="F4816" s="125"/>
    </row>
    <row r="4817" spans="6:12" x14ac:dyDescent="0.2">
      <c r="F4817" s="125"/>
      <c r="J4817" s="216"/>
      <c r="K4817" s="216"/>
      <c r="L4817" s="216"/>
    </row>
    <row r="4818" spans="6:12" x14ac:dyDescent="0.2">
      <c r="F4818" s="125"/>
      <c r="J4818" s="216"/>
      <c r="K4818" s="216"/>
      <c r="L4818" s="216"/>
    </row>
    <row r="4819" spans="6:12" x14ac:dyDescent="0.2">
      <c r="F4819" s="125"/>
    </row>
    <row r="4820" spans="6:12" x14ac:dyDescent="0.2">
      <c r="F4820" s="125"/>
      <c r="J4820" s="216"/>
      <c r="K4820" s="216"/>
      <c r="L4820" s="216"/>
    </row>
    <row r="4821" spans="6:12" x14ac:dyDescent="0.2">
      <c r="F4821" s="125"/>
    </row>
    <row r="4822" spans="6:12" x14ac:dyDescent="0.2">
      <c r="F4822" s="125"/>
    </row>
    <row r="4823" spans="6:12" x14ac:dyDescent="0.2">
      <c r="F4823" s="125"/>
    </row>
    <row r="4824" spans="6:12" x14ac:dyDescent="0.2">
      <c r="H4824" s="219"/>
    </row>
    <row r="4825" spans="6:12" x14ac:dyDescent="0.2">
      <c r="F4825" s="125"/>
    </row>
    <row r="4826" spans="6:12" x14ac:dyDescent="0.2">
      <c r="F4826" s="125"/>
      <c r="J4826" s="216"/>
      <c r="K4826" s="216"/>
      <c r="L4826" s="216"/>
    </row>
    <row r="4827" spans="6:12" x14ac:dyDescent="0.2">
      <c r="F4827" s="125"/>
      <c r="J4827" s="216"/>
      <c r="K4827" s="216"/>
      <c r="L4827" s="216"/>
    </row>
    <row r="4828" spans="6:12" x14ac:dyDescent="0.2">
      <c r="F4828" s="125"/>
      <c r="J4828" s="216"/>
      <c r="K4828" s="216"/>
      <c r="L4828" s="216"/>
    </row>
    <row r="4829" spans="6:12" x14ac:dyDescent="0.2">
      <c r="F4829" s="125"/>
    </row>
    <row r="4830" spans="6:12" x14ac:dyDescent="0.2">
      <c r="F4830" s="125"/>
      <c r="J4830" s="216"/>
      <c r="K4830" s="216"/>
      <c r="L4830" s="216"/>
    </row>
    <row r="4831" spans="6:12" x14ac:dyDescent="0.2">
      <c r="F4831" s="125"/>
      <c r="J4831" s="216"/>
      <c r="K4831" s="216"/>
      <c r="L4831" s="216"/>
    </row>
    <row r="4832" spans="6:12" x14ac:dyDescent="0.2">
      <c r="F4832" s="125"/>
      <c r="J4832" s="216"/>
      <c r="K4832" s="216"/>
      <c r="L4832" s="216"/>
    </row>
    <row r="4833" spans="6:12" x14ac:dyDescent="0.2">
      <c r="F4833" s="125"/>
      <c r="J4833" s="216"/>
      <c r="K4833" s="216"/>
      <c r="L4833" s="216"/>
    </row>
    <row r="4834" spans="6:12" x14ac:dyDescent="0.2">
      <c r="F4834" s="125"/>
    </row>
    <row r="4835" spans="6:12" x14ac:dyDescent="0.2">
      <c r="F4835" s="125"/>
    </row>
    <row r="4836" spans="6:12" x14ac:dyDescent="0.2">
      <c r="F4836" s="125"/>
    </row>
    <row r="4837" spans="6:12" x14ac:dyDescent="0.2">
      <c r="F4837" s="125"/>
    </row>
    <row r="4838" spans="6:12" x14ac:dyDescent="0.2">
      <c r="F4838" s="125"/>
    </row>
    <row r="4839" spans="6:12" x14ac:dyDescent="0.2">
      <c r="F4839" s="125"/>
      <c r="J4839" s="216"/>
      <c r="K4839" s="216"/>
      <c r="L4839" s="216"/>
    </row>
    <row r="4840" spans="6:12" x14ac:dyDescent="0.2">
      <c r="F4840" s="125"/>
    </row>
    <row r="4841" spans="6:12" x14ac:dyDescent="0.2">
      <c r="F4841" s="125"/>
      <c r="J4841" s="216"/>
      <c r="K4841" s="216"/>
      <c r="L4841" s="216"/>
    </row>
    <row r="4842" spans="6:12" x14ac:dyDescent="0.2">
      <c r="F4842" s="125"/>
    </row>
    <row r="4843" spans="6:12" x14ac:dyDescent="0.2">
      <c r="F4843" s="125"/>
      <c r="J4843" s="216"/>
      <c r="K4843" s="216"/>
      <c r="L4843" s="216"/>
    </row>
    <row r="4844" spans="6:12" x14ac:dyDescent="0.2">
      <c r="F4844" s="125"/>
    </row>
    <row r="4845" spans="6:12" x14ac:dyDescent="0.2">
      <c r="F4845" s="125"/>
    </row>
    <row r="4846" spans="6:12" x14ac:dyDescent="0.2">
      <c r="F4846" s="125"/>
      <c r="J4846" s="216"/>
      <c r="K4846" s="216"/>
      <c r="L4846" s="216"/>
    </row>
    <row r="4847" spans="6:12" x14ac:dyDescent="0.2">
      <c r="F4847" s="125"/>
    </row>
    <row r="4848" spans="6:12" x14ac:dyDescent="0.2">
      <c r="F4848" s="125"/>
      <c r="J4848" s="216"/>
      <c r="K4848" s="216"/>
      <c r="L4848" s="216"/>
    </row>
    <row r="4849" spans="6:13" x14ac:dyDescent="0.2">
      <c r="F4849" s="125"/>
    </row>
    <row r="4850" spans="6:13" x14ac:dyDescent="0.2">
      <c r="F4850" s="125"/>
      <c r="J4850" s="216"/>
      <c r="K4850" s="216"/>
      <c r="L4850" s="216"/>
    </row>
    <row r="4851" spans="6:13" x14ac:dyDescent="0.2">
      <c r="F4851" s="125"/>
    </row>
    <row r="4852" spans="6:13" x14ac:dyDescent="0.2">
      <c r="F4852" s="125"/>
    </row>
    <row r="4853" spans="6:13" x14ac:dyDescent="0.2">
      <c r="F4853" s="125"/>
      <c r="J4853" s="216"/>
      <c r="K4853" s="216"/>
      <c r="L4853" s="216"/>
    </row>
    <row r="4854" spans="6:13" x14ac:dyDescent="0.2">
      <c r="F4854" s="125"/>
    </row>
    <row r="4855" spans="6:13" x14ac:dyDescent="0.2">
      <c r="F4855" s="125"/>
    </row>
    <row r="4856" spans="6:13" x14ac:dyDescent="0.2">
      <c r="F4856" s="125"/>
      <c r="J4856" s="216"/>
      <c r="K4856" s="216"/>
      <c r="L4856" s="216"/>
    </row>
    <row r="4857" spans="6:13" x14ac:dyDescent="0.2">
      <c r="H4857" s="219"/>
      <c r="M4857" s="215"/>
    </row>
    <row r="4858" spans="6:13" x14ac:dyDescent="0.2">
      <c r="F4858" s="125"/>
    </row>
    <row r="4859" spans="6:13" x14ac:dyDescent="0.2">
      <c r="F4859" s="125"/>
    </row>
    <row r="4860" spans="6:13" x14ac:dyDescent="0.2">
      <c r="F4860" s="125"/>
    </row>
    <row r="4861" spans="6:13" x14ac:dyDescent="0.2">
      <c r="F4861" s="125"/>
    </row>
    <row r="4862" spans="6:13" x14ac:dyDescent="0.2">
      <c r="F4862" s="125"/>
      <c r="J4862" s="216"/>
      <c r="K4862" s="216"/>
      <c r="L4862" s="216"/>
    </row>
    <row r="4863" spans="6:13" x14ac:dyDescent="0.2">
      <c r="F4863" s="125"/>
    </row>
    <row r="4864" spans="6:13" x14ac:dyDescent="0.2">
      <c r="F4864" s="125"/>
      <c r="J4864" s="216"/>
      <c r="K4864" s="216"/>
      <c r="L4864" s="216"/>
    </row>
    <row r="4865" spans="6:12" x14ac:dyDescent="0.2">
      <c r="F4865" s="125"/>
      <c r="J4865" s="216"/>
      <c r="K4865" s="216"/>
      <c r="L4865" s="216"/>
    </row>
    <row r="4866" spans="6:12" x14ac:dyDescent="0.2">
      <c r="F4866" s="125"/>
    </row>
    <row r="4867" spans="6:12" x14ac:dyDescent="0.2">
      <c r="F4867" s="125"/>
      <c r="J4867" s="216"/>
      <c r="K4867" s="216"/>
      <c r="L4867" s="216"/>
    </row>
    <row r="4868" spans="6:12" x14ac:dyDescent="0.2">
      <c r="F4868" s="125"/>
    </row>
    <row r="4869" spans="6:12" x14ac:dyDescent="0.2">
      <c r="F4869" s="125"/>
    </row>
    <row r="4870" spans="6:12" x14ac:dyDescent="0.2">
      <c r="F4870" s="125"/>
      <c r="J4870" s="216"/>
      <c r="K4870" s="216"/>
      <c r="L4870" s="216"/>
    </row>
    <row r="4871" spans="6:12" x14ac:dyDescent="0.2">
      <c r="F4871" s="125"/>
    </row>
    <row r="4872" spans="6:12" x14ac:dyDescent="0.2">
      <c r="F4872" s="125"/>
    </row>
    <row r="4873" spans="6:12" x14ac:dyDescent="0.2">
      <c r="F4873" s="125"/>
    </row>
    <row r="4874" spans="6:12" x14ac:dyDescent="0.2">
      <c r="F4874" s="125"/>
      <c r="J4874" s="216"/>
      <c r="K4874" s="216"/>
      <c r="L4874" s="216"/>
    </row>
    <row r="4875" spans="6:12" x14ac:dyDescent="0.2">
      <c r="F4875" s="125"/>
      <c r="J4875" s="216"/>
      <c r="K4875" s="216"/>
      <c r="L4875" s="216"/>
    </row>
    <row r="4876" spans="6:12" x14ac:dyDescent="0.2">
      <c r="F4876" s="125"/>
    </row>
    <row r="4877" spans="6:12" x14ac:dyDescent="0.2">
      <c r="F4877" s="125"/>
    </row>
    <row r="4878" spans="6:12" x14ac:dyDescent="0.2">
      <c r="F4878" s="125"/>
    </row>
    <row r="4879" spans="6:12" x14ac:dyDescent="0.2">
      <c r="F4879" s="125"/>
      <c r="J4879" s="216"/>
      <c r="K4879" s="216"/>
      <c r="L4879" s="216"/>
    </row>
    <row r="4880" spans="6:12" x14ac:dyDescent="0.2">
      <c r="F4880" s="125"/>
      <c r="J4880" s="216"/>
      <c r="K4880" s="216"/>
      <c r="L4880" s="216"/>
    </row>
    <row r="4881" spans="6:12" x14ac:dyDescent="0.2">
      <c r="F4881" s="125"/>
    </row>
    <row r="4882" spans="6:12" x14ac:dyDescent="0.2">
      <c r="F4882" s="125"/>
      <c r="J4882" s="216"/>
      <c r="K4882" s="216"/>
      <c r="L4882" s="216"/>
    </row>
    <row r="4883" spans="6:12" x14ac:dyDescent="0.2">
      <c r="F4883" s="125"/>
      <c r="J4883" s="216"/>
      <c r="K4883" s="216"/>
      <c r="L4883" s="216"/>
    </row>
    <row r="4884" spans="6:12" x14ac:dyDescent="0.2">
      <c r="F4884" s="125"/>
    </row>
    <row r="4885" spans="6:12" x14ac:dyDescent="0.2">
      <c r="F4885" s="125"/>
      <c r="J4885" s="216"/>
      <c r="K4885" s="216"/>
      <c r="L4885" s="216"/>
    </row>
    <row r="4886" spans="6:12" x14ac:dyDescent="0.2">
      <c r="F4886" s="125"/>
      <c r="J4886" s="216"/>
      <c r="K4886" s="216"/>
      <c r="L4886" s="216"/>
    </row>
    <row r="4887" spans="6:12" x14ac:dyDescent="0.2">
      <c r="F4887" s="125"/>
      <c r="J4887" s="216"/>
      <c r="K4887" s="216"/>
      <c r="L4887" s="216"/>
    </row>
    <row r="4888" spans="6:12" x14ac:dyDescent="0.2">
      <c r="F4888" s="125"/>
    </row>
    <row r="4889" spans="6:12" x14ac:dyDescent="0.2">
      <c r="F4889" s="125"/>
      <c r="J4889" s="216"/>
      <c r="K4889" s="216"/>
      <c r="L4889" s="216"/>
    </row>
    <row r="4890" spans="6:12" x14ac:dyDescent="0.2">
      <c r="F4890" s="125"/>
    </row>
    <row r="4891" spans="6:12" x14ac:dyDescent="0.2">
      <c r="F4891" s="125"/>
    </row>
    <row r="4892" spans="6:12" x14ac:dyDescent="0.2">
      <c r="F4892" s="125"/>
      <c r="J4892" s="216"/>
      <c r="K4892" s="216"/>
      <c r="L4892" s="216"/>
    </row>
    <row r="4893" spans="6:12" x14ac:dyDescent="0.2">
      <c r="F4893" s="125"/>
    </row>
    <row r="4894" spans="6:12" x14ac:dyDescent="0.2">
      <c r="F4894" s="125"/>
    </row>
    <row r="4895" spans="6:12" x14ac:dyDescent="0.2">
      <c r="H4895" s="219"/>
    </row>
    <row r="4896" spans="6:12" x14ac:dyDescent="0.2">
      <c r="F4896" s="125"/>
      <c r="J4896" s="216"/>
      <c r="K4896" s="216"/>
      <c r="L4896" s="216"/>
    </row>
    <row r="4897" spans="6:12" x14ac:dyDescent="0.2">
      <c r="F4897" s="125"/>
      <c r="J4897" s="216"/>
      <c r="K4897" s="216"/>
      <c r="L4897" s="216"/>
    </row>
    <row r="4898" spans="6:12" x14ac:dyDescent="0.2">
      <c r="F4898" s="125"/>
      <c r="J4898" s="216"/>
      <c r="K4898" s="216"/>
      <c r="L4898" s="216"/>
    </row>
    <row r="4899" spans="6:12" x14ac:dyDescent="0.2">
      <c r="F4899" s="125"/>
    </row>
    <row r="4900" spans="6:12" x14ac:dyDescent="0.2">
      <c r="F4900" s="125"/>
    </row>
    <row r="4901" spans="6:12" x14ac:dyDescent="0.2">
      <c r="F4901" s="125"/>
    </row>
    <row r="4902" spans="6:12" x14ac:dyDescent="0.2">
      <c r="F4902" s="125"/>
    </row>
    <row r="4903" spans="6:12" x14ac:dyDescent="0.2">
      <c r="F4903" s="125"/>
      <c r="J4903" s="216"/>
      <c r="K4903" s="216"/>
      <c r="L4903" s="216"/>
    </row>
    <row r="4904" spans="6:12" x14ac:dyDescent="0.2">
      <c r="F4904" s="125"/>
      <c r="J4904" s="216"/>
      <c r="K4904" s="216"/>
      <c r="L4904" s="216"/>
    </row>
    <row r="4905" spans="6:12" x14ac:dyDescent="0.2">
      <c r="F4905" s="125"/>
      <c r="J4905" s="216"/>
      <c r="K4905" s="216"/>
      <c r="L4905" s="216"/>
    </row>
    <row r="4906" spans="6:12" x14ac:dyDescent="0.2">
      <c r="F4906" s="125"/>
    </row>
    <row r="4907" spans="6:12" x14ac:dyDescent="0.2">
      <c r="F4907" s="125"/>
      <c r="J4907" s="216"/>
      <c r="K4907" s="216"/>
      <c r="L4907" s="216"/>
    </row>
    <row r="4908" spans="6:12" x14ac:dyDescent="0.2">
      <c r="F4908" s="125"/>
      <c r="J4908" s="216"/>
      <c r="K4908" s="216"/>
      <c r="L4908" s="216"/>
    </row>
    <row r="4909" spans="6:12" x14ac:dyDescent="0.2">
      <c r="F4909" s="125"/>
      <c r="J4909" s="216"/>
      <c r="K4909" s="216"/>
      <c r="L4909" s="216"/>
    </row>
    <row r="4910" spans="6:12" x14ac:dyDescent="0.2">
      <c r="F4910" s="125"/>
      <c r="J4910" s="216"/>
      <c r="K4910" s="216"/>
      <c r="L4910" s="216"/>
    </row>
    <row r="4911" spans="6:12" x14ac:dyDescent="0.2">
      <c r="F4911" s="125"/>
    </row>
    <row r="4912" spans="6:12" x14ac:dyDescent="0.2">
      <c r="F4912" s="125"/>
      <c r="J4912" s="216"/>
      <c r="K4912" s="216"/>
      <c r="L4912" s="216"/>
    </row>
    <row r="4913" spans="6:12" x14ac:dyDescent="0.2">
      <c r="F4913" s="125"/>
    </row>
    <row r="4914" spans="6:12" x14ac:dyDescent="0.2">
      <c r="F4914" s="125"/>
    </row>
    <row r="4915" spans="6:12" x14ac:dyDescent="0.2">
      <c r="F4915" s="125"/>
      <c r="J4915" s="216"/>
      <c r="K4915" s="216"/>
      <c r="L4915" s="216"/>
    </row>
    <row r="4916" spans="6:12" x14ac:dyDescent="0.2">
      <c r="F4916" s="125"/>
      <c r="J4916" s="216"/>
      <c r="K4916" s="216"/>
      <c r="L4916" s="216"/>
    </row>
    <row r="4917" spans="6:12" x14ac:dyDescent="0.2">
      <c r="F4917" s="125"/>
    </row>
    <row r="4918" spans="6:12" x14ac:dyDescent="0.2">
      <c r="F4918" s="125"/>
      <c r="J4918" s="216"/>
      <c r="K4918" s="216"/>
      <c r="L4918" s="216"/>
    </row>
    <row r="4919" spans="6:12" x14ac:dyDescent="0.2">
      <c r="F4919" s="125"/>
      <c r="J4919" s="216"/>
      <c r="K4919" s="216"/>
      <c r="L4919" s="216"/>
    </row>
    <row r="4920" spans="6:12" x14ac:dyDescent="0.2">
      <c r="F4920" s="125"/>
    </row>
    <row r="4921" spans="6:12" x14ac:dyDescent="0.2">
      <c r="F4921" s="125"/>
    </row>
    <row r="4922" spans="6:12" x14ac:dyDescent="0.2">
      <c r="H4922" s="219"/>
    </row>
    <row r="4923" spans="6:12" x14ac:dyDescent="0.2">
      <c r="H4923" s="219"/>
    </row>
    <row r="4924" spans="6:12" x14ac:dyDescent="0.2">
      <c r="F4924" s="125"/>
    </row>
    <row r="4925" spans="6:12" x14ac:dyDescent="0.2">
      <c r="F4925" s="125"/>
      <c r="J4925" s="216"/>
      <c r="K4925" s="216"/>
      <c r="L4925" s="216"/>
    </row>
    <row r="4926" spans="6:12" x14ac:dyDescent="0.2">
      <c r="F4926" s="125"/>
      <c r="J4926" s="216"/>
      <c r="K4926" s="216"/>
      <c r="L4926" s="216"/>
    </row>
    <row r="4927" spans="6:12" x14ac:dyDescent="0.2">
      <c r="F4927" s="125"/>
    </row>
    <row r="4928" spans="6:12" x14ac:dyDescent="0.2">
      <c r="F4928" s="125"/>
    </row>
    <row r="4929" spans="6:12" x14ac:dyDescent="0.2">
      <c r="F4929" s="125"/>
    </row>
    <row r="4930" spans="6:12" x14ac:dyDescent="0.2">
      <c r="F4930" s="125"/>
      <c r="J4930" s="216"/>
      <c r="K4930" s="216"/>
      <c r="L4930" s="216"/>
    </row>
    <row r="4931" spans="6:12" x14ac:dyDescent="0.2">
      <c r="F4931" s="125"/>
    </row>
    <row r="4932" spans="6:12" x14ac:dyDescent="0.2">
      <c r="F4932" s="125"/>
      <c r="J4932" s="216"/>
      <c r="K4932" s="216"/>
      <c r="L4932" s="216"/>
    </row>
    <row r="4933" spans="6:12" x14ac:dyDescent="0.2">
      <c r="F4933" s="125"/>
    </row>
    <row r="4934" spans="6:12" x14ac:dyDescent="0.2">
      <c r="F4934" s="125"/>
      <c r="J4934" s="216"/>
      <c r="K4934" s="216"/>
      <c r="L4934" s="216"/>
    </row>
    <row r="4935" spans="6:12" x14ac:dyDescent="0.2">
      <c r="F4935" s="125"/>
      <c r="J4935" s="216"/>
      <c r="K4935" s="216"/>
      <c r="L4935" s="216"/>
    </row>
    <row r="4936" spans="6:12" x14ac:dyDescent="0.2">
      <c r="F4936" s="125"/>
    </row>
    <row r="4937" spans="6:12" x14ac:dyDescent="0.2">
      <c r="F4937" s="125"/>
      <c r="J4937" s="216"/>
      <c r="K4937" s="216"/>
      <c r="L4937" s="216"/>
    </row>
    <row r="4938" spans="6:12" x14ac:dyDescent="0.2">
      <c r="F4938" s="125"/>
    </row>
    <row r="4939" spans="6:12" x14ac:dyDescent="0.2">
      <c r="F4939" s="125"/>
    </row>
    <row r="4940" spans="6:12" x14ac:dyDescent="0.2">
      <c r="F4940" s="125"/>
      <c r="J4940" s="216"/>
      <c r="K4940" s="216"/>
      <c r="L4940" s="216"/>
    </row>
    <row r="4941" spans="6:12" x14ac:dyDescent="0.2">
      <c r="F4941" s="125"/>
    </row>
    <row r="4942" spans="6:12" x14ac:dyDescent="0.2">
      <c r="F4942" s="125"/>
      <c r="J4942" s="216"/>
      <c r="K4942" s="216"/>
      <c r="L4942" s="216"/>
    </row>
    <row r="4943" spans="6:12" x14ac:dyDescent="0.2">
      <c r="F4943" s="125"/>
    </row>
    <row r="4944" spans="6:12" x14ac:dyDescent="0.2">
      <c r="F4944" s="125"/>
    </row>
    <row r="4945" spans="6:12" x14ac:dyDescent="0.2">
      <c r="F4945" s="125"/>
    </row>
    <row r="4946" spans="6:12" x14ac:dyDescent="0.2">
      <c r="F4946" s="125"/>
    </row>
    <row r="4947" spans="6:12" x14ac:dyDescent="0.2">
      <c r="F4947" s="125"/>
    </row>
    <row r="4948" spans="6:12" x14ac:dyDescent="0.2">
      <c r="F4948" s="125"/>
    </row>
    <row r="4949" spans="6:12" x14ac:dyDescent="0.2">
      <c r="F4949" s="125"/>
    </row>
    <row r="4950" spans="6:12" x14ac:dyDescent="0.2">
      <c r="F4950" s="125"/>
      <c r="J4950" s="216"/>
      <c r="K4950" s="216"/>
      <c r="L4950" s="216"/>
    </row>
    <row r="4951" spans="6:12" x14ac:dyDescent="0.2">
      <c r="F4951" s="125"/>
      <c r="J4951" s="216"/>
      <c r="K4951" s="216"/>
      <c r="L4951" s="216"/>
    </row>
    <row r="4952" spans="6:12" x14ac:dyDescent="0.2">
      <c r="F4952" s="125"/>
      <c r="J4952" s="216"/>
      <c r="K4952" s="216"/>
      <c r="L4952" s="216"/>
    </row>
    <row r="4953" spans="6:12" x14ac:dyDescent="0.2">
      <c r="F4953" s="125"/>
    </row>
    <row r="4954" spans="6:12" x14ac:dyDescent="0.2">
      <c r="F4954" s="125"/>
    </row>
    <row r="4955" spans="6:12" x14ac:dyDescent="0.2">
      <c r="F4955" s="125"/>
    </row>
    <row r="4956" spans="6:12" x14ac:dyDescent="0.2">
      <c r="F4956" s="125"/>
      <c r="J4956" s="216"/>
      <c r="K4956" s="216"/>
      <c r="L4956" s="216"/>
    </row>
    <row r="4957" spans="6:12" x14ac:dyDescent="0.2">
      <c r="F4957" s="125"/>
    </row>
    <row r="4958" spans="6:12" x14ac:dyDescent="0.2">
      <c r="F4958" s="125"/>
      <c r="J4958" s="216"/>
      <c r="K4958" s="216"/>
      <c r="L4958" s="216"/>
    </row>
    <row r="4959" spans="6:12" x14ac:dyDescent="0.2">
      <c r="F4959" s="125"/>
      <c r="J4959" s="216"/>
      <c r="K4959" s="216"/>
      <c r="L4959" s="216"/>
    </row>
    <row r="4960" spans="6:12" x14ac:dyDescent="0.2">
      <c r="F4960" s="125"/>
    </row>
    <row r="4961" spans="6:12" x14ac:dyDescent="0.2">
      <c r="F4961" s="125"/>
      <c r="J4961" s="216"/>
      <c r="K4961" s="216"/>
      <c r="L4961" s="216"/>
    </row>
    <row r="4962" spans="6:12" x14ac:dyDescent="0.2">
      <c r="F4962" s="125"/>
    </row>
    <row r="4963" spans="6:12" x14ac:dyDescent="0.2">
      <c r="F4963" s="125"/>
    </row>
    <row r="4964" spans="6:12" x14ac:dyDescent="0.2">
      <c r="F4964" s="125"/>
    </row>
    <row r="4965" spans="6:12" x14ac:dyDescent="0.2">
      <c r="F4965" s="125"/>
      <c r="J4965" s="216"/>
      <c r="K4965" s="216"/>
      <c r="L4965" s="216"/>
    </row>
    <row r="4966" spans="6:12" x14ac:dyDescent="0.2">
      <c r="F4966" s="125"/>
      <c r="J4966" s="216"/>
      <c r="K4966" s="216"/>
      <c r="L4966" s="216"/>
    </row>
    <row r="4967" spans="6:12" x14ac:dyDescent="0.2">
      <c r="F4967" s="125"/>
      <c r="J4967" s="216"/>
      <c r="K4967" s="216"/>
      <c r="L4967" s="216"/>
    </row>
    <row r="4968" spans="6:12" x14ac:dyDescent="0.2">
      <c r="F4968" s="125"/>
      <c r="J4968" s="216"/>
      <c r="K4968" s="216"/>
      <c r="L4968" s="216"/>
    </row>
    <row r="4969" spans="6:12" x14ac:dyDescent="0.2">
      <c r="F4969" s="125"/>
      <c r="J4969" s="216"/>
      <c r="K4969" s="216"/>
      <c r="L4969" s="216"/>
    </row>
    <row r="4970" spans="6:12" x14ac:dyDescent="0.2">
      <c r="F4970" s="125"/>
      <c r="J4970" s="216"/>
      <c r="K4970" s="216"/>
      <c r="L4970" s="216"/>
    </row>
    <row r="4971" spans="6:12" x14ac:dyDescent="0.2">
      <c r="F4971" s="125"/>
    </row>
    <row r="4972" spans="6:12" x14ac:dyDescent="0.2">
      <c r="F4972" s="125"/>
    </row>
    <row r="4973" spans="6:12" x14ac:dyDescent="0.2">
      <c r="F4973" s="125"/>
      <c r="J4973" s="216"/>
      <c r="K4973" s="216"/>
      <c r="L4973" s="216"/>
    </row>
    <row r="4974" spans="6:12" x14ac:dyDescent="0.2">
      <c r="F4974" s="125"/>
    </row>
    <row r="4975" spans="6:12" x14ac:dyDescent="0.2">
      <c r="F4975" s="125"/>
    </row>
    <row r="4976" spans="6:12" x14ac:dyDescent="0.2">
      <c r="F4976" s="125"/>
      <c r="J4976" s="216"/>
      <c r="K4976" s="216"/>
      <c r="L4976" s="216"/>
    </row>
    <row r="4977" spans="6:12" x14ac:dyDescent="0.2">
      <c r="F4977" s="125"/>
    </row>
    <row r="4978" spans="6:12" x14ac:dyDescent="0.2">
      <c r="F4978" s="125"/>
      <c r="J4978" s="216"/>
      <c r="K4978" s="216"/>
      <c r="L4978" s="216"/>
    </row>
    <row r="4979" spans="6:12" x14ac:dyDescent="0.2">
      <c r="F4979" s="125"/>
      <c r="J4979" s="216"/>
      <c r="K4979" s="216"/>
      <c r="L4979" s="216"/>
    </row>
    <row r="4980" spans="6:12" x14ac:dyDescent="0.2">
      <c r="F4980" s="125"/>
      <c r="J4980" s="216"/>
      <c r="K4980" s="216"/>
      <c r="L4980" s="216"/>
    </row>
    <row r="4981" spans="6:12" x14ac:dyDescent="0.2">
      <c r="F4981" s="125"/>
    </row>
    <row r="4982" spans="6:12" x14ac:dyDescent="0.2">
      <c r="F4982" s="125"/>
    </row>
    <row r="4983" spans="6:12" x14ac:dyDescent="0.2">
      <c r="F4983" s="125"/>
    </row>
    <row r="4984" spans="6:12" x14ac:dyDescent="0.2">
      <c r="F4984" s="125"/>
    </row>
    <row r="4985" spans="6:12" x14ac:dyDescent="0.2">
      <c r="F4985" s="125"/>
    </row>
    <row r="4986" spans="6:12" x14ac:dyDescent="0.2">
      <c r="F4986" s="125"/>
    </row>
    <row r="4987" spans="6:12" x14ac:dyDescent="0.2">
      <c r="F4987" s="125"/>
    </row>
    <row r="4988" spans="6:12" x14ac:dyDescent="0.2">
      <c r="F4988" s="125"/>
      <c r="J4988" s="216"/>
      <c r="K4988" s="216"/>
      <c r="L4988" s="216"/>
    </row>
    <row r="4989" spans="6:12" x14ac:dyDescent="0.2">
      <c r="F4989" s="125"/>
      <c r="J4989" s="216"/>
      <c r="K4989" s="216"/>
      <c r="L4989" s="216"/>
    </row>
    <row r="4990" spans="6:12" x14ac:dyDescent="0.2">
      <c r="F4990" s="125"/>
    </row>
    <row r="4991" spans="6:12" x14ac:dyDescent="0.2">
      <c r="F4991" s="125"/>
      <c r="J4991" s="216"/>
      <c r="K4991" s="216"/>
      <c r="L4991" s="216"/>
    </row>
    <row r="4992" spans="6:12" x14ac:dyDescent="0.2">
      <c r="F4992" s="125"/>
    </row>
    <row r="4993" spans="6:12" x14ac:dyDescent="0.2">
      <c r="F4993" s="125"/>
    </row>
    <row r="4994" spans="6:12" x14ac:dyDescent="0.2">
      <c r="F4994" s="125"/>
    </row>
    <row r="4995" spans="6:12" x14ac:dyDescent="0.2">
      <c r="F4995" s="125"/>
    </row>
    <row r="4996" spans="6:12" x14ac:dyDescent="0.2">
      <c r="F4996" s="125"/>
      <c r="J4996" s="216"/>
      <c r="K4996" s="216"/>
      <c r="L4996" s="216"/>
    </row>
    <row r="4997" spans="6:12" x14ac:dyDescent="0.2">
      <c r="F4997" s="125"/>
      <c r="J4997" s="216"/>
      <c r="K4997" s="216"/>
      <c r="L4997" s="216"/>
    </row>
    <row r="4998" spans="6:12" x14ac:dyDescent="0.2">
      <c r="F4998" s="125"/>
      <c r="J4998" s="216"/>
      <c r="K4998" s="216"/>
      <c r="L4998" s="216"/>
    </row>
    <row r="4999" spans="6:12" x14ac:dyDescent="0.2">
      <c r="F4999" s="125"/>
    </row>
    <row r="5000" spans="6:12" x14ac:dyDescent="0.2">
      <c r="F5000" s="125"/>
    </row>
    <row r="5001" spans="6:12" x14ac:dyDescent="0.2">
      <c r="F5001" s="125"/>
      <c r="J5001" s="216"/>
      <c r="K5001" s="216"/>
      <c r="L5001" s="216"/>
    </row>
    <row r="5002" spans="6:12" x14ac:dyDescent="0.2">
      <c r="F5002" s="125"/>
      <c r="J5002" s="216"/>
      <c r="K5002" s="216"/>
      <c r="L5002" s="216"/>
    </row>
    <row r="5003" spans="6:12" x14ac:dyDescent="0.2">
      <c r="F5003" s="125"/>
      <c r="J5003" s="216"/>
      <c r="K5003" s="216"/>
      <c r="L5003" s="216"/>
    </row>
    <row r="5004" spans="6:12" x14ac:dyDescent="0.2">
      <c r="F5004" s="125"/>
    </row>
    <row r="5005" spans="6:12" x14ac:dyDescent="0.2">
      <c r="F5005" s="125"/>
      <c r="J5005" s="216"/>
      <c r="K5005" s="216"/>
      <c r="L5005" s="216"/>
    </row>
    <row r="5006" spans="6:12" x14ac:dyDescent="0.2">
      <c r="F5006" s="125"/>
      <c r="J5006" s="216"/>
      <c r="K5006" s="216"/>
      <c r="L5006" s="216"/>
    </row>
    <row r="5007" spans="6:12" x14ac:dyDescent="0.2">
      <c r="F5007" s="125"/>
    </row>
    <row r="5008" spans="6:12" x14ac:dyDescent="0.2">
      <c r="F5008" s="125"/>
    </row>
    <row r="5009" spans="6:12" x14ac:dyDescent="0.2">
      <c r="F5009" s="125"/>
    </row>
    <row r="5010" spans="6:12" x14ac:dyDescent="0.2">
      <c r="F5010" s="125"/>
    </row>
    <row r="5011" spans="6:12" x14ac:dyDescent="0.2">
      <c r="F5011" s="125"/>
    </row>
    <row r="5012" spans="6:12" x14ac:dyDescent="0.2">
      <c r="F5012" s="125"/>
    </row>
    <row r="5013" spans="6:12" x14ac:dyDescent="0.2">
      <c r="F5013" s="125"/>
    </row>
    <row r="5014" spans="6:12" x14ac:dyDescent="0.2">
      <c r="F5014" s="125"/>
      <c r="J5014" s="216"/>
      <c r="K5014" s="216"/>
      <c r="L5014" s="216"/>
    </row>
    <row r="5015" spans="6:12" x14ac:dyDescent="0.2">
      <c r="F5015" s="125"/>
    </row>
    <row r="5016" spans="6:12" x14ac:dyDescent="0.2">
      <c r="J5016" s="216"/>
      <c r="K5016" s="216"/>
      <c r="L5016" s="216"/>
    </row>
    <row r="5017" spans="6:12" x14ac:dyDescent="0.2">
      <c r="F5017" s="125"/>
    </row>
    <row r="5018" spans="6:12" x14ac:dyDescent="0.2">
      <c r="F5018" s="125"/>
    </row>
    <row r="5019" spans="6:12" x14ac:dyDescent="0.2">
      <c r="F5019" s="125"/>
      <c r="J5019" s="216"/>
      <c r="K5019" s="216"/>
      <c r="L5019" s="216"/>
    </row>
    <row r="5020" spans="6:12" x14ac:dyDescent="0.2">
      <c r="F5020" s="125"/>
    </row>
    <row r="5021" spans="6:12" x14ac:dyDescent="0.2">
      <c r="F5021" s="125"/>
      <c r="J5021" s="216"/>
      <c r="K5021" s="216"/>
      <c r="L5021" s="216"/>
    </row>
    <row r="5022" spans="6:12" x14ac:dyDescent="0.2">
      <c r="F5022" s="125"/>
    </row>
    <row r="5023" spans="6:12" x14ac:dyDescent="0.2">
      <c r="F5023" s="125"/>
    </row>
    <row r="5024" spans="6:12" x14ac:dyDescent="0.2">
      <c r="F5024" s="125"/>
    </row>
    <row r="5025" spans="6:12" x14ac:dyDescent="0.2">
      <c r="F5025" s="125"/>
    </row>
    <row r="5026" spans="6:12" x14ac:dyDescent="0.2">
      <c r="F5026" s="125"/>
      <c r="J5026" s="216"/>
      <c r="K5026" s="216"/>
      <c r="L5026" s="216"/>
    </row>
    <row r="5027" spans="6:12" x14ac:dyDescent="0.2">
      <c r="F5027" s="125"/>
    </row>
    <row r="5028" spans="6:12" x14ac:dyDescent="0.2">
      <c r="F5028" s="125"/>
    </row>
    <row r="5029" spans="6:12" x14ac:dyDescent="0.2">
      <c r="F5029" s="125"/>
    </row>
    <row r="5030" spans="6:12" x14ac:dyDescent="0.2">
      <c r="F5030" s="125"/>
    </row>
    <row r="5031" spans="6:12" x14ac:dyDescent="0.2">
      <c r="F5031" s="125"/>
      <c r="J5031" s="216"/>
      <c r="K5031" s="216"/>
      <c r="L5031" s="216"/>
    </row>
    <row r="5032" spans="6:12" x14ac:dyDescent="0.2">
      <c r="F5032" s="125"/>
    </row>
    <row r="5033" spans="6:12" x14ac:dyDescent="0.2">
      <c r="F5033" s="125"/>
    </row>
    <row r="5034" spans="6:12" x14ac:dyDescent="0.2">
      <c r="F5034" s="125"/>
    </row>
    <row r="5035" spans="6:12" x14ac:dyDescent="0.2">
      <c r="F5035" s="125"/>
      <c r="J5035" s="216"/>
      <c r="K5035" s="216"/>
      <c r="L5035" s="216"/>
    </row>
    <row r="5036" spans="6:12" x14ac:dyDescent="0.2">
      <c r="F5036" s="125"/>
      <c r="J5036" s="216"/>
      <c r="K5036" s="216"/>
      <c r="L5036" s="216"/>
    </row>
    <row r="5037" spans="6:12" x14ac:dyDescent="0.2">
      <c r="F5037" s="125"/>
      <c r="J5037" s="216"/>
      <c r="K5037" s="216"/>
      <c r="L5037" s="216"/>
    </row>
    <row r="5038" spans="6:12" x14ac:dyDescent="0.2">
      <c r="F5038" s="125"/>
      <c r="J5038" s="216"/>
      <c r="K5038" s="216"/>
      <c r="L5038" s="216"/>
    </row>
    <row r="5039" spans="6:12" x14ac:dyDescent="0.2">
      <c r="F5039" s="125"/>
    </row>
    <row r="5040" spans="6:12" x14ac:dyDescent="0.2">
      <c r="F5040" s="125"/>
      <c r="J5040" s="216"/>
      <c r="K5040" s="216"/>
      <c r="L5040" s="216"/>
    </row>
    <row r="5041" spans="6:12" x14ac:dyDescent="0.2">
      <c r="F5041" s="125"/>
      <c r="J5041" s="216"/>
      <c r="K5041" s="216"/>
      <c r="L5041" s="216"/>
    </row>
    <row r="5042" spans="6:12" x14ac:dyDescent="0.2">
      <c r="F5042" s="125"/>
    </row>
    <row r="5043" spans="6:12" x14ac:dyDescent="0.2">
      <c r="H5043" s="219"/>
    </row>
    <row r="5044" spans="6:12" x14ac:dyDescent="0.2">
      <c r="F5044" s="125"/>
    </row>
    <row r="5045" spans="6:12" x14ac:dyDescent="0.2">
      <c r="F5045" s="125"/>
    </row>
    <row r="5046" spans="6:12" x14ac:dyDescent="0.2">
      <c r="F5046" s="125"/>
    </row>
    <row r="5047" spans="6:12" x14ac:dyDescent="0.2">
      <c r="F5047" s="125"/>
      <c r="J5047" s="216"/>
      <c r="K5047" s="216"/>
      <c r="L5047" s="216"/>
    </row>
    <row r="5048" spans="6:12" x14ac:dyDescent="0.2">
      <c r="F5048" s="125"/>
      <c r="J5048" s="216"/>
      <c r="K5048" s="216"/>
      <c r="L5048" s="216"/>
    </row>
    <row r="5049" spans="6:12" x14ac:dyDescent="0.2">
      <c r="F5049" s="125"/>
    </row>
    <row r="5050" spans="6:12" x14ac:dyDescent="0.2">
      <c r="F5050" s="125"/>
      <c r="J5050" s="216"/>
      <c r="K5050" s="216"/>
      <c r="L5050" s="216"/>
    </row>
    <row r="5051" spans="6:12" x14ac:dyDescent="0.2">
      <c r="F5051" s="125"/>
    </row>
    <row r="5052" spans="6:12" x14ac:dyDescent="0.2">
      <c r="F5052" s="125"/>
    </row>
    <row r="5053" spans="6:12" x14ac:dyDescent="0.2">
      <c r="F5053" s="125"/>
    </row>
    <row r="5054" spans="6:12" x14ac:dyDescent="0.2">
      <c r="F5054" s="125"/>
      <c r="J5054" s="216"/>
      <c r="K5054" s="216"/>
      <c r="L5054" s="216"/>
    </row>
    <row r="5055" spans="6:12" x14ac:dyDescent="0.2">
      <c r="F5055" s="125"/>
      <c r="J5055" s="216"/>
      <c r="K5055" s="216"/>
      <c r="L5055" s="216"/>
    </row>
    <row r="5056" spans="6:12" x14ac:dyDescent="0.2">
      <c r="F5056" s="125"/>
    </row>
    <row r="5057" spans="6:13" x14ac:dyDescent="0.2">
      <c r="F5057" s="125"/>
      <c r="J5057" s="216"/>
      <c r="K5057" s="216"/>
      <c r="L5057" s="216"/>
    </row>
    <row r="5058" spans="6:13" x14ac:dyDescent="0.2">
      <c r="F5058" s="125"/>
      <c r="J5058" s="216"/>
      <c r="K5058" s="216"/>
      <c r="L5058" s="216"/>
    </row>
    <row r="5059" spans="6:13" x14ac:dyDescent="0.2">
      <c r="F5059" s="125"/>
      <c r="J5059" s="216"/>
      <c r="K5059" s="216"/>
      <c r="L5059" s="216"/>
    </row>
    <row r="5060" spans="6:13" x14ac:dyDescent="0.2">
      <c r="F5060" s="125"/>
      <c r="J5060" s="216"/>
      <c r="K5060" s="216"/>
      <c r="L5060" s="216"/>
    </row>
    <row r="5061" spans="6:13" x14ac:dyDescent="0.2">
      <c r="F5061" s="125"/>
      <c r="J5061" s="216"/>
      <c r="K5061" s="216"/>
      <c r="L5061" s="216"/>
    </row>
    <row r="5062" spans="6:13" x14ac:dyDescent="0.2">
      <c r="F5062" s="125"/>
      <c r="J5062" s="216"/>
      <c r="K5062" s="216"/>
      <c r="L5062" s="216"/>
    </row>
    <row r="5063" spans="6:13" x14ac:dyDescent="0.2">
      <c r="F5063" s="125"/>
    </row>
    <row r="5064" spans="6:13" x14ac:dyDescent="0.2">
      <c r="F5064" s="125"/>
      <c r="J5064" s="216"/>
      <c r="K5064" s="216"/>
      <c r="L5064" s="216"/>
    </row>
    <row r="5065" spans="6:13" x14ac:dyDescent="0.2">
      <c r="F5065" s="125"/>
    </row>
    <row r="5066" spans="6:13" x14ac:dyDescent="0.2">
      <c r="F5066" s="125"/>
    </row>
    <row r="5067" spans="6:13" x14ac:dyDescent="0.2">
      <c r="F5067" s="125"/>
      <c r="J5067" s="216"/>
      <c r="K5067" s="216"/>
      <c r="L5067" s="216"/>
    </row>
    <row r="5068" spans="6:13" x14ac:dyDescent="0.2">
      <c r="F5068" s="125"/>
    </row>
    <row r="5069" spans="6:13" x14ac:dyDescent="0.2">
      <c r="F5069" s="125"/>
      <c r="J5069" s="216"/>
      <c r="K5069" s="216"/>
      <c r="L5069" s="216"/>
    </row>
    <row r="5070" spans="6:13" x14ac:dyDescent="0.2">
      <c r="F5070" s="125"/>
      <c r="J5070" s="216"/>
      <c r="K5070" s="216"/>
      <c r="L5070" s="216"/>
    </row>
    <row r="5071" spans="6:13" x14ac:dyDescent="0.2">
      <c r="M5071" s="215"/>
    </row>
    <row r="5072" spans="6:13" x14ac:dyDescent="0.2">
      <c r="F5072" s="125"/>
      <c r="J5072" s="216"/>
      <c r="K5072" s="216"/>
      <c r="L5072" s="216"/>
    </row>
    <row r="5073" spans="6:12" x14ac:dyDescent="0.2">
      <c r="F5073" s="125"/>
      <c r="J5073" s="216"/>
      <c r="K5073" s="216"/>
      <c r="L5073" s="216"/>
    </row>
    <row r="5074" spans="6:12" x14ac:dyDescent="0.2">
      <c r="F5074" s="125"/>
    </row>
    <row r="5075" spans="6:12" x14ac:dyDescent="0.2">
      <c r="F5075" s="125"/>
    </row>
    <row r="5076" spans="6:12" x14ac:dyDescent="0.2">
      <c r="J5076" s="216"/>
      <c r="K5076" s="216"/>
      <c r="L5076" s="216"/>
    </row>
    <row r="5077" spans="6:12" x14ac:dyDescent="0.2">
      <c r="F5077" s="125"/>
    </row>
    <row r="5078" spans="6:12" x14ac:dyDescent="0.2">
      <c r="F5078" s="125"/>
      <c r="J5078" s="216"/>
      <c r="K5078" s="216"/>
      <c r="L5078" s="216"/>
    </row>
    <row r="5079" spans="6:12" x14ac:dyDescent="0.2">
      <c r="F5079" s="125"/>
    </row>
    <row r="5080" spans="6:12" x14ac:dyDescent="0.2">
      <c r="F5080" s="125"/>
      <c r="J5080" s="216"/>
      <c r="K5080" s="216"/>
      <c r="L5080" s="216"/>
    </row>
    <row r="5081" spans="6:12" x14ac:dyDescent="0.2">
      <c r="F5081" s="125"/>
    </row>
    <row r="5082" spans="6:12" x14ac:dyDescent="0.2">
      <c r="F5082" s="125"/>
    </row>
    <row r="5083" spans="6:12" x14ac:dyDescent="0.2">
      <c r="F5083" s="125"/>
      <c r="J5083" s="216"/>
      <c r="K5083" s="216"/>
      <c r="L5083" s="216"/>
    </row>
    <row r="5084" spans="6:12" x14ac:dyDescent="0.2">
      <c r="F5084" s="125"/>
    </row>
    <row r="5085" spans="6:12" x14ac:dyDescent="0.2">
      <c r="F5085" s="125"/>
      <c r="J5085" s="216"/>
      <c r="K5085" s="216"/>
      <c r="L5085" s="216"/>
    </row>
    <row r="5086" spans="6:12" x14ac:dyDescent="0.2">
      <c r="F5086" s="125"/>
    </row>
    <row r="5087" spans="6:12" x14ac:dyDescent="0.2">
      <c r="F5087" s="125"/>
    </row>
    <row r="5088" spans="6:12" x14ac:dyDescent="0.2">
      <c r="F5088" s="125"/>
    </row>
    <row r="5089" spans="6:12" x14ac:dyDescent="0.2">
      <c r="F5089" s="125"/>
    </row>
    <row r="5090" spans="6:12" x14ac:dyDescent="0.2">
      <c r="F5090" s="125"/>
      <c r="J5090" s="216"/>
      <c r="K5090" s="216"/>
      <c r="L5090" s="216"/>
    </row>
    <row r="5091" spans="6:12" x14ac:dyDescent="0.2">
      <c r="F5091" s="125"/>
      <c r="J5091" s="216"/>
      <c r="K5091" s="216"/>
      <c r="L5091" s="216"/>
    </row>
    <row r="5092" spans="6:12" x14ac:dyDescent="0.2">
      <c r="F5092" s="125"/>
    </row>
    <row r="5093" spans="6:12" x14ac:dyDescent="0.2">
      <c r="F5093" s="125"/>
      <c r="J5093" s="216"/>
      <c r="K5093" s="216"/>
      <c r="L5093" s="216"/>
    </row>
    <row r="5094" spans="6:12" x14ac:dyDescent="0.2">
      <c r="F5094" s="125"/>
      <c r="J5094" s="216"/>
      <c r="K5094" s="216"/>
      <c r="L5094" s="216"/>
    </row>
    <row r="5095" spans="6:12" x14ac:dyDescent="0.2">
      <c r="F5095" s="125"/>
    </row>
    <row r="5096" spans="6:12" x14ac:dyDescent="0.2">
      <c r="F5096" s="125"/>
      <c r="J5096" s="216"/>
      <c r="K5096" s="216"/>
      <c r="L5096" s="216"/>
    </row>
    <row r="5097" spans="6:12" x14ac:dyDescent="0.2">
      <c r="F5097" s="125"/>
      <c r="J5097" s="216"/>
      <c r="K5097" s="216"/>
      <c r="L5097" s="216"/>
    </row>
    <row r="5098" spans="6:12" x14ac:dyDescent="0.2">
      <c r="F5098" s="125"/>
    </row>
    <row r="5099" spans="6:12" x14ac:dyDescent="0.2">
      <c r="F5099" s="125"/>
      <c r="J5099" s="216"/>
      <c r="K5099" s="216"/>
      <c r="L5099" s="216"/>
    </row>
    <row r="5100" spans="6:12" x14ac:dyDescent="0.2">
      <c r="F5100" s="125"/>
    </row>
    <row r="5101" spans="6:12" x14ac:dyDescent="0.2">
      <c r="F5101" s="125"/>
    </row>
    <row r="5102" spans="6:12" x14ac:dyDescent="0.2">
      <c r="F5102" s="125"/>
    </row>
    <row r="5103" spans="6:12" x14ac:dyDescent="0.2">
      <c r="F5103" s="125"/>
    </row>
    <row r="5104" spans="6:12" x14ac:dyDescent="0.2">
      <c r="F5104" s="125"/>
    </row>
    <row r="5105" spans="6:13" x14ac:dyDescent="0.2">
      <c r="F5105" s="125"/>
      <c r="J5105" s="216"/>
      <c r="K5105" s="216"/>
      <c r="L5105" s="216"/>
    </row>
    <row r="5106" spans="6:13" x14ac:dyDescent="0.2">
      <c r="F5106" s="125"/>
    </row>
    <row r="5107" spans="6:13" x14ac:dyDescent="0.2">
      <c r="F5107" s="125"/>
    </row>
    <row r="5108" spans="6:13" x14ac:dyDescent="0.2">
      <c r="F5108" s="125"/>
      <c r="J5108" s="216"/>
      <c r="K5108" s="216"/>
      <c r="L5108" s="216"/>
    </row>
    <row r="5109" spans="6:13" x14ac:dyDescent="0.2">
      <c r="F5109" s="125"/>
    </row>
    <row r="5110" spans="6:13" x14ac:dyDescent="0.2">
      <c r="F5110" s="125"/>
      <c r="J5110" s="216"/>
      <c r="K5110" s="216"/>
      <c r="L5110" s="216"/>
    </row>
    <row r="5111" spans="6:13" x14ac:dyDescent="0.2">
      <c r="F5111" s="125"/>
    </row>
    <row r="5112" spans="6:13" x14ac:dyDescent="0.2">
      <c r="F5112" s="125"/>
    </row>
    <row r="5113" spans="6:13" x14ac:dyDescent="0.2">
      <c r="F5113" s="125"/>
      <c r="J5113" s="216"/>
      <c r="K5113" s="216"/>
      <c r="L5113" s="216"/>
    </row>
    <row r="5114" spans="6:13" x14ac:dyDescent="0.2">
      <c r="F5114" s="125"/>
    </row>
    <row r="5115" spans="6:13" x14ac:dyDescent="0.2">
      <c r="F5115" s="125"/>
    </row>
    <row r="5116" spans="6:13" x14ac:dyDescent="0.2">
      <c r="F5116" s="125"/>
      <c r="J5116" s="216"/>
      <c r="K5116" s="216"/>
      <c r="L5116" s="216"/>
    </row>
    <row r="5117" spans="6:13" x14ac:dyDescent="0.2">
      <c r="F5117" s="125"/>
      <c r="J5117" s="216"/>
      <c r="K5117" s="216"/>
      <c r="L5117" s="216"/>
    </row>
    <row r="5118" spans="6:13" x14ac:dyDescent="0.2">
      <c r="F5118" s="125"/>
    </row>
    <row r="5119" spans="6:13" x14ac:dyDescent="0.2">
      <c r="H5119" s="219"/>
      <c r="J5119" s="216"/>
      <c r="K5119" s="216"/>
      <c r="L5119" s="216"/>
      <c r="M5119" s="215"/>
    </row>
    <row r="5120" spans="6:13" x14ac:dyDescent="0.2">
      <c r="F5120" s="125"/>
    </row>
    <row r="5121" spans="6:12" x14ac:dyDescent="0.2">
      <c r="F5121" s="125"/>
      <c r="J5121" s="216"/>
      <c r="K5121" s="216"/>
      <c r="L5121" s="216"/>
    </row>
    <row r="5122" spans="6:12" x14ac:dyDescent="0.2">
      <c r="F5122" s="125"/>
    </row>
    <row r="5123" spans="6:12" x14ac:dyDescent="0.2">
      <c r="F5123" s="125"/>
      <c r="J5123" s="216"/>
      <c r="K5123" s="216"/>
      <c r="L5123" s="216"/>
    </row>
    <row r="5124" spans="6:12" x14ac:dyDescent="0.2">
      <c r="F5124" s="125"/>
    </row>
    <row r="5125" spans="6:12" x14ac:dyDescent="0.2">
      <c r="F5125" s="125"/>
    </row>
    <row r="5126" spans="6:12" x14ac:dyDescent="0.2">
      <c r="F5126" s="125"/>
      <c r="J5126" s="216"/>
      <c r="K5126" s="216"/>
      <c r="L5126" s="216"/>
    </row>
    <row r="5127" spans="6:12" x14ac:dyDescent="0.2">
      <c r="F5127" s="125"/>
    </row>
    <row r="5128" spans="6:12" x14ac:dyDescent="0.2">
      <c r="F5128" s="125"/>
      <c r="J5128" s="216"/>
      <c r="K5128" s="216"/>
      <c r="L5128" s="216"/>
    </row>
    <row r="5129" spans="6:12" x14ac:dyDescent="0.2">
      <c r="F5129" s="125"/>
    </row>
    <row r="5130" spans="6:12" x14ac:dyDescent="0.2">
      <c r="F5130" s="125"/>
      <c r="J5130" s="216"/>
      <c r="K5130" s="216"/>
      <c r="L5130" s="216"/>
    </row>
    <row r="5131" spans="6:12" x14ac:dyDescent="0.2">
      <c r="F5131" s="125"/>
      <c r="J5131" s="216"/>
      <c r="K5131" s="216"/>
      <c r="L5131" s="216"/>
    </row>
    <row r="5132" spans="6:12" x14ac:dyDescent="0.2">
      <c r="F5132" s="125"/>
    </row>
    <row r="5133" spans="6:12" x14ac:dyDescent="0.2">
      <c r="F5133" s="125"/>
    </row>
    <row r="5134" spans="6:12" x14ac:dyDescent="0.2">
      <c r="F5134" s="125"/>
      <c r="J5134" s="216"/>
      <c r="K5134" s="216"/>
      <c r="L5134" s="216"/>
    </row>
    <row r="5135" spans="6:12" x14ac:dyDescent="0.2">
      <c r="F5135" s="125"/>
    </row>
    <row r="5136" spans="6:12" x14ac:dyDescent="0.2">
      <c r="F5136" s="125"/>
      <c r="J5136" s="216"/>
      <c r="K5136" s="216"/>
      <c r="L5136" s="216"/>
    </row>
    <row r="5137" spans="6:12" x14ac:dyDescent="0.2">
      <c r="F5137" s="125"/>
    </row>
    <row r="5138" spans="6:12" x14ac:dyDescent="0.2">
      <c r="F5138" s="125"/>
      <c r="J5138" s="216"/>
      <c r="K5138" s="216"/>
      <c r="L5138" s="216"/>
    </row>
    <row r="5139" spans="6:12" x14ac:dyDescent="0.2">
      <c r="F5139" s="125"/>
    </row>
    <row r="5140" spans="6:12" x14ac:dyDescent="0.2">
      <c r="F5140" s="125"/>
    </row>
    <row r="5141" spans="6:12" x14ac:dyDescent="0.2">
      <c r="F5141" s="125"/>
    </row>
    <row r="5142" spans="6:12" x14ac:dyDescent="0.2">
      <c r="F5142" s="125"/>
      <c r="J5142" s="216"/>
      <c r="K5142" s="216"/>
      <c r="L5142" s="216"/>
    </row>
    <row r="5143" spans="6:12" x14ac:dyDescent="0.2">
      <c r="F5143" s="125"/>
      <c r="J5143" s="216"/>
      <c r="K5143" s="216"/>
      <c r="L5143" s="216"/>
    </row>
    <row r="5144" spans="6:12" x14ac:dyDescent="0.2">
      <c r="F5144" s="125"/>
    </row>
    <row r="5145" spans="6:12" x14ac:dyDescent="0.2">
      <c r="F5145" s="125"/>
    </row>
    <row r="5146" spans="6:12" x14ac:dyDescent="0.2">
      <c r="F5146" s="125"/>
      <c r="J5146" s="216"/>
      <c r="K5146" s="216"/>
      <c r="L5146" s="216"/>
    </row>
    <row r="5147" spans="6:12" x14ac:dyDescent="0.2">
      <c r="F5147" s="125"/>
    </row>
    <row r="5148" spans="6:12" x14ac:dyDescent="0.2">
      <c r="F5148" s="125"/>
      <c r="J5148" s="216"/>
      <c r="K5148" s="216"/>
      <c r="L5148" s="216"/>
    </row>
    <row r="5149" spans="6:12" x14ac:dyDescent="0.2">
      <c r="F5149" s="125"/>
    </row>
    <row r="5150" spans="6:12" x14ac:dyDescent="0.2">
      <c r="F5150" s="125"/>
    </row>
    <row r="5151" spans="6:12" x14ac:dyDescent="0.2">
      <c r="F5151" s="125"/>
    </row>
    <row r="5152" spans="6:12" x14ac:dyDescent="0.2">
      <c r="F5152" s="125"/>
    </row>
    <row r="5153" spans="6:13" x14ac:dyDescent="0.2">
      <c r="F5153" s="125"/>
    </row>
    <row r="5154" spans="6:13" x14ac:dyDescent="0.2">
      <c r="F5154" s="125"/>
      <c r="J5154" s="216"/>
      <c r="K5154" s="216"/>
      <c r="L5154" s="216"/>
    </row>
    <row r="5155" spans="6:13" x14ac:dyDescent="0.2">
      <c r="F5155" s="125"/>
    </row>
    <row r="5156" spans="6:13" x14ac:dyDescent="0.2">
      <c r="F5156" s="125"/>
    </row>
    <row r="5157" spans="6:13" x14ac:dyDescent="0.2">
      <c r="H5157" s="219"/>
    </row>
    <row r="5158" spans="6:13" x14ac:dyDescent="0.2">
      <c r="F5158" s="125"/>
      <c r="J5158" s="216"/>
      <c r="K5158" s="216"/>
      <c r="L5158" s="216"/>
    </row>
    <row r="5159" spans="6:13" x14ac:dyDescent="0.2">
      <c r="F5159" s="125"/>
      <c r="J5159" s="216"/>
      <c r="K5159" s="216"/>
      <c r="L5159" s="216"/>
    </row>
    <row r="5160" spans="6:13" x14ac:dyDescent="0.2">
      <c r="F5160" s="125"/>
    </row>
    <row r="5161" spans="6:13" x14ac:dyDescent="0.2">
      <c r="F5161" s="125"/>
    </row>
    <row r="5162" spans="6:13" x14ac:dyDescent="0.2">
      <c r="F5162" s="125"/>
    </row>
    <row r="5163" spans="6:13" x14ac:dyDescent="0.2">
      <c r="F5163" s="125"/>
      <c r="J5163" s="216"/>
      <c r="K5163" s="216"/>
      <c r="L5163" s="216"/>
    </row>
    <row r="5164" spans="6:13" x14ac:dyDescent="0.2">
      <c r="F5164" s="125"/>
      <c r="J5164" s="216"/>
      <c r="K5164" s="216"/>
      <c r="L5164" s="216"/>
    </row>
    <row r="5165" spans="6:13" x14ac:dyDescent="0.2">
      <c r="F5165" s="125"/>
      <c r="J5165" s="216"/>
      <c r="K5165" s="216"/>
      <c r="L5165" s="216"/>
      <c r="M5165" s="215"/>
    </row>
    <row r="5166" spans="6:13" x14ac:dyDescent="0.2">
      <c r="F5166" s="125"/>
    </row>
    <row r="5167" spans="6:13" x14ac:dyDescent="0.2">
      <c r="F5167" s="125"/>
      <c r="J5167" s="216"/>
      <c r="K5167" s="216"/>
      <c r="L5167" s="216"/>
    </row>
    <row r="5168" spans="6:13" x14ac:dyDescent="0.2">
      <c r="F5168" s="125"/>
    </row>
    <row r="5169" spans="6:12" x14ac:dyDescent="0.2">
      <c r="F5169" s="125"/>
    </row>
    <row r="5170" spans="6:12" x14ac:dyDescent="0.2">
      <c r="F5170" s="125"/>
    </row>
    <row r="5171" spans="6:12" x14ac:dyDescent="0.2">
      <c r="F5171" s="125"/>
    </row>
    <row r="5172" spans="6:12" x14ac:dyDescent="0.2">
      <c r="F5172" s="125"/>
      <c r="J5172" s="216"/>
      <c r="K5172" s="216"/>
      <c r="L5172" s="216"/>
    </row>
    <row r="5173" spans="6:12" x14ac:dyDescent="0.2">
      <c r="F5173" s="125"/>
      <c r="J5173" s="216"/>
      <c r="K5173" s="216"/>
      <c r="L5173" s="216"/>
    </row>
    <row r="5174" spans="6:12" x14ac:dyDescent="0.2">
      <c r="F5174" s="125"/>
      <c r="J5174" s="216"/>
      <c r="K5174" s="216"/>
      <c r="L5174" s="216"/>
    </row>
    <row r="5175" spans="6:12" x14ac:dyDescent="0.2">
      <c r="F5175" s="125"/>
    </row>
    <row r="5176" spans="6:12" x14ac:dyDescent="0.2">
      <c r="F5176" s="125"/>
    </row>
    <row r="5177" spans="6:12" x14ac:dyDescent="0.2">
      <c r="F5177" s="125"/>
    </row>
    <row r="5178" spans="6:12" x14ac:dyDescent="0.2">
      <c r="F5178" s="125"/>
      <c r="J5178" s="216"/>
      <c r="K5178" s="216"/>
      <c r="L5178" s="216"/>
    </row>
    <row r="5179" spans="6:12" x14ac:dyDescent="0.2">
      <c r="F5179" s="125"/>
    </row>
    <row r="5180" spans="6:12" x14ac:dyDescent="0.2">
      <c r="F5180" s="125"/>
      <c r="J5180" s="216"/>
      <c r="K5180" s="216"/>
      <c r="L5180" s="216"/>
    </row>
    <row r="5181" spans="6:12" x14ac:dyDescent="0.2">
      <c r="F5181" s="125"/>
    </row>
    <row r="5182" spans="6:12" x14ac:dyDescent="0.2">
      <c r="F5182" s="125"/>
      <c r="J5182" s="216"/>
      <c r="K5182" s="216"/>
      <c r="L5182" s="216"/>
    </row>
    <row r="5183" spans="6:12" x14ac:dyDescent="0.2">
      <c r="F5183" s="125"/>
    </row>
    <row r="5184" spans="6:12" x14ac:dyDescent="0.2">
      <c r="F5184" s="125"/>
    </row>
    <row r="5185" spans="6:12" x14ac:dyDescent="0.2">
      <c r="F5185" s="125"/>
      <c r="J5185" s="216"/>
      <c r="K5185" s="216"/>
      <c r="L5185" s="216"/>
    </row>
    <row r="5186" spans="6:12" x14ac:dyDescent="0.2">
      <c r="F5186" s="125"/>
      <c r="J5186" s="216"/>
      <c r="K5186" s="216"/>
      <c r="L5186" s="216"/>
    </row>
    <row r="5187" spans="6:12" x14ac:dyDescent="0.2">
      <c r="F5187" s="125"/>
      <c r="J5187" s="216"/>
      <c r="K5187" s="216"/>
      <c r="L5187" s="216"/>
    </row>
    <row r="5188" spans="6:12" x14ac:dyDescent="0.2">
      <c r="F5188" s="125"/>
    </row>
    <row r="5189" spans="6:12" x14ac:dyDescent="0.2">
      <c r="F5189" s="125"/>
    </row>
    <row r="5190" spans="6:12" x14ac:dyDescent="0.2">
      <c r="F5190" s="125"/>
      <c r="J5190" s="216"/>
      <c r="K5190" s="216"/>
      <c r="L5190" s="216"/>
    </row>
    <row r="5191" spans="6:12" x14ac:dyDescent="0.2">
      <c r="F5191" s="125"/>
    </row>
    <row r="5192" spans="6:12" x14ac:dyDescent="0.2">
      <c r="F5192" s="125"/>
    </row>
    <row r="5193" spans="6:12" x14ac:dyDescent="0.2">
      <c r="F5193" s="125"/>
    </row>
    <row r="5194" spans="6:12" x14ac:dyDescent="0.2">
      <c r="F5194" s="125"/>
    </row>
    <row r="5195" spans="6:12" x14ac:dyDescent="0.2">
      <c r="F5195" s="125"/>
    </row>
    <row r="5196" spans="6:12" x14ac:dyDescent="0.2">
      <c r="F5196" s="125"/>
    </row>
    <row r="5197" spans="6:12" x14ac:dyDescent="0.2">
      <c r="F5197" s="125"/>
    </row>
    <row r="5198" spans="6:12" x14ac:dyDescent="0.2">
      <c r="F5198" s="125"/>
    </row>
    <row r="5199" spans="6:12" x14ac:dyDescent="0.2">
      <c r="F5199" s="125"/>
    </row>
    <row r="5200" spans="6:12" x14ac:dyDescent="0.2">
      <c r="F5200" s="125"/>
    </row>
    <row r="5201" spans="6:6" x14ac:dyDescent="0.2">
      <c r="F5201" s="125"/>
    </row>
    <row r="5202" spans="6:6" x14ac:dyDescent="0.2">
      <c r="F5202" s="125"/>
    </row>
    <row r="5203" spans="6:6" x14ac:dyDescent="0.2">
      <c r="F5203" s="125"/>
    </row>
    <row r="5204" spans="6:6" x14ac:dyDescent="0.2">
      <c r="F5204" s="125"/>
    </row>
    <row r="5205" spans="6:6" x14ac:dyDescent="0.2">
      <c r="F5205" s="125"/>
    </row>
    <row r="5206" spans="6:6" x14ac:dyDescent="0.2">
      <c r="F5206" s="125"/>
    </row>
    <row r="5207" spans="6:6" x14ac:dyDescent="0.2">
      <c r="F5207" s="125"/>
    </row>
    <row r="5208" spans="6:6" x14ac:dyDescent="0.2">
      <c r="F5208" s="125"/>
    </row>
    <row r="5209" spans="6:6" x14ac:dyDescent="0.2">
      <c r="F5209" s="125"/>
    </row>
    <row r="5210" spans="6:6" x14ac:dyDescent="0.2">
      <c r="F5210" s="125"/>
    </row>
    <row r="5211" spans="6:6" x14ac:dyDescent="0.2">
      <c r="F5211" s="125"/>
    </row>
    <row r="5212" spans="6:6" x14ac:dyDescent="0.2">
      <c r="F5212" s="125"/>
    </row>
    <row r="5213" spans="6:6" x14ac:dyDescent="0.2">
      <c r="F5213" s="125"/>
    </row>
    <row r="5214" spans="6:6" x14ac:dyDescent="0.2">
      <c r="F5214" s="125"/>
    </row>
    <row r="5215" spans="6:6" x14ac:dyDescent="0.2">
      <c r="F5215" s="125"/>
    </row>
    <row r="5216" spans="6:6" x14ac:dyDescent="0.2">
      <c r="F5216" s="125"/>
    </row>
    <row r="5217" spans="6:12" x14ac:dyDescent="0.2">
      <c r="F5217" s="125"/>
    </row>
    <row r="5218" spans="6:12" x14ac:dyDescent="0.2">
      <c r="F5218" s="125"/>
    </row>
    <row r="5219" spans="6:12" x14ac:dyDescent="0.2">
      <c r="F5219" s="125"/>
    </row>
    <row r="5220" spans="6:12" x14ac:dyDescent="0.2">
      <c r="F5220" s="125"/>
    </row>
    <row r="5221" spans="6:12" x14ac:dyDescent="0.2">
      <c r="F5221" s="125"/>
    </row>
    <row r="5222" spans="6:12" x14ac:dyDescent="0.2">
      <c r="F5222" s="125"/>
    </row>
    <row r="5223" spans="6:12" x14ac:dyDescent="0.2">
      <c r="F5223" s="125"/>
    </row>
    <row r="5224" spans="6:12" x14ac:dyDescent="0.2">
      <c r="F5224" s="125"/>
    </row>
    <row r="5225" spans="6:12" x14ac:dyDescent="0.2">
      <c r="F5225" s="125"/>
      <c r="J5225" s="216"/>
      <c r="K5225" s="216"/>
      <c r="L5225" s="216"/>
    </row>
    <row r="5226" spans="6:12" x14ac:dyDescent="0.2">
      <c r="F5226" s="125"/>
      <c r="J5226" s="216"/>
      <c r="K5226" s="216"/>
      <c r="L5226" s="216"/>
    </row>
    <row r="5227" spans="6:12" x14ac:dyDescent="0.2">
      <c r="H5227" s="219"/>
    </row>
    <row r="5228" spans="6:12" x14ac:dyDescent="0.2">
      <c r="F5228" s="125"/>
    </row>
    <row r="5229" spans="6:12" x14ac:dyDescent="0.2">
      <c r="F5229" s="125"/>
    </row>
    <row r="5230" spans="6:12" x14ac:dyDescent="0.2">
      <c r="F5230" s="125"/>
      <c r="J5230" s="216"/>
      <c r="K5230" s="216"/>
      <c r="L5230" s="216"/>
    </row>
    <row r="5231" spans="6:12" x14ac:dyDescent="0.2">
      <c r="F5231" s="125"/>
      <c r="J5231" s="216"/>
      <c r="K5231" s="216"/>
      <c r="L5231" s="216"/>
    </row>
    <row r="5232" spans="6:12" x14ac:dyDescent="0.2">
      <c r="F5232" s="125"/>
      <c r="J5232" s="216"/>
      <c r="K5232" s="216"/>
      <c r="L5232" s="216"/>
    </row>
    <row r="5233" spans="6:12" x14ac:dyDescent="0.2">
      <c r="F5233" s="125"/>
      <c r="J5233" s="216"/>
      <c r="K5233" s="216"/>
      <c r="L5233" s="216"/>
    </row>
    <row r="5234" spans="6:12" x14ac:dyDescent="0.2">
      <c r="F5234" s="125"/>
      <c r="J5234" s="216"/>
      <c r="K5234" s="216"/>
      <c r="L5234" s="216"/>
    </row>
    <row r="5235" spans="6:12" x14ac:dyDescent="0.2">
      <c r="F5235" s="125"/>
    </row>
    <row r="5236" spans="6:12" x14ac:dyDescent="0.2">
      <c r="F5236" s="125"/>
    </row>
    <row r="5237" spans="6:12" x14ac:dyDescent="0.2">
      <c r="F5237" s="125"/>
    </row>
    <row r="5238" spans="6:12" x14ac:dyDescent="0.2">
      <c r="F5238" s="125"/>
    </row>
    <row r="5239" spans="6:12" x14ac:dyDescent="0.2">
      <c r="F5239" s="125"/>
      <c r="J5239" s="216"/>
      <c r="K5239" s="216"/>
      <c r="L5239" s="216"/>
    </row>
    <row r="5240" spans="6:12" x14ac:dyDescent="0.2">
      <c r="F5240" s="125"/>
    </row>
    <row r="5241" spans="6:12" x14ac:dyDescent="0.2">
      <c r="F5241" s="125"/>
    </row>
    <row r="5242" spans="6:12" x14ac:dyDescent="0.2">
      <c r="F5242" s="125"/>
    </row>
    <row r="5243" spans="6:12" x14ac:dyDescent="0.2">
      <c r="F5243" s="125"/>
    </row>
    <row r="5244" spans="6:12" x14ac:dyDescent="0.2">
      <c r="F5244" s="125"/>
    </row>
    <row r="5245" spans="6:12" x14ac:dyDescent="0.2">
      <c r="F5245" s="125"/>
    </row>
    <row r="5246" spans="6:12" x14ac:dyDescent="0.2">
      <c r="F5246" s="125"/>
      <c r="J5246" s="216"/>
      <c r="K5246" s="216"/>
      <c r="L5246" s="216"/>
    </row>
    <row r="5247" spans="6:12" x14ac:dyDescent="0.2">
      <c r="F5247" s="125"/>
      <c r="J5247" s="216"/>
      <c r="K5247" s="216"/>
      <c r="L5247" s="216"/>
    </row>
    <row r="5248" spans="6:12" x14ac:dyDescent="0.2">
      <c r="F5248" s="125"/>
      <c r="J5248" s="216"/>
      <c r="K5248" s="216"/>
      <c r="L5248" s="216"/>
    </row>
    <row r="5249" spans="6:12" x14ac:dyDescent="0.2">
      <c r="F5249" s="125"/>
      <c r="J5249" s="216"/>
      <c r="K5249" s="216"/>
      <c r="L5249" s="216"/>
    </row>
    <row r="5250" spans="6:12" x14ac:dyDescent="0.2">
      <c r="F5250" s="125"/>
      <c r="J5250" s="216"/>
      <c r="K5250" s="216"/>
      <c r="L5250" s="216"/>
    </row>
    <row r="5251" spans="6:12" x14ac:dyDescent="0.2">
      <c r="F5251" s="125"/>
      <c r="J5251" s="216"/>
      <c r="K5251" s="216"/>
      <c r="L5251" s="216"/>
    </row>
    <row r="5252" spans="6:12" x14ac:dyDescent="0.2">
      <c r="F5252" s="125"/>
      <c r="J5252" s="216"/>
      <c r="K5252" s="216"/>
      <c r="L5252" s="216"/>
    </row>
    <row r="5253" spans="6:12" x14ac:dyDescent="0.2">
      <c r="F5253" s="125"/>
      <c r="J5253" s="216"/>
      <c r="K5253" s="216"/>
      <c r="L5253" s="216"/>
    </row>
    <row r="5254" spans="6:12" x14ac:dyDescent="0.2">
      <c r="F5254" s="125"/>
    </row>
    <row r="5255" spans="6:12" x14ac:dyDescent="0.2">
      <c r="F5255" s="125"/>
    </row>
    <row r="5256" spans="6:12" x14ac:dyDescent="0.2">
      <c r="F5256" s="125"/>
    </row>
    <row r="5257" spans="6:12" x14ac:dyDescent="0.2">
      <c r="F5257" s="125"/>
    </row>
    <row r="5258" spans="6:12" x14ac:dyDescent="0.2">
      <c r="F5258" s="125"/>
    </row>
    <row r="5259" spans="6:12" x14ac:dyDescent="0.2">
      <c r="F5259" s="125"/>
    </row>
    <row r="5260" spans="6:12" x14ac:dyDescent="0.2">
      <c r="F5260" s="125"/>
    </row>
    <row r="5261" spans="6:12" x14ac:dyDescent="0.2">
      <c r="F5261" s="125"/>
    </row>
    <row r="5262" spans="6:12" x14ac:dyDescent="0.2">
      <c r="F5262" s="125"/>
    </row>
    <row r="5263" spans="6:12" x14ac:dyDescent="0.2">
      <c r="F5263" s="125"/>
    </row>
    <row r="5264" spans="6:12" x14ac:dyDescent="0.2">
      <c r="F5264" s="125"/>
    </row>
    <row r="5265" spans="6:6" x14ac:dyDescent="0.2">
      <c r="F5265" s="125"/>
    </row>
    <row r="5266" spans="6:6" x14ac:dyDescent="0.2">
      <c r="F5266" s="125"/>
    </row>
    <row r="5267" spans="6:6" x14ac:dyDescent="0.2">
      <c r="F5267" s="125"/>
    </row>
    <row r="5268" spans="6:6" x14ac:dyDescent="0.2">
      <c r="F5268" s="125"/>
    </row>
    <row r="5269" spans="6:6" x14ac:dyDescent="0.2">
      <c r="F5269" s="125"/>
    </row>
    <row r="5270" spans="6:6" x14ac:dyDescent="0.2">
      <c r="F5270" s="125"/>
    </row>
    <row r="5271" spans="6:6" x14ac:dyDescent="0.2">
      <c r="F5271" s="125"/>
    </row>
    <row r="5272" spans="6:6" x14ac:dyDescent="0.2">
      <c r="F5272" s="125"/>
    </row>
    <row r="5273" spans="6:6" x14ac:dyDescent="0.2">
      <c r="F5273" s="125"/>
    </row>
    <row r="5274" spans="6:6" x14ac:dyDescent="0.2">
      <c r="F5274" s="125"/>
    </row>
    <row r="5275" spans="6:6" x14ac:dyDescent="0.2">
      <c r="F5275" s="125"/>
    </row>
    <row r="5276" spans="6:6" x14ac:dyDescent="0.2">
      <c r="F5276" s="125"/>
    </row>
    <row r="5277" spans="6:6" x14ac:dyDescent="0.2">
      <c r="F5277" s="125"/>
    </row>
    <row r="5278" spans="6:6" x14ac:dyDescent="0.2">
      <c r="F5278" s="125"/>
    </row>
    <row r="5279" spans="6:6" x14ac:dyDescent="0.2">
      <c r="F5279" s="125"/>
    </row>
    <row r="5280" spans="6:6" x14ac:dyDescent="0.2">
      <c r="F5280" s="125"/>
    </row>
    <row r="5281" spans="6:6" x14ac:dyDescent="0.2">
      <c r="F5281" s="125"/>
    </row>
    <row r="5282" spans="6:6" x14ac:dyDescent="0.2">
      <c r="F5282" s="125"/>
    </row>
    <row r="5283" spans="6:6" x14ac:dyDescent="0.2">
      <c r="F5283" s="125"/>
    </row>
    <row r="5284" spans="6:6" x14ac:dyDescent="0.2">
      <c r="F5284" s="125"/>
    </row>
    <row r="5285" spans="6:6" x14ac:dyDescent="0.2">
      <c r="F5285" s="125"/>
    </row>
    <row r="5286" spans="6:6" x14ac:dyDescent="0.2">
      <c r="F5286" s="125"/>
    </row>
    <row r="5287" spans="6:6" x14ac:dyDescent="0.2">
      <c r="F5287" s="125"/>
    </row>
    <row r="5288" spans="6:6" x14ac:dyDescent="0.2">
      <c r="F5288" s="125"/>
    </row>
    <row r="5290" spans="6:6" x14ac:dyDescent="0.2">
      <c r="F5290" s="125"/>
    </row>
    <row r="5291" spans="6:6" x14ac:dyDescent="0.2">
      <c r="F5291" s="125"/>
    </row>
    <row r="5292" spans="6:6" x14ac:dyDescent="0.2">
      <c r="F5292" s="125"/>
    </row>
    <row r="5293" spans="6:6" x14ac:dyDescent="0.2">
      <c r="F5293" s="125"/>
    </row>
    <row r="5294" spans="6:6" x14ac:dyDescent="0.2">
      <c r="F5294" s="125"/>
    </row>
    <row r="5295" spans="6:6" x14ac:dyDescent="0.2">
      <c r="F5295" s="125"/>
    </row>
    <row r="5296" spans="6:6" x14ac:dyDescent="0.2">
      <c r="F5296" s="125"/>
    </row>
    <row r="5297" spans="6:6" x14ac:dyDescent="0.2">
      <c r="F5297" s="125"/>
    </row>
    <row r="5298" spans="6:6" x14ac:dyDescent="0.2">
      <c r="F5298" s="125"/>
    </row>
    <row r="5299" spans="6:6" x14ac:dyDescent="0.2">
      <c r="F5299" s="125"/>
    </row>
    <row r="5300" spans="6:6" x14ac:dyDescent="0.2">
      <c r="F5300" s="125"/>
    </row>
    <row r="5301" spans="6:6" x14ac:dyDescent="0.2">
      <c r="F5301" s="125"/>
    </row>
    <row r="5302" spans="6:6" x14ac:dyDescent="0.2">
      <c r="F5302" s="125"/>
    </row>
    <row r="5303" spans="6:6" x14ac:dyDescent="0.2">
      <c r="F5303" s="125"/>
    </row>
    <row r="5304" spans="6:6" x14ac:dyDescent="0.2">
      <c r="F5304" s="125"/>
    </row>
    <row r="5305" spans="6:6" x14ac:dyDescent="0.2">
      <c r="F5305" s="125"/>
    </row>
    <row r="5306" spans="6:6" x14ac:dyDescent="0.2">
      <c r="F5306" s="125"/>
    </row>
    <row r="5307" spans="6:6" x14ac:dyDescent="0.2">
      <c r="F5307" s="125"/>
    </row>
    <row r="5308" spans="6:6" x14ac:dyDescent="0.2">
      <c r="F5308" s="125"/>
    </row>
    <row r="5309" spans="6:6" x14ac:dyDescent="0.2">
      <c r="F5309" s="125"/>
    </row>
    <row r="5310" spans="6:6" x14ac:dyDescent="0.2">
      <c r="F5310" s="125"/>
    </row>
    <row r="5311" spans="6:6" x14ac:dyDescent="0.2">
      <c r="F5311" s="125"/>
    </row>
    <row r="5312" spans="6:6" x14ac:dyDescent="0.2">
      <c r="F5312" s="125"/>
    </row>
    <row r="5313" spans="6:12" x14ac:dyDescent="0.2">
      <c r="F5313" s="125"/>
    </row>
    <row r="5314" spans="6:12" x14ac:dyDescent="0.2">
      <c r="F5314" s="125"/>
    </row>
    <row r="5315" spans="6:12" x14ac:dyDescent="0.2">
      <c r="F5315" s="125"/>
    </row>
    <row r="5316" spans="6:12" x14ac:dyDescent="0.2">
      <c r="F5316" s="125"/>
    </row>
    <row r="5317" spans="6:12" x14ac:dyDescent="0.2">
      <c r="F5317" s="125"/>
      <c r="J5317" s="216"/>
      <c r="K5317" s="216"/>
      <c r="L5317" s="216"/>
    </row>
    <row r="5318" spans="6:12" x14ac:dyDescent="0.2">
      <c r="F5318" s="125"/>
      <c r="J5318" s="216"/>
      <c r="K5318" s="216"/>
      <c r="L5318" s="216"/>
    </row>
    <row r="5319" spans="6:12" x14ac:dyDescent="0.2">
      <c r="F5319" s="125"/>
    </row>
    <row r="5320" spans="6:12" x14ac:dyDescent="0.2">
      <c r="F5320" s="125"/>
      <c r="J5320" s="216"/>
      <c r="K5320" s="216"/>
      <c r="L5320" s="216"/>
    </row>
    <row r="5321" spans="6:12" x14ac:dyDescent="0.2">
      <c r="F5321" s="125"/>
      <c r="J5321" s="216"/>
      <c r="K5321" s="216"/>
      <c r="L5321" s="216"/>
    </row>
    <row r="5322" spans="6:12" x14ac:dyDescent="0.2">
      <c r="F5322" s="125"/>
    </row>
    <row r="5323" spans="6:12" x14ac:dyDescent="0.2">
      <c r="F5323" s="125"/>
    </row>
    <row r="5324" spans="6:12" x14ac:dyDescent="0.2">
      <c r="F5324" s="125"/>
    </row>
    <row r="5325" spans="6:12" x14ac:dyDescent="0.2">
      <c r="F5325" s="125"/>
    </row>
    <row r="5326" spans="6:12" x14ac:dyDescent="0.2">
      <c r="F5326" s="125"/>
      <c r="J5326" s="216"/>
      <c r="K5326" s="216"/>
      <c r="L5326" s="216"/>
    </row>
    <row r="5327" spans="6:12" x14ac:dyDescent="0.2">
      <c r="F5327" s="125"/>
      <c r="J5327" s="216"/>
      <c r="K5327" s="216"/>
      <c r="L5327" s="216"/>
    </row>
    <row r="5328" spans="6:12" x14ac:dyDescent="0.2">
      <c r="F5328" s="125"/>
    </row>
    <row r="5329" spans="6:12" x14ac:dyDescent="0.2">
      <c r="F5329" s="125"/>
    </row>
    <row r="5330" spans="6:12" x14ac:dyDescent="0.2">
      <c r="F5330" s="125"/>
    </row>
    <row r="5331" spans="6:12" x14ac:dyDescent="0.2">
      <c r="F5331" s="125"/>
      <c r="J5331" s="216"/>
      <c r="K5331" s="216"/>
      <c r="L5331" s="216"/>
    </row>
    <row r="5332" spans="6:12" x14ac:dyDescent="0.2">
      <c r="F5332" s="125"/>
      <c r="J5332" s="216"/>
      <c r="K5332" s="216"/>
      <c r="L5332" s="216"/>
    </row>
    <row r="5333" spans="6:12" x14ac:dyDescent="0.2">
      <c r="F5333" s="125"/>
      <c r="J5333" s="216"/>
      <c r="K5333" s="216"/>
      <c r="L5333" s="216"/>
    </row>
    <row r="5334" spans="6:12" x14ac:dyDescent="0.2">
      <c r="F5334" s="125"/>
    </row>
    <row r="5335" spans="6:12" x14ac:dyDescent="0.2">
      <c r="F5335" s="125"/>
    </row>
    <row r="5336" spans="6:12" x14ac:dyDescent="0.2">
      <c r="F5336" s="125"/>
    </row>
    <row r="5337" spans="6:12" x14ac:dyDescent="0.2">
      <c r="F5337" s="125"/>
      <c r="J5337" s="216"/>
      <c r="K5337" s="216"/>
      <c r="L5337" s="216"/>
    </row>
    <row r="5338" spans="6:12" x14ac:dyDescent="0.2">
      <c r="F5338" s="125"/>
      <c r="J5338" s="216"/>
      <c r="K5338" s="216"/>
      <c r="L5338" s="216"/>
    </row>
    <row r="5339" spans="6:12" x14ac:dyDescent="0.2">
      <c r="F5339" s="125"/>
      <c r="J5339" s="216"/>
      <c r="K5339" s="216"/>
      <c r="L5339" s="216"/>
    </row>
    <row r="5340" spans="6:12" x14ac:dyDescent="0.2">
      <c r="F5340" s="125"/>
      <c r="J5340" s="216"/>
      <c r="K5340" s="216"/>
      <c r="L5340" s="216"/>
    </row>
    <row r="5341" spans="6:12" x14ac:dyDescent="0.2">
      <c r="F5341" s="125"/>
    </row>
    <row r="5342" spans="6:12" x14ac:dyDescent="0.2">
      <c r="F5342" s="125"/>
      <c r="J5342" s="216"/>
      <c r="K5342" s="216"/>
      <c r="L5342" s="216"/>
    </row>
    <row r="5343" spans="6:12" x14ac:dyDescent="0.2">
      <c r="F5343" s="125"/>
      <c r="J5343" s="216"/>
      <c r="K5343" s="216"/>
      <c r="L5343" s="216"/>
    </row>
    <row r="5344" spans="6:12" x14ac:dyDescent="0.2">
      <c r="F5344" s="125"/>
    </row>
    <row r="5345" spans="6:12" x14ac:dyDescent="0.2">
      <c r="F5345" s="125"/>
      <c r="J5345" s="216"/>
      <c r="K5345" s="216"/>
      <c r="L5345" s="216"/>
    </row>
    <row r="5346" spans="6:12" x14ac:dyDescent="0.2">
      <c r="F5346" s="125"/>
    </row>
    <row r="5347" spans="6:12" x14ac:dyDescent="0.2">
      <c r="F5347" s="125"/>
      <c r="J5347" s="216"/>
      <c r="K5347" s="216"/>
      <c r="L5347" s="216"/>
    </row>
    <row r="5348" spans="6:12" x14ac:dyDescent="0.2">
      <c r="F5348" s="125"/>
      <c r="J5348" s="216"/>
      <c r="K5348" s="216"/>
      <c r="L5348" s="216"/>
    </row>
    <row r="5349" spans="6:12" x14ac:dyDescent="0.2">
      <c r="F5349" s="125"/>
      <c r="J5349" s="216"/>
      <c r="K5349" s="216"/>
      <c r="L5349" s="216"/>
    </row>
    <row r="5350" spans="6:12" x14ac:dyDescent="0.2">
      <c r="F5350" s="125"/>
      <c r="J5350" s="216"/>
      <c r="K5350" s="216"/>
      <c r="L5350" s="216"/>
    </row>
    <row r="5351" spans="6:12" x14ac:dyDescent="0.2">
      <c r="F5351" s="125"/>
      <c r="J5351" s="216"/>
      <c r="K5351" s="216"/>
      <c r="L5351" s="216"/>
    </row>
    <row r="5352" spans="6:12" x14ac:dyDescent="0.2">
      <c r="F5352" s="125"/>
    </row>
    <row r="5353" spans="6:12" x14ac:dyDescent="0.2">
      <c r="F5353" s="125"/>
      <c r="J5353" s="216"/>
      <c r="K5353" s="216"/>
      <c r="L5353" s="216"/>
    </row>
    <row r="5354" spans="6:12" x14ac:dyDescent="0.2">
      <c r="F5354" s="125"/>
    </row>
    <row r="5355" spans="6:12" x14ac:dyDescent="0.2">
      <c r="F5355" s="125"/>
      <c r="J5355" s="216"/>
      <c r="K5355" s="216"/>
      <c r="L5355" s="216"/>
    </row>
    <row r="5356" spans="6:12" x14ac:dyDescent="0.2">
      <c r="F5356" s="125"/>
      <c r="J5356" s="216"/>
      <c r="K5356" s="216"/>
      <c r="L5356" s="216"/>
    </row>
    <row r="5357" spans="6:12" x14ac:dyDescent="0.2">
      <c r="F5357" s="125"/>
    </row>
    <row r="5358" spans="6:12" x14ac:dyDescent="0.2">
      <c r="F5358" s="125"/>
    </row>
    <row r="5359" spans="6:12" x14ac:dyDescent="0.2">
      <c r="F5359" s="125"/>
      <c r="J5359" s="216"/>
      <c r="K5359" s="216"/>
      <c r="L5359" s="216"/>
    </row>
    <row r="5360" spans="6:12" x14ac:dyDescent="0.2">
      <c r="F5360" s="125"/>
    </row>
    <row r="5361" spans="6:12" x14ac:dyDescent="0.2">
      <c r="F5361" s="125"/>
      <c r="J5361" s="216"/>
      <c r="K5361" s="216"/>
      <c r="L5361" s="216"/>
    </row>
    <row r="5362" spans="6:12" x14ac:dyDescent="0.2">
      <c r="F5362" s="125"/>
      <c r="J5362" s="216"/>
      <c r="K5362" s="216"/>
      <c r="L5362" s="216"/>
    </row>
    <row r="5363" spans="6:12" x14ac:dyDescent="0.2">
      <c r="F5363" s="125"/>
    </row>
    <row r="5364" spans="6:12" x14ac:dyDescent="0.2">
      <c r="F5364" s="125"/>
    </row>
    <row r="5365" spans="6:12" x14ac:dyDescent="0.2">
      <c r="F5365" s="125"/>
    </row>
    <row r="5366" spans="6:12" x14ac:dyDescent="0.2">
      <c r="F5366" s="125"/>
      <c r="J5366" s="216"/>
      <c r="K5366" s="216"/>
      <c r="L5366" s="216"/>
    </row>
    <row r="5367" spans="6:12" x14ac:dyDescent="0.2">
      <c r="F5367" s="125"/>
      <c r="J5367" s="216"/>
      <c r="K5367" s="216"/>
      <c r="L5367" s="216"/>
    </row>
    <row r="5368" spans="6:12" x14ac:dyDescent="0.2">
      <c r="F5368" s="125"/>
      <c r="J5368" s="216"/>
      <c r="K5368" s="216"/>
      <c r="L5368" s="216"/>
    </row>
    <row r="5369" spans="6:12" x14ac:dyDescent="0.2">
      <c r="F5369" s="125"/>
      <c r="J5369" s="216"/>
      <c r="K5369" s="216"/>
      <c r="L5369" s="216"/>
    </row>
    <row r="5370" spans="6:12" x14ac:dyDescent="0.2">
      <c r="F5370" s="125"/>
    </row>
    <row r="5371" spans="6:12" x14ac:dyDescent="0.2">
      <c r="F5371" s="125"/>
      <c r="J5371" s="216"/>
      <c r="K5371" s="216"/>
      <c r="L5371" s="216"/>
    </row>
    <row r="5372" spans="6:12" x14ac:dyDescent="0.2">
      <c r="F5372" s="125"/>
      <c r="J5372" s="216"/>
      <c r="K5372" s="216"/>
      <c r="L5372" s="216"/>
    </row>
    <row r="5373" spans="6:12" x14ac:dyDescent="0.2">
      <c r="F5373" s="125"/>
      <c r="J5373" s="216"/>
      <c r="K5373" s="216"/>
      <c r="L5373" s="216"/>
    </row>
    <row r="5374" spans="6:12" x14ac:dyDescent="0.2">
      <c r="F5374" s="125"/>
    </row>
    <row r="5375" spans="6:12" x14ac:dyDescent="0.2">
      <c r="F5375" s="125"/>
    </row>
    <row r="5376" spans="6:12" x14ac:dyDescent="0.2">
      <c r="F5376" s="125"/>
      <c r="J5376" s="216"/>
      <c r="K5376" s="216"/>
      <c r="L5376" s="216"/>
    </row>
    <row r="5377" spans="6:12" x14ac:dyDescent="0.2">
      <c r="F5377" s="125"/>
    </row>
    <row r="5378" spans="6:12" x14ac:dyDescent="0.2">
      <c r="F5378" s="125"/>
    </row>
    <row r="5379" spans="6:12" x14ac:dyDescent="0.2">
      <c r="F5379" s="125"/>
      <c r="J5379" s="216"/>
      <c r="K5379" s="216"/>
      <c r="L5379" s="216"/>
    </row>
    <row r="5380" spans="6:12" x14ac:dyDescent="0.2">
      <c r="F5380" s="125"/>
    </row>
    <row r="5381" spans="6:12" x14ac:dyDescent="0.2">
      <c r="F5381" s="125"/>
      <c r="J5381" s="216"/>
      <c r="K5381" s="216"/>
      <c r="L5381" s="216"/>
    </row>
    <row r="5382" spans="6:12" x14ac:dyDescent="0.2">
      <c r="F5382" s="125"/>
      <c r="J5382" s="216"/>
      <c r="K5382" s="216"/>
      <c r="L5382" s="216"/>
    </row>
    <row r="5383" spans="6:12" x14ac:dyDescent="0.2">
      <c r="F5383" s="125"/>
      <c r="J5383" s="216"/>
      <c r="K5383" s="216"/>
      <c r="L5383" s="216"/>
    </row>
    <row r="5384" spans="6:12" x14ac:dyDescent="0.2">
      <c r="F5384" s="125"/>
      <c r="J5384" s="216"/>
      <c r="K5384" s="216"/>
      <c r="L5384" s="216"/>
    </row>
    <row r="5385" spans="6:12" x14ac:dyDescent="0.2">
      <c r="F5385" s="125"/>
      <c r="J5385" s="216"/>
      <c r="K5385" s="216"/>
      <c r="L5385" s="216"/>
    </row>
    <row r="5386" spans="6:12" x14ac:dyDescent="0.2">
      <c r="F5386" s="125"/>
    </row>
    <row r="5387" spans="6:12" x14ac:dyDescent="0.2">
      <c r="F5387" s="125"/>
    </row>
    <row r="5388" spans="6:12" x14ac:dyDescent="0.2">
      <c r="F5388" s="125"/>
      <c r="J5388" s="216"/>
      <c r="K5388" s="216"/>
      <c r="L5388" s="216"/>
    </row>
    <row r="5389" spans="6:12" x14ac:dyDescent="0.2">
      <c r="F5389" s="125"/>
    </row>
    <row r="5390" spans="6:12" x14ac:dyDescent="0.2">
      <c r="F5390" s="125"/>
    </row>
    <row r="5391" spans="6:12" x14ac:dyDescent="0.2">
      <c r="F5391" s="125"/>
    </row>
    <row r="5392" spans="6:12" x14ac:dyDescent="0.2">
      <c r="F5392" s="125"/>
      <c r="J5392" s="216"/>
      <c r="K5392" s="216"/>
      <c r="L5392" s="216"/>
    </row>
    <row r="5393" spans="6:12" x14ac:dyDescent="0.2">
      <c r="F5393" s="125"/>
    </row>
    <row r="5394" spans="6:12" x14ac:dyDescent="0.2">
      <c r="F5394" s="125"/>
      <c r="J5394" s="216"/>
      <c r="K5394" s="216"/>
      <c r="L5394" s="216"/>
    </row>
    <row r="5395" spans="6:12" x14ac:dyDescent="0.2">
      <c r="F5395" s="125"/>
      <c r="J5395" s="216"/>
      <c r="K5395" s="216"/>
      <c r="L5395" s="216"/>
    </row>
    <row r="5396" spans="6:12" x14ac:dyDescent="0.2">
      <c r="F5396" s="125"/>
    </row>
    <row r="5397" spans="6:12" x14ac:dyDescent="0.2">
      <c r="F5397" s="125"/>
    </row>
    <row r="5398" spans="6:12" x14ac:dyDescent="0.2">
      <c r="F5398" s="125"/>
      <c r="J5398" s="216"/>
      <c r="K5398" s="216"/>
      <c r="L5398" s="216"/>
    </row>
    <row r="5399" spans="6:12" x14ac:dyDescent="0.2">
      <c r="F5399" s="125"/>
    </row>
    <row r="5400" spans="6:12" x14ac:dyDescent="0.2">
      <c r="F5400" s="125"/>
      <c r="J5400" s="216"/>
      <c r="K5400" s="216"/>
      <c r="L5400" s="216"/>
    </row>
    <row r="5401" spans="6:12" x14ac:dyDescent="0.2">
      <c r="F5401" s="125"/>
    </row>
    <row r="5402" spans="6:12" x14ac:dyDescent="0.2">
      <c r="F5402" s="125"/>
    </row>
    <row r="5403" spans="6:12" x14ac:dyDescent="0.2">
      <c r="F5403" s="125"/>
    </row>
    <row r="5404" spans="6:12" x14ac:dyDescent="0.2">
      <c r="F5404" s="125"/>
    </row>
    <row r="5405" spans="6:12" x14ac:dyDescent="0.2">
      <c r="F5405" s="125"/>
      <c r="J5405" s="216"/>
      <c r="K5405" s="216"/>
      <c r="L5405" s="216"/>
    </row>
    <row r="5406" spans="6:12" x14ac:dyDescent="0.2">
      <c r="F5406" s="125"/>
    </row>
    <row r="5407" spans="6:12" x14ac:dyDescent="0.2">
      <c r="F5407" s="125"/>
    </row>
    <row r="5408" spans="6:12" x14ac:dyDescent="0.2">
      <c r="F5408" s="125"/>
      <c r="J5408" s="216"/>
      <c r="K5408" s="216"/>
      <c r="L5408" s="216"/>
    </row>
    <row r="5409" spans="6:12" x14ac:dyDescent="0.2">
      <c r="F5409" s="125"/>
      <c r="J5409" s="216"/>
      <c r="K5409" s="216"/>
      <c r="L5409" s="216"/>
    </row>
    <row r="5410" spans="6:12" x14ac:dyDescent="0.2">
      <c r="F5410" s="125"/>
      <c r="J5410" s="216"/>
      <c r="K5410" s="216"/>
      <c r="L5410" s="216"/>
    </row>
    <row r="5411" spans="6:12" x14ac:dyDescent="0.2">
      <c r="F5411" s="125"/>
    </row>
    <row r="5412" spans="6:12" x14ac:dyDescent="0.2">
      <c r="F5412" s="125"/>
    </row>
    <row r="5413" spans="6:12" x14ac:dyDescent="0.2">
      <c r="F5413" s="125"/>
    </row>
    <row r="5414" spans="6:12" x14ac:dyDescent="0.2">
      <c r="F5414" s="125"/>
      <c r="J5414" s="216"/>
      <c r="K5414" s="216"/>
      <c r="L5414" s="216"/>
    </row>
    <row r="5415" spans="6:12" x14ac:dyDescent="0.2">
      <c r="F5415" s="125"/>
      <c r="J5415" s="216"/>
      <c r="K5415" s="216"/>
      <c r="L5415" s="216"/>
    </row>
    <row r="5416" spans="6:12" x14ac:dyDescent="0.2">
      <c r="F5416" s="125"/>
      <c r="J5416" s="216"/>
      <c r="K5416" s="216"/>
      <c r="L5416" s="216"/>
    </row>
    <row r="5417" spans="6:12" x14ac:dyDescent="0.2">
      <c r="F5417" s="125"/>
    </row>
    <row r="5418" spans="6:12" x14ac:dyDescent="0.2">
      <c r="F5418" s="125"/>
    </row>
    <row r="5419" spans="6:12" x14ac:dyDescent="0.2">
      <c r="F5419" s="125"/>
    </row>
    <row r="5420" spans="6:12" x14ac:dyDescent="0.2">
      <c r="F5420" s="125"/>
    </row>
    <row r="5421" spans="6:12" x14ac:dyDescent="0.2">
      <c r="F5421" s="125"/>
      <c r="J5421" s="216"/>
      <c r="K5421" s="216"/>
      <c r="L5421" s="216"/>
    </row>
    <row r="5422" spans="6:12" x14ac:dyDescent="0.2">
      <c r="F5422" s="125"/>
    </row>
    <row r="5423" spans="6:12" x14ac:dyDescent="0.2">
      <c r="F5423" s="125"/>
      <c r="J5423" s="216"/>
      <c r="K5423" s="216"/>
      <c r="L5423" s="216"/>
    </row>
    <row r="5424" spans="6:12" x14ac:dyDescent="0.2">
      <c r="F5424" s="125"/>
      <c r="J5424" s="216"/>
      <c r="K5424" s="216"/>
      <c r="L5424" s="216"/>
    </row>
    <row r="5425" spans="6:12" x14ac:dyDescent="0.2">
      <c r="F5425" s="125"/>
    </row>
    <row r="5426" spans="6:12" x14ac:dyDescent="0.2">
      <c r="F5426" s="125"/>
    </row>
    <row r="5427" spans="6:12" x14ac:dyDescent="0.2">
      <c r="F5427" s="125"/>
      <c r="J5427" s="216"/>
      <c r="K5427" s="216"/>
      <c r="L5427" s="216"/>
    </row>
    <row r="5428" spans="6:12" x14ac:dyDescent="0.2">
      <c r="F5428" s="125"/>
      <c r="J5428" s="216"/>
      <c r="K5428" s="216"/>
      <c r="L5428" s="216"/>
    </row>
    <row r="5429" spans="6:12" x14ac:dyDescent="0.2">
      <c r="F5429" s="125"/>
    </row>
    <row r="5430" spans="6:12" x14ac:dyDescent="0.2">
      <c r="F5430" s="125"/>
      <c r="J5430" s="216"/>
      <c r="K5430" s="216"/>
      <c r="L5430" s="216"/>
    </row>
    <row r="5431" spans="6:12" x14ac:dyDescent="0.2">
      <c r="F5431" s="125"/>
    </row>
    <row r="5432" spans="6:12" x14ac:dyDescent="0.2">
      <c r="F5432" s="125"/>
      <c r="J5432" s="216"/>
      <c r="K5432" s="216"/>
      <c r="L5432" s="216"/>
    </row>
    <row r="5433" spans="6:12" x14ac:dyDescent="0.2">
      <c r="F5433" s="125"/>
      <c r="J5433" s="216"/>
      <c r="K5433" s="216"/>
      <c r="L5433" s="216"/>
    </row>
    <row r="5434" spans="6:12" x14ac:dyDescent="0.2">
      <c r="F5434" s="125"/>
      <c r="J5434" s="216"/>
      <c r="K5434" s="216"/>
      <c r="L5434" s="216"/>
    </row>
    <row r="5435" spans="6:12" x14ac:dyDescent="0.2">
      <c r="F5435" s="125"/>
      <c r="J5435" s="216"/>
      <c r="K5435" s="216"/>
      <c r="L5435" s="216"/>
    </row>
    <row r="5436" spans="6:12" x14ac:dyDescent="0.2">
      <c r="F5436" s="125"/>
    </row>
    <row r="5437" spans="6:12" x14ac:dyDescent="0.2">
      <c r="F5437" s="125"/>
    </row>
    <row r="5438" spans="6:12" x14ac:dyDescent="0.2">
      <c r="F5438" s="125"/>
    </row>
    <row r="5439" spans="6:12" x14ac:dyDescent="0.2">
      <c r="F5439" s="125"/>
      <c r="J5439" s="216"/>
      <c r="K5439" s="216"/>
      <c r="L5439" s="216"/>
    </row>
    <row r="5440" spans="6:12" x14ac:dyDescent="0.2">
      <c r="F5440" s="125"/>
      <c r="J5440" s="216"/>
      <c r="K5440" s="216"/>
      <c r="L5440" s="216"/>
    </row>
    <row r="5441" spans="6:12" x14ac:dyDescent="0.2">
      <c r="F5441" s="125"/>
      <c r="J5441" s="216"/>
      <c r="K5441" s="216"/>
      <c r="L5441" s="216"/>
    </row>
    <row r="5442" spans="6:12" x14ac:dyDescent="0.2">
      <c r="F5442" s="125"/>
      <c r="J5442" s="216"/>
      <c r="K5442" s="216"/>
      <c r="L5442" s="216"/>
    </row>
    <row r="5443" spans="6:12" x14ac:dyDescent="0.2">
      <c r="F5443" s="125"/>
      <c r="J5443" s="216"/>
      <c r="K5443" s="216"/>
      <c r="L5443" s="216"/>
    </row>
    <row r="5444" spans="6:12" x14ac:dyDescent="0.2">
      <c r="F5444" s="125"/>
    </row>
    <row r="5445" spans="6:12" x14ac:dyDescent="0.2">
      <c r="F5445" s="125"/>
    </row>
    <row r="5446" spans="6:12" x14ac:dyDescent="0.2">
      <c r="F5446" s="125"/>
      <c r="J5446" s="216"/>
      <c r="K5446" s="216"/>
      <c r="L5446" s="216"/>
    </row>
    <row r="5447" spans="6:12" x14ac:dyDescent="0.2">
      <c r="F5447" s="125"/>
    </row>
    <row r="5448" spans="6:12" x14ac:dyDescent="0.2">
      <c r="F5448" s="125"/>
    </row>
    <row r="5449" spans="6:12" x14ac:dyDescent="0.2">
      <c r="F5449" s="125"/>
      <c r="J5449" s="216"/>
      <c r="K5449" s="216"/>
      <c r="L5449" s="216"/>
    </row>
    <row r="5450" spans="6:12" x14ac:dyDescent="0.2">
      <c r="F5450" s="125"/>
      <c r="J5450" s="216"/>
      <c r="K5450" s="216"/>
      <c r="L5450" s="216"/>
    </row>
    <row r="5451" spans="6:12" x14ac:dyDescent="0.2">
      <c r="F5451" s="125"/>
    </row>
    <row r="5452" spans="6:12" x14ac:dyDescent="0.2">
      <c r="F5452" s="125"/>
    </row>
    <row r="5453" spans="6:12" x14ac:dyDescent="0.2">
      <c r="F5453" s="125"/>
    </row>
    <row r="5454" spans="6:12" x14ac:dyDescent="0.2">
      <c r="F5454" s="125"/>
    </row>
    <row r="5455" spans="6:12" x14ac:dyDescent="0.2">
      <c r="F5455" s="125"/>
      <c r="J5455" s="216"/>
      <c r="K5455" s="216"/>
      <c r="L5455" s="216"/>
    </row>
    <row r="5456" spans="6:12" x14ac:dyDescent="0.2">
      <c r="F5456" s="125"/>
      <c r="J5456" s="216"/>
      <c r="K5456" s="216"/>
      <c r="L5456" s="216"/>
    </row>
    <row r="5457" spans="6:12" x14ac:dyDescent="0.2">
      <c r="F5457" s="125"/>
    </row>
    <row r="5458" spans="6:12" x14ac:dyDescent="0.2">
      <c r="F5458" s="125"/>
      <c r="J5458" s="216"/>
      <c r="K5458" s="216"/>
      <c r="L5458" s="216"/>
    </row>
    <row r="5459" spans="6:12" x14ac:dyDescent="0.2">
      <c r="F5459" s="125"/>
      <c r="J5459" s="216"/>
      <c r="K5459" s="216"/>
      <c r="L5459" s="216"/>
    </row>
    <row r="5460" spans="6:12" x14ac:dyDescent="0.2">
      <c r="F5460" s="125"/>
      <c r="J5460" s="216"/>
      <c r="K5460" s="216"/>
      <c r="L5460" s="216"/>
    </row>
    <row r="5461" spans="6:12" x14ac:dyDescent="0.2">
      <c r="F5461" s="125"/>
    </row>
    <row r="5462" spans="6:12" x14ac:dyDescent="0.2">
      <c r="F5462" s="125"/>
      <c r="J5462" s="216"/>
      <c r="K5462" s="216"/>
      <c r="L5462" s="216"/>
    </row>
    <row r="5463" spans="6:12" x14ac:dyDescent="0.2">
      <c r="F5463" s="125"/>
    </row>
    <row r="5464" spans="6:12" x14ac:dyDescent="0.2">
      <c r="F5464" s="125"/>
      <c r="J5464" s="216"/>
      <c r="K5464" s="216"/>
      <c r="L5464" s="216"/>
    </row>
    <row r="5465" spans="6:12" x14ac:dyDescent="0.2">
      <c r="F5465" s="125"/>
      <c r="J5465" s="216"/>
      <c r="K5465" s="216"/>
      <c r="L5465" s="216"/>
    </row>
    <row r="5466" spans="6:12" x14ac:dyDescent="0.2">
      <c r="F5466" s="125"/>
    </row>
    <row r="5467" spans="6:12" x14ac:dyDescent="0.2">
      <c r="F5467" s="125"/>
    </row>
    <row r="5468" spans="6:12" x14ac:dyDescent="0.2">
      <c r="F5468" s="125"/>
      <c r="J5468" s="216"/>
      <c r="K5468" s="216"/>
      <c r="L5468" s="216"/>
    </row>
    <row r="5469" spans="6:12" x14ac:dyDescent="0.2">
      <c r="F5469" s="125"/>
      <c r="J5469" s="216"/>
      <c r="K5469" s="216"/>
      <c r="L5469" s="216"/>
    </row>
    <row r="5470" spans="6:12" x14ac:dyDescent="0.2">
      <c r="F5470" s="125"/>
    </row>
    <row r="5471" spans="6:12" x14ac:dyDescent="0.2">
      <c r="F5471" s="125"/>
      <c r="J5471" s="216"/>
      <c r="K5471" s="216"/>
      <c r="L5471" s="216"/>
    </row>
    <row r="5472" spans="6:12" x14ac:dyDescent="0.2">
      <c r="F5472" s="125"/>
      <c r="J5472" s="216"/>
      <c r="K5472" s="216"/>
      <c r="L5472" s="216"/>
    </row>
    <row r="5473" spans="6:12" x14ac:dyDescent="0.2">
      <c r="F5473" s="125"/>
    </row>
    <row r="5474" spans="6:12" x14ac:dyDescent="0.2">
      <c r="F5474" s="125"/>
      <c r="J5474" s="216"/>
      <c r="K5474" s="216"/>
      <c r="L5474" s="216"/>
    </row>
    <row r="5475" spans="6:12" x14ac:dyDescent="0.2">
      <c r="F5475" s="125"/>
      <c r="J5475" s="216"/>
      <c r="K5475" s="216"/>
      <c r="L5475" s="216"/>
    </row>
    <row r="5476" spans="6:12" x14ac:dyDescent="0.2">
      <c r="F5476" s="125"/>
    </row>
    <row r="5477" spans="6:12" x14ac:dyDescent="0.2">
      <c r="F5477" s="125"/>
    </row>
    <row r="5478" spans="6:12" x14ac:dyDescent="0.2">
      <c r="F5478" s="125"/>
    </row>
    <row r="5479" spans="6:12" x14ac:dyDescent="0.2">
      <c r="F5479" s="125"/>
    </row>
    <row r="5480" spans="6:12" x14ac:dyDescent="0.2">
      <c r="F5480" s="125"/>
    </row>
    <row r="5481" spans="6:12" x14ac:dyDescent="0.2">
      <c r="F5481" s="125"/>
    </row>
    <row r="5482" spans="6:12" x14ac:dyDescent="0.2">
      <c r="F5482" s="125"/>
    </row>
    <row r="5483" spans="6:12" x14ac:dyDescent="0.2">
      <c r="F5483" s="125"/>
    </row>
    <row r="5484" spans="6:12" x14ac:dyDescent="0.2">
      <c r="F5484" s="125"/>
      <c r="J5484" s="216"/>
      <c r="K5484" s="216"/>
      <c r="L5484" s="216"/>
    </row>
    <row r="5485" spans="6:12" x14ac:dyDescent="0.2">
      <c r="F5485" s="125"/>
      <c r="J5485" s="216"/>
      <c r="K5485" s="216"/>
      <c r="L5485" s="216"/>
    </row>
    <row r="5486" spans="6:12" x14ac:dyDescent="0.2">
      <c r="F5486" s="125"/>
      <c r="J5486" s="216"/>
      <c r="K5486" s="216"/>
      <c r="L5486" s="216"/>
    </row>
    <row r="5487" spans="6:12" x14ac:dyDescent="0.2">
      <c r="F5487" s="125"/>
    </row>
    <row r="5488" spans="6:12" x14ac:dyDescent="0.2">
      <c r="F5488" s="125"/>
    </row>
    <row r="5489" spans="6:12" x14ac:dyDescent="0.2">
      <c r="F5489" s="125"/>
      <c r="J5489" s="216"/>
      <c r="K5489" s="216"/>
      <c r="L5489" s="216"/>
    </row>
    <row r="5490" spans="6:12" x14ac:dyDescent="0.2">
      <c r="F5490" s="125"/>
    </row>
    <row r="5491" spans="6:12" x14ac:dyDescent="0.2">
      <c r="F5491" s="125"/>
      <c r="J5491" s="216"/>
      <c r="K5491" s="216"/>
      <c r="L5491" s="216"/>
    </row>
    <row r="5492" spans="6:12" x14ac:dyDescent="0.2">
      <c r="F5492" s="125"/>
      <c r="J5492" s="216"/>
      <c r="K5492" s="216"/>
      <c r="L5492" s="216"/>
    </row>
    <row r="5493" spans="6:12" x14ac:dyDescent="0.2">
      <c r="F5493" s="125"/>
      <c r="J5493" s="216"/>
      <c r="K5493" s="216"/>
      <c r="L5493" s="216"/>
    </row>
    <row r="5494" spans="6:12" x14ac:dyDescent="0.2">
      <c r="F5494" s="125"/>
    </row>
    <row r="5495" spans="6:12" x14ac:dyDescent="0.2">
      <c r="F5495" s="125"/>
      <c r="J5495" s="216"/>
      <c r="K5495" s="216"/>
      <c r="L5495" s="216"/>
    </row>
    <row r="5496" spans="6:12" x14ac:dyDescent="0.2">
      <c r="F5496" s="125"/>
      <c r="J5496" s="216"/>
      <c r="K5496" s="216"/>
      <c r="L5496" s="216"/>
    </row>
    <row r="5497" spans="6:12" x14ac:dyDescent="0.2">
      <c r="F5497" s="125"/>
    </row>
    <row r="5498" spans="6:12" x14ac:dyDescent="0.2">
      <c r="F5498" s="125"/>
    </row>
    <row r="5499" spans="6:12" x14ac:dyDescent="0.2">
      <c r="F5499" s="125"/>
      <c r="J5499" s="216"/>
      <c r="K5499" s="216"/>
      <c r="L5499" s="216"/>
    </row>
    <row r="5500" spans="6:12" x14ac:dyDescent="0.2">
      <c r="F5500" s="125"/>
    </row>
    <row r="5501" spans="6:12" x14ac:dyDescent="0.2">
      <c r="F5501" s="125"/>
      <c r="J5501" s="216"/>
      <c r="K5501" s="216"/>
      <c r="L5501" s="216"/>
    </row>
    <row r="5502" spans="6:12" x14ac:dyDescent="0.2">
      <c r="F5502" s="125"/>
      <c r="J5502" s="216"/>
      <c r="K5502" s="216"/>
      <c r="L5502" s="216"/>
    </row>
    <row r="5503" spans="6:12" x14ac:dyDescent="0.2">
      <c r="F5503" s="125"/>
      <c r="J5503" s="216"/>
      <c r="K5503" s="216"/>
      <c r="L5503" s="216"/>
    </row>
    <row r="5504" spans="6:12" x14ac:dyDescent="0.2">
      <c r="F5504" s="125"/>
      <c r="J5504" s="216"/>
      <c r="K5504" s="216"/>
      <c r="L5504" s="216"/>
    </row>
    <row r="5505" spans="6:12" x14ac:dyDescent="0.2">
      <c r="F5505" s="125"/>
      <c r="J5505" s="216"/>
      <c r="K5505" s="216"/>
      <c r="L5505" s="216"/>
    </row>
    <row r="5506" spans="6:12" x14ac:dyDescent="0.2">
      <c r="F5506" s="125"/>
    </row>
    <row r="5507" spans="6:12" x14ac:dyDescent="0.2">
      <c r="F5507" s="125"/>
      <c r="J5507" s="216"/>
      <c r="K5507" s="216"/>
      <c r="L5507" s="216"/>
    </row>
    <row r="5508" spans="6:12" x14ac:dyDescent="0.2">
      <c r="F5508" s="125"/>
      <c r="J5508" s="216"/>
      <c r="K5508" s="216"/>
      <c r="L5508" s="216"/>
    </row>
    <row r="5509" spans="6:12" x14ac:dyDescent="0.2">
      <c r="F5509" s="125"/>
    </row>
    <row r="5510" spans="6:12" x14ac:dyDescent="0.2">
      <c r="F5510" s="125"/>
      <c r="J5510" s="216"/>
      <c r="K5510" s="216"/>
      <c r="L5510" s="216"/>
    </row>
    <row r="5511" spans="6:12" x14ac:dyDescent="0.2">
      <c r="F5511" s="125"/>
    </row>
    <row r="5512" spans="6:12" x14ac:dyDescent="0.2">
      <c r="F5512" s="125"/>
    </row>
    <row r="5513" spans="6:12" x14ac:dyDescent="0.2">
      <c r="F5513" s="125"/>
      <c r="J5513" s="216"/>
      <c r="K5513" s="216"/>
      <c r="L5513" s="216"/>
    </row>
    <row r="5514" spans="6:12" x14ac:dyDescent="0.2">
      <c r="F5514" s="125"/>
    </row>
    <row r="5515" spans="6:12" x14ac:dyDescent="0.2">
      <c r="F5515" s="125"/>
      <c r="J5515" s="216"/>
      <c r="K5515" s="216"/>
      <c r="L5515" s="216"/>
    </row>
    <row r="5516" spans="6:12" x14ac:dyDescent="0.2">
      <c r="F5516" s="125"/>
    </row>
    <row r="5517" spans="6:12" x14ac:dyDescent="0.2">
      <c r="F5517" s="125"/>
    </row>
    <row r="5518" spans="6:12" x14ac:dyDescent="0.2">
      <c r="F5518" s="125"/>
    </row>
    <row r="5519" spans="6:12" x14ac:dyDescent="0.2">
      <c r="F5519" s="125"/>
    </row>
    <row r="5520" spans="6:12" x14ac:dyDescent="0.2">
      <c r="F5520" s="125"/>
    </row>
    <row r="5521" spans="6:12" x14ac:dyDescent="0.2">
      <c r="F5521" s="125"/>
      <c r="J5521" s="216"/>
      <c r="K5521" s="216"/>
      <c r="L5521" s="216"/>
    </row>
    <row r="5522" spans="6:12" x14ac:dyDescent="0.2">
      <c r="F5522" s="125"/>
    </row>
    <row r="5523" spans="6:12" x14ac:dyDescent="0.2">
      <c r="F5523" s="125"/>
      <c r="J5523" s="216"/>
      <c r="K5523" s="216"/>
      <c r="L5523" s="216"/>
    </row>
    <row r="5524" spans="6:12" x14ac:dyDescent="0.2">
      <c r="F5524" s="125"/>
    </row>
    <row r="5525" spans="6:12" x14ac:dyDescent="0.2">
      <c r="F5525" s="125"/>
      <c r="J5525" s="216"/>
      <c r="K5525" s="216"/>
      <c r="L5525" s="216"/>
    </row>
    <row r="5526" spans="6:12" x14ac:dyDescent="0.2">
      <c r="F5526" s="125"/>
    </row>
    <row r="5527" spans="6:12" x14ac:dyDescent="0.2">
      <c r="F5527" s="125"/>
      <c r="J5527" s="216"/>
      <c r="K5527" s="216"/>
      <c r="L5527" s="216"/>
    </row>
    <row r="5528" spans="6:12" x14ac:dyDescent="0.2">
      <c r="F5528" s="125"/>
      <c r="J5528" s="216"/>
      <c r="K5528" s="216"/>
      <c r="L5528" s="216"/>
    </row>
    <row r="5529" spans="6:12" x14ac:dyDescent="0.2">
      <c r="F5529" s="125"/>
      <c r="J5529" s="216"/>
      <c r="K5529" s="216"/>
      <c r="L5529" s="216"/>
    </row>
    <row r="5530" spans="6:12" x14ac:dyDescent="0.2">
      <c r="F5530" s="125"/>
      <c r="J5530" s="216"/>
      <c r="K5530" s="216"/>
      <c r="L5530" s="216"/>
    </row>
    <row r="5531" spans="6:12" x14ac:dyDescent="0.2">
      <c r="F5531" s="125"/>
    </row>
    <row r="5532" spans="6:12" x14ac:dyDescent="0.2">
      <c r="F5532" s="125"/>
      <c r="J5532" s="216"/>
      <c r="K5532" s="216"/>
      <c r="L5532" s="216"/>
    </row>
    <row r="5533" spans="6:12" x14ac:dyDescent="0.2">
      <c r="F5533" s="125"/>
    </row>
    <row r="5534" spans="6:12" x14ac:dyDescent="0.2">
      <c r="F5534" s="125"/>
    </row>
    <row r="5535" spans="6:12" x14ac:dyDescent="0.2">
      <c r="F5535" s="125"/>
    </row>
    <row r="5536" spans="6:12" x14ac:dyDescent="0.2">
      <c r="F5536" s="125"/>
    </row>
    <row r="5537" spans="6:12" x14ac:dyDescent="0.2">
      <c r="F5537" s="125"/>
      <c r="J5537" s="216"/>
      <c r="K5537" s="216"/>
      <c r="L5537" s="216"/>
    </row>
    <row r="5538" spans="6:12" x14ac:dyDescent="0.2">
      <c r="F5538" s="125"/>
    </row>
    <row r="5539" spans="6:12" x14ac:dyDescent="0.2">
      <c r="F5539" s="125"/>
      <c r="J5539" s="216"/>
      <c r="K5539" s="216"/>
      <c r="L5539" s="216"/>
    </row>
    <row r="5540" spans="6:12" x14ac:dyDescent="0.2">
      <c r="F5540" s="125"/>
    </row>
    <row r="5541" spans="6:12" x14ac:dyDescent="0.2">
      <c r="F5541" s="125"/>
    </row>
    <row r="5542" spans="6:12" x14ac:dyDescent="0.2">
      <c r="F5542" s="125"/>
      <c r="J5542" s="216"/>
      <c r="K5542" s="216"/>
      <c r="L5542" s="216"/>
    </row>
    <row r="5543" spans="6:12" x14ac:dyDescent="0.2">
      <c r="F5543" s="125"/>
      <c r="J5543" s="216"/>
      <c r="K5543" s="216"/>
      <c r="L5543" s="216"/>
    </row>
    <row r="5544" spans="6:12" x14ac:dyDescent="0.2">
      <c r="F5544" s="125"/>
      <c r="J5544" s="216"/>
      <c r="K5544" s="216"/>
      <c r="L5544" s="216"/>
    </row>
    <row r="5545" spans="6:12" x14ac:dyDescent="0.2">
      <c r="F5545" s="125"/>
    </row>
    <row r="5546" spans="6:12" x14ac:dyDescent="0.2">
      <c r="F5546" s="125"/>
      <c r="J5546" s="216"/>
      <c r="K5546" s="216"/>
      <c r="L5546" s="216"/>
    </row>
    <row r="5547" spans="6:12" x14ac:dyDescent="0.2">
      <c r="F5547" s="125"/>
    </row>
    <row r="5548" spans="6:12" x14ac:dyDescent="0.2">
      <c r="F5548" s="125"/>
      <c r="J5548" s="216"/>
      <c r="K5548" s="216"/>
      <c r="L5548" s="216"/>
    </row>
    <row r="5549" spans="6:12" x14ac:dyDescent="0.2">
      <c r="F5549" s="125"/>
      <c r="J5549" s="216"/>
      <c r="K5549" s="216"/>
      <c r="L5549" s="216"/>
    </row>
    <row r="5550" spans="6:12" x14ac:dyDescent="0.2">
      <c r="F5550" s="125"/>
    </row>
    <row r="5551" spans="6:12" x14ac:dyDescent="0.2">
      <c r="F5551" s="125"/>
      <c r="J5551" s="216"/>
      <c r="K5551" s="216"/>
      <c r="L5551" s="216"/>
    </row>
    <row r="5552" spans="6:12" x14ac:dyDescent="0.2">
      <c r="F5552" s="125"/>
    </row>
    <row r="5553" spans="6:12" x14ac:dyDescent="0.2">
      <c r="F5553" s="125"/>
      <c r="J5553" s="216"/>
      <c r="K5553" s="216"/>
      <c r="L5553" s="216"/>
    </row>
    <row r="5554" spans="6:12" x14ac:dyDescent="0.2">
      <c r="F5554" s="125"/>
    </row>
    <row r="5555" spans="6:12" x14ac:dyDescent="0.2">
      <c r="F5555" s="125"/>
      <c r="J5555" s="216"/>
      <c r="K5555" s="216"/>
      <c r="L5555" s="216"/>
    </row>
    <row r="5556" spans="6:12" x14ac:dyDescent="0.2">
      <c r="F5556" s="125"/>
    </row>
    <row r="5557" spans="6:12" x14ac:dyDescent="0.2">
      <c r="F5557" s="125"/>
      <c r="J5557" s="216"/>
      <c r="K5557" s="216"/>
      <c r="L5557" s="216"/>
    </row>
    <row r="5558" spans="6:12" x14ac:dyDescent="0.2">
      <c r="F5558" s="125"/>
    </row>
    <row r="5559" spans="6:12" x14ac:dyDescent="0.2">
      <c r="F5559" s="125"/>
    </row>
    <row r="5560" spans="6:12" x14ac:dyDescent="0.2">
      <c r="F5560" s="125"/>
      <c r="J5560" s="216"/>
      <c r="K5560" s="216"/>
      <c r="L5560" s="216"/>
    </row>
    <row r="5561" spans="6:12" x14ac:dyDescent="0.2">
      <c r="F5561" s="125"/>
      <c r="J5561" s="216"/>
      <c r="K5561" s="216"/>
      <c r="L5561" s="216"/>
    </row>
    <row r="5562" spans="6:12" x14ac:dyDescent="0.2">
      <c r="F5562" s="125"/>
      <c r="J5562" s="216"/>
      <c r="K5562" s="216"/>
      <c r="L5562" s="216"/>
    </row>
    <row r="5563" spans="6:12" x14ac:dyDescent="0.2">
      <c r="F5563" s="125"/>
      <c r="J5563" s="216"/>
      <c r="K5563" s="216"/>
      <c r="L5563" s="216"/>
    </row>
    <row r="5564" spans="6:12" x14ac:dyDescent="0.2">
      <c r="F5564" s="125"/>
    </row>
    <row r="5565" spans="6:12" x14ac:dyDescent="0.2">
      <c r="F5565" s="125"/>
      <c r="J5565" s="216"/>
      <c r="K5565" s="216"/>
      <c r="L5565" s="216"/>
    </row>
    <row r="5566" spans="6:12" x14ac:dyDescent="0.2">
      <c r="F5566" s="125"/>
      <c r="J5566" s="216"/>
      <c r="K5566" s="216"/>
      <c r="L5566" s="216"/>
    </row>
    <row r="5567" spans="6:12" x14ac:dyDescent="0.2">
      <c r="F5567" s="125"/>
    </row>
    <row r="5568" spans="6:12" x14ac:dyDescent="0.2">
      <c r="F5568" s="125"/>
      <c r="J5568" s="216"/>
      <c r="K5568" s="216"/>
      <c r="L5568" s="216"/>
    </row>
    <row r="5569" spans="6:12" x14ac:dyDescent="0.2">
      <c r="F5569" s="125"/>
      <c r="J5569" s="216"/>
      <c r="K5569" s="216"/>
      <c r="L5569" s="216"/>
    </row>
    <row r="5570" spans="6:12" x14ac:dyDescent="0.2">
      <c r="F5570" s="125"/>
    </row>
    <row r="5571" spans="6:12" x14ac:dyDescent="0.2">
      <c r="F5571" s="125"/>
      <c r="J5571" s="216"/>
      <c r="K5571" s="216"/>
      <c r="L5571" s="216"/>
    </row>
    <row r="5572" spans="6:12" x14ac:dyDescent="0.2">
      <c r="F5572" s="125"/>
      <c r="J5572" s="216"/>
      <c r="K5572" s="216"/>
      <c r="L5572" s="216"/>
    </row>
    <row r="5573" spans="6:12" x14ac:dyDescent="0.2">
      <c r="F5573" s="125"/>
    </row>
    <row r="5574" spans="6:12" x14ac:dyDescent="0.2">
      <c r="F5574" s="125"/>
      <c r="J5574" s="216"/>
      <c r="K5574" s="216"/>
      <c r="L5574" s="216"/>
    </row>
    <row r="5575" spans="6:12" x14ac:dyDescent="0.2">
      <c r="F5575" s="125"/>
    </row>
    <row r="5576" spans="6:12" x14ac:dyDescent="0.2">
      <c r="F5576" s="125"/>
    </row>
    <row r="5577" spans="6:12" x14ac:dyDescent="0.2">
      <c r="F5577" s="125"/>
      <c r="J5577" s="216"/>
      <c r="K5577" s="216"/>
      <c r="L5577" s="216"/>
    </row>
    <row r="5578" spans="6:12" x14ac:dyDescent="0.2">
      <c r="F5578" s="125"/>
    </row>
    <row r="5579" spans="6:12" x14ac:dyDescent="0.2">
      <c r="F5579" s="125"/>
    </row>
    <row r="5580" spans="6:12" x14ac:dyDescent="0.2">
      <c r="F5580" s="125"/>
    </row>
    <row r="5581" spans="6:12" x14ac:dyDescent="0.2">
      <c r="F5581" s="125"/>
    </row>
    <row r="5582" spans="6:12" x14ac:dyDescent="0.2">
      <c r="F5582" s="125"/>
    </row>
    <row r="5583" spans="6:12" x14ac:dyDescent="0.2">
      <c r="F5583" s="125"/>
    </row>
    <row r="5584" spans="6:12" x14ac:dyDescent="0.2">
      <c r="F5584" s="125"/>
    </row>
    <row r="5585" spans="6:12" x14ac:dyDescent="0.2">
      <c r="F5585" s="125"/>
      <c r="J5585" s="216"/>
      <c r="K5585" s="216"/>
      <c r="L5585" s="216"/>
    </row>
    <row r="5586" spans="6:12" x14ac:dyDescent="0.2">
      <c r="F5586" s="125"/>
    </row>
    <row r="5587" spans="6:12" x14ac:dyDescent="0.2">
      <c r="F5587" s="125"/>
      <c r="J5587" s="216"/>
      <c r="K5587" s="216"/>
      <c r="L5587" s="216"/>
    </row>
    <row r="5588" spans="6:12" x14ac:dyDescent="0.2">
      <c r="F5588" s="125"/>
      <c r="J5588" s="216"/>
      <c r="K5588" s="216"/>
      <c r="L5588" s="216"/>
    </row>
    <row r="5589" spans="6:12" x14ac:dyDescent="0.2">
      <c r="F5589" s="125"/>
    </row>
    <row r="5590" spans="6:12" x14ac:dyDescent="0.2">
      <c r="F5590" s="125"/>
      <c r="J5590" s="216"/>
      <c r="K5590" s="216"/>
      <c r="L5590" s="216"/>
    </row>
    <row r="5591" spans="6:12" x14ac:dyDescent="0.2">
      <c r="F5591" s="125"/>
      <c r="J5591" s="216"/>
      <c r="K5591" s="216"/>
      <c r="L5591" s="216"/>
    </row>
    <row r="5592" spans="6:12" x14ac:dyDescent="0.2">
      <c r="J5592" s="216"/>
      <c r="K5592" s="216"/>
      <c r="L5592" s="216"/>
    </row>
    <row r="5593" spans="6:12" x14ac:dyDescent="0.2">
      <c r="F5593" s="125"/>
      <c r="J5593" s="216"/>
      <c r="K5593" s="216"/>
      <c r="L5593" s="216"/>
    </row>
    <row r="5594" spans="6:12" x14ac:dyDescent="0.2">
      <c r="F5594" s="125"/>
    </row>
    <row r="5595" spans="6:12" x14ac:dyDescent="0.2">
      <c r="F5595" s="125"/>
      <c r="J5595" s="216"/>
      <c r="K5595" s="216"/>
      <c r="L5595" s="216"/>
    </row>
    <row r="5596" spans="6:12" x14ac:dyDescent="0.2">
      <c r="F5596" s="125"/>
      <c r="J5596" s="216"/>
      <c r="K5596" s="216"/>
      <c r="L5596" s="216"/>
    </row>
    <row r="5597" spans="6:12" x14ac:dyDescent="0.2">
      <c r="F5597" s="125"/>
      <c r="J5597" s="216"/>
      <c r="K5597" s="216"/>
      <c r="L5597" s="216"/>
    </row>
    <row r="5598" spans="6:12" x14ac:dyDescent="0.2">
      <c r="F5598" s="125"/>
    </row>
    <row r="5599" spans="6:12" x14ac:dyDescent="0.2">
      <c r="F5599" s="125"/>
    </row>
    <row r="5600" spans="6:12" x14ac:dyDescent="0.2">
      <c r="F5600" s="125"/>
    </row>
    <row r="5601" spans="6:12" x14ac:dyDescent="0.2">
      <c r="F5601" s="125"/>
    </row>
    <row r="5602" spans="6:12" x14ac:dyDescent="0.2">
      <c r="F5602" s="125"/>
      <c r="J5602" s="216"/>
      <c r="K5602" s="216"/>
      <c r="L5602" s="216"/>
    </row>
    <row r="5603" spans="6:12" x14ac:dyDescent="0.2">
      <c r="F5603" s="125"/>
      <c r="J5603" s="216"/>
      <c r="K5603" s="216"/>
      <c r="L5603" s="216"/>
    </row>
    <row r="5604" spans="6:12" x14ac:dyDescent="0.2">
      <c r="F5604" s="125"/>
    </row>
    <row r="5605" spans="6:12" x14ac:dyDescent="0.2">
      <c r="F5605" s="125"/>
      <c r="J5605" s="216"/>
      <c r="K5605" s="216"/>
      <c r="L5605" s="216"/>
    </row>
    <row r="5606" spans="6:12" x14ac:dyDescent="0.2">
      <c r="F5606" s="125"/>
      <c r="J5606" s="216"/>
      <c r="K5606" s="216"/>
      <c r="L5606" s="216"/>
    </row>
    <row r="5607" spans="6:12" x14ac:dyDescent="0.2">
      <c r="F5607" s="125"/>
    </row>
    <row r="5608" spans="6:12" x14ac:dyDescent="0.2">
      <c r="F5608" s="125"/>
    </row>
    <row r="5609" spans="6:12" x14ac:dyDescent="0.2">
      <c r="F5609" s="125"/>
      <c r="J5609" s="216"/>
      <c r="K5609" s="216"/>
      <c r="L5609" s="216"/>
    </row>
    <row r="5610" spans="6:12" x14ac:dyDescent="0.2">
      <c r="F5610" s="125"/>
      <c r="J5610" s="216"/>
      <c r="K5610" s="216"/>
      <c r="L5610" s="216"/>
    </row>
    <row r="5611" spans="6:12" x14ac:dyDescent="0.2">
      <c r="F5611" s="125"/>
    </row>
    <row r="5612" spans="6:12" x14ac:dyDescent="0.2">
      <c r="F5612" s="125"/>
      <c r="J5612" s="216"/>
      <c r="K5612" s="216"/>
      <c r="L5612" s="216"/>
    </row>
    <row r="5613" spans="6:12" x14ac:dyDescent="0.2">
      <c r="F5613" s="125"/>
    </row>
    <row r="5614" spans="6:12" x14ac:dyDescent="0.2">
      <c r="F5614" s="125"/>
    </row>
    <row r="5615" spans="6:12" x14ac:dyDescent="0.2">
      <c r="F5615" s="125"/>
      <c r="J5615" s="216"/>
      <c r="K5615" s="216"/>
      <c r="L5615" s="216"/>
    </row>
    <row r="5616" spans="6:12" x14ac:dyDescent="0.2">
      <c r="F5616" s="125"/>
      <c r="J5616" s="216"/>
      <c r="K5616" s="216"/>
      <c r="L5616" s="216"/>
    </row>
    <row r="5617" spans="6:12" x14ac:dyDescent="0.2">
      <c r="F5617" s="125"/>
    </row>
    <row r="5618" spans="6:12" x14ac:dyDescent="0.2">
      <c r="F5618" s="125"/>
      <c r="J5618" s="216"/>
      <c r="K5618" s="216"/>
      <c r="L5618" s="216"/>
    </row>
    <row r="5619" spans="6:12" x14ac:dyDescent="0.2">
      <c r="F5619" s="125"/>
    </row>
    <row r="5620" spans="6:12" x14ac:dyDescent="0.2">
      <c r="F5620" s="125"/>
    </row>
    <row r="5621" spans="6:12" x14ac:dyDescent="0.2">
      <c r="F5621" s="125"/>
      <c r="J5621" s="216"/>
      <c r="K5621" s="216"/>
      <c r="L5621" s="216"/>
    </row>
    <row r="5622" spans="6:12" x14ac:dyDescent="0.2">
      <c r="F5622" s="125"/>
    </row>
    <row r="5623" spans="6:12" x14ac:dyDescent="0.2">
      <c r="F5623" s="125"/>
    </row>
    <row r="5624" spans="6:12" x14ac:dyDescent="0.2">
      <c r="F5624" s="125"/>
    </row>
    <row r="5625" spans="6:12" x14ac:dyDescent="0.2">
      <c r="F5625" s="125"/>
    </row>
    <row r="5626" spans="6:12" x14ac:dyDescent="0.2">
      <c r="F5626" s="125"/>
      <c r="J5626" s="216"/>
      <c r="K5626" s="216"/>
      <c r="L5626" s="216"/>
    </row>
    <row r="5627" spans="6:12" x14ac:dyDescent="0.2">
      <c r="F5627" s="125"/>
    </row>
    <row r="5628" spans="6:12" x14ac:dyDescent="0.2">
      <c r="F5628" s="125"/>
      <c r="J5628" s="216"/>
      <c r="K5628" s="216"/>
      <c r="L5628" s="216"/>
    </row>
    <row r="5629" spans="6:12" x14ac:dyDescent="0.2">
      <c r="F5629" s="125"/>
    </row>
    <row r="5630" spans="6:12" x14ac:dyDescent="0.2">
      <c r="F5630" s="125"/>
    </row>
    <row r="5631" spans="6:12" x14ac:dyDescent="0.2">
      <c r="F5631" s="125"/>
      <c r="J5631" s="216"/>
      <c r="K5631" s="216"/>
      <c r="L5631" s="216"/>
    </row>
    <row r="5632" spans="6:12" x14ac:dyDescent="0.2">
      <c r="F5632" s="125"/>
      <c r="J5632" s="216"/>
      <c r="K5632" s="216"/>
      <c r="L5632" s="216"/>
    </row>
    <row r="5633" spans="6:12" x14ac:dyDescent="0.2">
      <c r="F5633" s="125"/>
      <c r="J5633" s="216"/>
      <c r="K5633" s="216"/>
      <c r="L5633" s="216"/>
    </row>
    <row r="5634" spans="6:12" x14ac:dyDescent="0.2">
      <c r="F5634" s="125"/>
    </row>
    <row r="5635" spans="6:12" x14ac:dyDescent="0.2">
      <c r="F5635" s="125"/>
      <c r="J5635" s="216"/>
      <c r="K5635" s="216"/>
      <c r="L5635" s="216"/>
    </row>
    <row r="5636" spans="6:12" x14ac:dyDescent="0.2">
      <c r="F5636" s="125"/>
      <c r="J5636" s="216"/>
      <c r="K5636" s="216"/>
      <c r="L5636" s="216"/>
    </row>
    <row r="5637" spans="6:12" x14ac:dyDescent="0.2">
      <c r="F5637" s="125"/>
    </row>
    <row r="5638" spans="6:12" x14ac:dyDescent="0.2">
      <c r="F5638" s="125"/>
      <c r="J5638" s="216"/>
      <c r="K5638" s="216"/>
      <c r="L5638" s="216"/>
    </row>
    <row r="5639" spans="6:12" x14ac:dyDescent="0.2">
      <c r="F5639" s="125"/>
      <c r="J5639" s="216"/>
      <c r="K5639" s="216"/>
      <c r="L5639" s="216"/>
    </row>
    <row r="5640" spans="6:12" x14ac:dyDescent="0.2">
      <c r="F5640" s="125"/>
      <c r="J5640" s="216"/>
      <c r="K5640" s="216"/>
      <c r="L5640" s="216"/>
    </row>
    <row r="5641" spans="6:12" x14ac:dyDescent="0.2">
      <c r="F5641" s="125"/>
      <c r="J5641" s="216"/>
      <c r="K5641" s="216"/>
      <c r="L5641" s="216"/>
    </row>
    <row r="5642" spans="6:12" x14ac:dyDescent="0.2">
      <c r="F5642" s="125"/>
      <c r="J5642" s="216"/>
      <c r="K5642" s="216"/>
      <c r="L5642" s="216"/>
    </row>
    <row r="5643" spans="6:12" x14ac:dyDescent="0.2">
      <c r="F5643" s="125"/>
      <c r="J5643" s="216"/>
      <c r="K5643" s="216"/>
      <c r="L5643" s="216"/>
    </row>
    <row r="5644" spans="6:12" x14ac:dyDescent="0.2">
      <c r="F5644" s="125"/>
      <c r="J5644" s="216"/>
      <c r="K5644" s="216"/>
      <c r="L5644" s="216"/>
    </row>
    <row r="5645" spans="6:12" x14ac:dyDescent="0.2">
      <c r="F5645" s="125"/>
    </row>
    <row r="5646" spans="6:12" x14ac:dyDescent="0.2">
      <c r="F5646" s="125"/>
    </row>
    <row r="5647" spans="6:12" x14ac:dyDescent="0.2">
      <c r="F5647" s="125"/>
      <c r="J5647" s="216"/>
      <c r="K5647" s="216"/>
      <c r="L5647" s="216"/>
    </row>
    <row r="5648" spans="6:12" x14ac:dyDescent="0.2">
      <c r="F5648" s="125"/>
      <c r="J5648" s="216"/>
      <c r="K5648" s="216"/>
      <c r="L5648" s="216"/>
    </row>
    <row r="5649" spans="6:12" x14ac:dyDescent="0.2">
      <c r="F5649" s="125"/>
      <c r="J5649" s="216"/>
      <c r="K5649" s="216"/>
      <c r="L5649" s="216"/>
    </row>
    <row r="5650" spans="6:12" x14ac:dyDescent="0.2">
      <c r="F5650" s="125"/>
      <c r="J5650" s="216"/>
      <c r="K5650" s="216"/>
      <c r="L5650" s="216"/>
    </row>
    <row r="5651" spans="6:12" x14ac:dyDescent="0.2">
      <c r="F5651" s="125"/>
      <c r="J5651" s="216"/>
      <c r="K5651" s="216"/>
      <c r="L5651" s="216"/>
    </row>
    <row r="5652" spans="6:12" x14ac:dyDescent="0.2">
      <c r="F5652" s="125"/>
      <c r="J5652" s="216"/>
      <c r="K5652" s="216"/>
      <c r="L5652" s="216"/>
    </row>
    <row r="5653" spans="6:12" x14ac:dyDescent="0.2">
      <c r="F5653" s="125"/>
      <c r="J5653" s="216"/>
      <c r="K5653" s="216"/>
      <c r="L5653" s="216"/>
    </row>
    <row r="5654" spans="6:12" x14ac:dyDescent="0.2">
      <c r="F5654" s="125"/>
      <c r="J5654" s="216"/>
      <c r="K5654" s="216"/>
      <c r="L5654" s="216"/>
    </row>
    <row r="5655" spans="6:12" x14ac:dyDescent="0.2">
      <c r="F5655" s="125"/>
      <c r="J5655" s="216"/>
      <c r="K5655" s="216"/>
      <c r="L5655" s="216"/>
    </row>
    <row r="5656" spans="6:12" x14ac:dyDescent="0.2">
      <c r="F5656" s="125"/>
    </row>
    <row r="5657" spans="6:12" x14ac:dyDescent="0.2">
      <c r="F5657" s="125"/>
    </row>
    <row r="5658" spans="6:12" x14ac:dyDescent="0.2">
      <c r="F5658" s="125"/>
    </row>
    <row r="5659" spans="6:12" x14ac:dyDescent="0.2">
      <c r="F5659" s="125"/>
    </row>
    <row r="5660" spans="6:12" x14ac:dyDescent="0.2">
      <c r="F5660" s="125"/>
      <c r="J5660" s="216"/>
      <c r="K5660" s="216"/>
      <c r="L5660" s="216"/>
    </row>
    <row r="5661" spans="6:12" x14ac:dyDescent="0.2">
      <c r="F5661" s="125"/>
    </row>
    <row r="5662" spans="6:12" x14ac:dyDescent="0.2">
      <c r="F5662" s="125"/>
    </row>
    <row r="5663" spans="6:12" x14ac:dyDescent="0.2">
      <c r="F5663" s="125"/>
    </row>
    <row r="5664" spans="6:12" x14ac:dyDescent="0.2">
      <c r="F5664" s="125"/>
      <c r="J5664" s="216"/>
      <c r="K5664" s="216"/>
      <c r="L5664" s="216"/>
    </row>
    <row r="5665" spans="6:12" x14ac:dyDescent="0.2">
      <c r="F5665" s="125"/>
      <c r="J5665" s="216"/>
      <c r="K5665" s="216"/>
      <c r="L5665" s="216"/>
    </row>
    <row r="5666" spans="6:12" x14ac:dyDescent="0.2">
      <c r="F5666" s="125"/>
    </row>
    <row r="5667" spans="6:12" x14ac:dyDescent="0.2">
      <c r="F5667" s="125"/>
      <c r="J5667" s="216"/>
      <c r="K5667" s="216"/>
      <c r="L5667" s="216"/>
    </row>
    <row r="5668" spans="6:12" x14ac:dyDescent="0.2">
      <c r="F5668" s="125"/>
      <c r="J5668" s="216"/>
      <c r="K5668" s="216"/>
      <c r="L5668" s="216"/>
    </row>
    <row r="5669" spans="6:12" x14ac:dyDescent="0.2">
      <c r="F5669" s="125"/>
    </row>
    <row r="5670" spans="6:12" x14ac:dyDescent="0.2">
      <c r="F5670" s="125"/>
    </row>
    <row r="5671" spans="6:12" x14ac:dyDescent="0.2">
      <c r="F5671" s="125"/>
      <c r="J5671" s="216"/>
      <c r="K5671" s="216"/>
      <c r="L5671" s="216"/>
    </row>
    <row r="5672" spans="6:12" x14ac:dyDescent="0.2">
      <c r="F5672" s="125"/>
      <c r="J5672" s="216"/>
      <c r="K5672" s="216"/>
      <c r="L5672" s="216"/>
    </row>
    <row r="5673" spans="6:12" x14ac:dyDescent="0.2">
      <c r="F5673" s="125"/>
    </row>
    <row r="5674" spans="6:12" x14ac:dyDescent="0.2">
      <c r="F5674" s="125"/>
      <c r="J5674" s="216"/>
      <c r="K5674" s="216"/>
      <c r="L5674" s="216"/>
    </row>
    <row r="5675" spans="6:12" x14ac:dyDescent="0.2">
      <c r="F5675" s="125"/>
    </row>
    <row r="5676" spans="6:12" x14ac:dyDescent="0.2">
      <c r="F5676" s="125"/>
    </row>
    <row r="5677" spans="6:12" x14ac:dyDescent="0.2">
      <c r="F5677" s="125"/>
      <c r="J5677" s="216"/>
      <c r="K5677" s="216"/>
      <c r="L5677" s="216"/>
    </row>
    <row r="5678" spans="6:12" x14ac:dyDescent="0.2">
      <c r="F5678" s="125"/>
    </row>
    <row r="5679" spans="6:12" x14ac:dyDescent="0.2">
      <c r="F5679" s="125"/>
    </row>
    <row r="5680" spans="6:12" x14ac:dyDescent="0.2">
      <c r="F5680" s="125"/>
      <c r="J5680" s="216"/>
      <c r="K5680" s="216"/>
      <c r="L5680" s="216"/>
    </row>
    <row r="5681" spans="6:12" x14ac:dyDescent="0.2">
      <c r="F5681" s="125"/>
    </row>
    <row r="5682" spans="6:12" x14ac:dyDescent="0.2">
      <c r="F5682" s="125"/>
      <c r="J5682" s="216"/>
      <c r="K5682" s="216"/>
      <c r="L5682" s="216"/>
    </row>
    <row r="5683" spans="6:12" x14ac:dyDescent="0.2">
      <c r="F5683" s="125"/>
      <c r="J5683" s="216"/>
      <c r="K5683" s="216"/>
      <c r="L5683" s="216"/>
    </row>
    <row r="5684" spans="6:12" x14ac:dyDescent="0.2">
      <c r="F5684" s="125"/>
      <c r="J5684" s="216"/>
      <c r="K5684" s="216"/>
      <c r="L5684" s="216"/>
    </row>
    <row r="5685" spans="6:12" x14ac:dyDescent="0.2">
      <c r="F5685" s="125"/>
    </row>
    <row r="5686" spans="6:12" x14ac:dyDescent="0.2">
      <c r="F5686" s="125"/>
    </row>
    <row r="5687" spans="6:12" x14ac:dyDescent="0.2">
      <c r="F5687" s="125"/>
    </row>
    <row r="5688" spans="6:12" x14ac:dyDescent="0.2">
      <c r="F5688" s="125"/>
      <c r="J5688" s="216"/>
      <c r="K5688" s="216"/>
      <c r="L5688" s="216"/>
    </row>
    <row r="5689" spans="6:12" x14ac:dyDescent="0.2">
      <c r="F5689" s="125"/>
      <c r="J5689" s="216"/>
      <c r="K5689" s="216"/>
      <c r="L5689" s="216"/>
    </row>
    <row r="5690" spans="6:12" x14ac:dyDescent="0.2">
      <c r="F5690" s="125"/>
    </row>
    <row r="5691" spans="6:12" x14ac:dyDescent="0.2">
      <c r="F5691" s="125"/>
    </row>
    <row r="5692" spans="6:12" x14ac:dyDescent="0.2">
      <c r="F5692" s="125"/>
      <c r="J5692" s="216"/>
      <c r="K5692" s="216"/>
      <c r="L5692" s="216"/>
    </row>
    <row r="5693" spans="6:12" x14ac:dyDescent="0.2">
      <c r="F5693" s="125"/>
      <c r="J5693" s="216"/>
      <c r="K5693" s="216"/>
      <c r="L5693" s="216"/>
    </row>
    <row r="5694" spans="6:12" x14ac:dyDescent="0.2">
      <c r="F5694" s="125"/>
    </row>
    <row r="5695" spans="6:12" x14ac:dyDescent="0.2">
      <c r="F5695" s="125"/>
    </row>
    <row r="5696" spans="6:12" x14ac:dyDescent="0.2">
      <c r="F5696" s="125"/>
      <c r="J5696" s="216"/>
      <c r="K5696" s="216"/>
      <c r="L5696" s="216"/>
    </row>
    <row r="5697" spans="6:12" x14ac:dyDescent="0.2">
      <c r="F5697" s="125"/>
      <c r="J5697" s="216"/>
      <c r="K5697" s="216"/>
      <c r="L5697" s="216"/>
    </row>
    <row r="5698" spans="6:12" x14ac:dyDescent="0.2">
      <c r="F5698" s="125"/>
      <c r="J5698" s="216"/>
      <c r="K5698" s="216"/>
      <c r="L5698" s="216"/>
    </row>
    <row r="5699" spans="6:12" x14ac:dyDescent="0.2">
      <c r="F5699" s="125"/>
      <c r="J5699" s="216"/>
      <c r="K5699" s="216"/>
      <c r="L5699" s="216"/>
    </row>
    <row r="5700" spans="6:12" x14ac:dyDescent="0.2">
      <c r="F5700" s="125"/>
      <c r="J5700" s="216"/>
      <c r="K5700" s="216"/>
      <c r="L5700" s="216"/>
    </row>
    <row r="5701" spans="6:12" x14ac:dyDescent="0.2">
      <c r="F5701" s="125"/>
      <c r="J5701" s="216"/>
      <c r="K5701" s="216"/>
      <c r="L5701" s="216"/>
    </row>
    <row r="5702" spans="6:12" x14ac:dyDescent="0.2">
      <c r="F5702" s="125"/>
      <c r="J5702" s="216"/>
      <c r="K5702" s="216"/>
      <c r="L5702" s="216"/>
    </row>
    <row r="5703" spans="6:12" x14ac:dyDescent="0.2">
      <c r="F5703" s="125"/>
    </row>
    <row r="5704" spans="6:12" x14ac:dyDescent="0.2">
      <c r="F5704" s="125"/>
      <c r="J5704" s="216"/>
      <c r="K5704" s="216"/>
      <c r="L5704" s="216"/>
    </row>
    <row r="5705" spans="6:12" x14ac:dyDescent="0.2">
      <c r="F5705" s="125"/>
    </row>
    <row r="5706" spans="6:12" x14ac:dyDescent="0.2">
      <c r="F5706" s="125"/>
    </row>
    <row r="5707" spans="6:12" x14ac:dyDescent="0.2">
      <c r="F5707" s="125"/>
    </row>
    <row r="5708" spans="6:12" x14ac:dyDescent="0.2">
      <c r="F5708" s="125"/>
    </row>
    <row r="5709" spans="6:12" x14ac:dyDescent="0.2">
      <c r="F5709" s="125"/>
      <c r="J5709" s="216"/>
      <c r="K5709" s="216"/>
      <c r="L5709" s="216"/>
    </row>
    <row r="5710" spans="6:12" x14ac:dyDescent="0.2">
      <c r="F5710" s="125"/>
      <c r="J5710" s="216"/>
      <c r="K5710" s="216"/>
      <c r="L5710" s="216"/>
    </row>
    <row r="5711" spans="6:12" x14ac:dyDescent="0.2">
      <c r="F5711" s="125"/>
    </row>
    <row r="5713" spans="6:12" x14ac:dyDescent="0.2">
      <c r="F5713" s="125"/>
      <c r="J5713" s="216"/>
      <c r="K5713" s="216"/>
      <c r="L5713" s="216"/>
    </row>
    <row r="5714" spans="6:12" x14ac:dyDescent="0.2">
      <c r="F5714" s="125"/>
      <c r="J5714" s="216"/>
      <c r="K5714" s="216"/>
      <c r="L5714" s="216"/>
    </row>
    <row r="5715" spans="6:12" x14ac:dyDescent="0.2">
      <c r="F5715" s="125"/>
      <c r="J5715" s="216"/>
      <c r="K5715" s="216"/>
      <c r="L5715" s="216"/>
    </row>
    <row r="5716" spans="6:12" x14ac:dyDescent="0.2">
      <c r="F5716" s="125"/>
      <c r="J5716" s="216"/>
      <c r="K5716" s="216"/>
      <c r="L5716" s="216"/>
    </row>
    <row r="5717" spans="6:12" x14ac:dyDescent="0.2">
      <c r="F5717" s="125"/>
      <c r="J5717" s="216"/>
      <c r="K5717" s="216"/>
      <c r="L5717" s="216"/>
    </row>
    <row r="5718" spans="6:12" x14ac:dyDescent="0.2">
      <c r="F5718" s="125"/>
      <c r="J5718" s="216"/>
      <c r="K5718" s="216"/>
      <c r="L5718" s="216"/>
    </row>
    <row r="5719" spans="6:12" x14ac:dyDescent="0.2">
      <c r="F5719" s="125"/>
    </row>
    <row r="5720" spans="6:12" x14ac:dyDescent="0.2">
      <c r="F5720" s="125"/>
      <c r="J5720" s="216"/>
      <c r="K5720" s="216"/>
      <c r="L5720" s="216"/>
    </row>
    <row r="5721" spans="6:12" x14ac:dyDescent="0.2">
      <c r="F5721" s="125"/>
    </row>
    <row r="5722" spans="6:12" x14ac:dyDescent="0.2">
      <c r="F5722" s="125"/>
      <c r="J5722" s="216"/>
      <c r="K5722" s="216"/>
      <c r="L5722" s="216"/>
    </row>
    <row r="5723" spans="6:12" x14ac:dyDescent="0.2">
      <c r="F5723" s="125"/>
    </row>
    <row r="5724" spans="6:12" x14ac:dyDescent="0.2">
      <c r="F5724" s="125"/>
    </row>
    <row r="5725" spans="6:12" x14ac:dyDescent="0.2">
      <c r="F5725" s="125"/>
      <c r="J5725" s="216"/>
      <c r="K5725" s="216"/>
      <c r="L5725" s="216"/>
    </row>
    <row r="5726" spans="6:12" x14ac:dyDescent="0.2">
      <c r="F5726" s="125"/>
    </row>
    <row r="5727" spans="6:12" x14ac:dyDescent="0.2">
      <c r="H5727" s="219"/>
    </row>
    <row r="5728" spans="6:12" x14ac:dyDescent="0.2">
      <c r="F5728" s="125"/>
    </row>
    <row r="5729" spans="6:12" x14ac:dyDescent="0.2">
      <c r="F5729" s="125"/>
      <c r="J5729" s="216"/>
      <c r="K5729" s="216"/>
      <c r="L5729" s="216"/>
    </row>
    <row r="5730" spans="6:12" x14ac:dyDescent="0.2">
      <c r="F5730" s="125"/>
    </row>
    <row r="5731" spans="6:12" x14ac:dyDescent="0.2">
      <c r="F5731" s="125"/>
      <c r="J5731" s="216"/>
      <c r="K5731" s="216"/>
      <c r="L5731" s="216"/>
    </row>
    <row r="5732" spans="6:12" x14ac:dyDescent="0.2">
      <c r="F5732" s="125"/>
    </row>
    <row r="5733" spans="6:12" x14ac:dyDescent="0.2">
      <c r="F5733" s="125"/>
    </row>
    <row r="5734" spans="6:12" x14ac:dyDescent="0.2">
      <c r="F5734" s="125"/>
    </row>
    <row r="5735" spans="6:12" x14ac:dyDescent="0.2">
      <c r="F5735" s="125"/>
    </row>
    <row r="5736" spans="6:12" x14ac:dyDescent="0.2">
      <c r="F5736" s="125"/>
      <c r="J5736" s="216"/>
      <c r="K5736" s="216"/>
      <c r="L5736" s="216"/>
    </row>
    <row r="5737" spans="6:12" x14ac:dyDescent="0.2">
      <c r="F5737" s="125"/>
    </row>
    <row r="5738" spans="6:12" x14ac:dyDescent="0.2">
      <c r="F5738" s="125"/>
    </row>
    <row r="5739" spans="6:12" x14ac:dyDescent="0.2">
      <c r="F5739" s="125"/>
    </row>
    <row r="5740" spans="6:12" x14ac:dyDescent="0.2">
      <c r="F5740" s="125"/>
    </row>
    <row r="5741" spans="6:12" x14ac:dyDescent="0.2">
      <c r="F5741" s="125"/>
    </row>
    <row r="5742" spans="6:12" x14ac:dyDescent="0.2">
      <c r="F5742" s="125"/>
      <c r="J5742" s="216"/>
      <c r="K5742" s="216"/>
      <c r="L5742" s="216"/>
    </row>
    <row r="5743" spans="6:12" x14ac:dyDescent="0.2">
      <c r="F5743" s="125"/>
      <c r="J5743" s="216"/>
      <c r="K5743" s="216"/>
      <c r="L5743" s="216"/>
    </row>
    <row r="5744" spans="6:12" x14ac:dyDescent="0.2">
      <c r="F5744" s="125"/>
      <c r="J5744" s="216"/>
      <c r="K5744" s="216"/>
      <c r="L5744" s="216"/>
    </row>
    <row r="5745" spans="6:12" x14ac:dyDescent="0.2">
      <c r="F5745" s="125"/>
    </row>
    <row r="5746" spans="6:12" x14ac:dyDescent="0.2">
      <c r="F5746" s="125"/>
      <c r="J5746" s="216"/>
      <c r="K5746" s="216"/>
      <c r="L5746" s="216"/>
    </row>
    <row r="5747" spans="6:12" x14ac:dyDescent="0.2">
      <c r="F5747" s="125"/>
    </row>
    <row r="5748" spans="6:12" x14ac:dyDescent="0.2">
      <c r="F5748" s="125"/>
    </row>
    <row r="5749" spans="6:12" x14ac:dyDescent="0.2">
      <c r="F5749" s="125"/>
      <c r="J5749" s="216"/>
      <c r="K5749" s="216"/>
      <c r="L5749" s="216"/>
    </row>
    <row r="5750" spans="6:12" x14ac:dyDescent="0.2">
      <c r="F5750" s="125"/>
      <c r="J5750" s="216"/>
      <c r="K5750" s="216"/>
      <c r="L5750" s="216"/>
    </row>
    <row r="5751" spans="6:12" x14ac:dyDescent="0.2">
      <c r="F5751" s="125"/>
      <c r="J5751" s="216"/>
      <c r="K5751" s="216"/>
      <c r="L5751" s="216"/>
    </row>
    <row r="5752" spans="6:12" x14ac:dyDescent="0.2">
      <c r="F5752" s="125"/>
    </row>
    <row r="5753" spans="6:12" x14ac:dyDescent="0.2">
      <c r="F5753" s="125"/>
      <c r="J5753" s="216"/>
      <c r="K5753" s="216"/>
      <c r="L5753" s="216"/>
    </row>
    <row r="5754" spans="6:12" x14ac:dyDescent="0.2">
      <c r="F5754" s="125"/>
      <c r="J5754" s="216"/>
      <c r="K5754" s="216"/>
      <c r="L5754" s="216"/>
    </row>
    <row r="5755" spans="6:12" x14ac:dyDescent="0.2">
      <c r="F5755" s="125"/>
      <c r="J5755" s="216"/>
      <c r="K5755" s="216"/>
      <c r="L5755" s="216"/>
    </row>
    <row r="5756" spans="6:12" x14ac:dyDescent="0.2">
      <c r="F5756" s="125"/>
    </row>
    <row r="5757" spans="6:12" x14ac:dyDescent="0.2">
      <c r="F5757" s="125"/>
      <c r="J5757" s="216"/>
      <c r="K5757" s="216"/>
      <c r="L5757" s="216"/>
    </row>
    <row r="5758" spans="6:12" x14ac:dyDescent="0.2">
      <c r="F5758" s="125"/>
    </row>
    <row r="5759" spans="6:12" x14ac:dyDescent="0.2">
      <c r="F5759" s="125"/>
    </row>
    <row r="5760" spans="6:12" x14ac:dyDescent="0.2">
      <c r="F5760" s="125"/>
      <c r="J5760" s="216"/>
      <c r="K5760" s="216"/>
      <c r="L5760" s="216"/>
    </row>
    <row r="5761" spans="6:12" x14ac:dyDescent="0.2">
      <c r="F5761" s="125"/>
      <c r="J5761" s="216"/>
      <c r="K5761" s="216"/>
      <c r="L5761" s="216"/>
    </row>
    <row r="5762" spans="6:12" x14ac:dyDescent="0.2">
      <c r="F5762" s="125"/>
    </row>
    <row r="5763" spans="6:12" x14ac:dyDescent="0.2">
      <c r="F5763" s="125"/>
      <c r="J5763" s="216"/>
      <c r="K5763" s="216"/>
      <c r="L5763" s="216"/>
    </row>
    <row r="5764" spans="6:12" x14ac:dyDescent="0.2">
      <c r="F5764" s="125"/>
    </row>
    <row r="5765" spans="6:12" x14ac:dyDescent="0.2">
      <c r="F5765" s="125"/>
    </row>
    <row r="5766" spans="6:12" x14ac:dyDescent="0.2">
      <c r="F5766" s="125"/>
      <c r="J5766" s="216"/>
      <c r="K5766" s="216"/>
      <c r="L5766" s="216"/>
    </row>
    <row r="5767" spans="6:12" x14ac:dyDescent="0.2">
      <c r="F5767" s="125"/>
    </row>
    <row r="5768" spans="6:12" x14ac:dyDescent="0.2">
      <c r="F5768" s="125"/>
      <c r="J5768" s="216"/>
      <c r="K5768" s="216"/>
      <c r="L5768" s="216"/>
    </row>
    <row r="5769" spans="6:12" x14ac:dyDescent="0.2">
      <c r="F5769" s="125"/>
    </row>
    <row r="5770" spans="6:12" x14ac:dyDescent="0.2">
      <c r="F5770" s="125"/>
    </row>
    <row r="5771" spans="6:12" x14ac:dyDescent="0.2">
      <c r="F5771" s="125"/>
      <c r="J5771" s="216"/>
      <c r="K5771" s="216"/>
      <c r="L5771" s="216"/>
    </row>
    <row r="5772" spans="6:12" x14ac:dyDescent="0.2">
      <c r="F5772" s="125"/>
      <c r="J5772" s="216"/>
      <c r="K5772" s="216"/>
      <c r="L5772" s="216"/>
    </row>
    <row r="5773" spans="6:12" x14ac:dyDescent="0.2">
      <c r="F5773" s="125"/>
      <c r="J5773" s="216"/>
      <c r="K5773" s="216"/>
      <c r="L5773" s="216"/>
    </row>
    <row r="5774" spans="6:12" x14ac:dyDescent="0.2">
      <c r="F5774" s="125"/>
    </row>
    <row r="5775" spans="6:12" x14ac:dyDescent="0.2">
      <c r="F5775" s="125"/>
    </row>
    <row r="5776" spans="6:12" x14ac:dyDescent="0.2">
      <c r="F5776" s="125"/>
      <c r="J5776" s="216"/>
      <c r="K5776" s="216"/>
      <c r="L5776" s="216"/>
    </row>
    <row r="5777" spans="6:12" x14ac:dyDescent="0.2">
      <c r="F5777" s="125"/>
    </row>
    <row r="5778" spans="6:12" x14ac:dyDescent="0.2">
      <c r="F5778" s="125"/>
    </row>
    <row r="5779" spans="6:12" x14ac:dyDescent="0.2">
      <c r="F5779" s="125"/>
      <c r="J5779" s="216"/>
      <c r="K5779" s="216"/>
      <c r="L5779" s="216"/>
    </row>
    <row r="5780" spans="6:12" x14ac:dyDescent="0.2">
      <c r="F5780" s="125"/>
      <c r="J5780" s="216"/>
      <c r="K5780" s="216"/>
      <c r="L5780" s="216"/>
    </row>
    <row r="5781" spans="6:12" x14ac:dyDescent="0.2">
      <c r="F5781" s="125"/>
    </row>
    <row r="5782" spans="6:12" x14ac:dyDescent="0.2">
      <c r="F5782" s="125"/>
      <c r="J5782" s="216"/>
      <c r="K5782" s="216"/>
      <c r="L5782" s="216"/>
    </row>
    <row r="5783" spans="6:12" x14ac:dyDescent="0.2">
      <c r="F5783" s="125"/>
      <c r="J5783" s="216"/>
      <c r="K5783" s="216"/>
      <c r="L5783" s="216"/>
    </row>
    <row r="5784" spans="6:12" x14ac:dyDescent="0.2">
      <c r="F5784" s="125"/>
    </row>
    <row r="5785" spans="6:12" x14ac:dyDescent="0.2">
      <c r="F5785" s="125"/>
      <c r="J5785" s="216"/>
      <c r="K5785" s="216"/>
      <c r="L5785" s="216"/>
    </row>
    <row r="5786" spans="6:12" x14ac:dyDescent="0.2">
      <c r="F5786" s="125"/>
      <c r="J5786" s="216"/>
      <c r="K5786" s="216"/>
      <c r="L5786" s="216"/>
    </row>
    <row r="5787" spans="6:12" x14ac:dyDescent="0.2">
      <c r="F5787" s="125"/>
    </row>
    <row r="5788" spans="6:12" x14ac:dyDescent="0.2">
      <c r="F5788" s="125"/>
    </row>
    <row r="5789" spans="6:12" x14ac:dyDescent="0.2">
      <c r="F5789" s="125"/>
    </row>
    <row r="5790" spans="6:12" x14ac:dyDescent="0.2">
      <c r="F5790" s="125"/>
    </row>
    <row r="5791" spans="6:12" x14ac:dyDescent="0.2">
      <c r="F5791" s="125"/>
      <c r="J5791" s="216"/>
      <c r="K5791" s="216"/>
      <c r="L5791" s="216"/>
    </row>
    <row r="5792" spans="6:12" x14ac:dyDescent="0.2">
      <c r="F5792" s="125"/>
    </row>
    <row r="5793" spans="6:12" x14ac:dyDescent="0.2">
      <c r="F5793" s="125"/>
    </row>
    <row r="5794" spans="6:12" x14ac:dyDescent="0.2">
      <c r="F5794" s="125"/>
    </row>
    <row r="5795" spans="6:12" x14ac:dyDescent="0.2">
      <c r="F5795" s="125"/>
      <c r="J5795" s="216"/>
      <c r="K5795" s="216"/>
      <c r="L5795" s="216"/>
    </row>
    <row r="5796" spans="6:12" x14ac:dyDescent="0.2">
      <c r="F5796" s="125"/>
      <c r="J5796" s="216"/>
      <c r="K5796" s="216"/>
      <c r="L5796" s="216"/>
    </row>
    <row r="5797" spans="6:12" x14ac:dyDescent="0.2">
      <c r="F5797" s="125"/>
      <c r="J5797" s="216"/>
      <c r="K5797" s="216"/>
      <c r="L5797" s="216"/>
    </row>
    <row r="5798" spans="6:12" x14ac:dyDescent="0.2">
      <c r="F5798" s="125"/>
      <c r="J5798" s="216"/>
      <c r="K5798" s="216"/>
      <c r="L5798" s="216"/>
    </row>
    <row r="5799" spans="6:12" x14ac:dyDescent="0.2">
      <c r="F5799" s="125"/>
      <c r="J5799" s="216"/>
      <c r="K5799" s="216"/>
      <c r="L5799" s="216"/>
    </row>
    <row r="5800" spans="6:12" x14ac:dyDescent="0.2">
      <c r="F5800" s="125"/>
      <c r="J5800" s="216"/>
      <c r="K5800" s="216"/>
      <c r="L5800" s="216"/>
    </row>
    <row r="5801" spans="6:12" x14ac:dyDescent="0.2">
      <c r="F5801" s="125"/>
    </row>
    <row r="5802" spans="6:12" x14ac:dyDescent="0.2">
      <c r="F5802" s="125"/>
    </row>
    <row r="5803" spans="6:12" x14ac:dyDescent="0.2">
      <c r="F5803" s="125"/>
    </row>
    <row r="5804" spans="6:12" x14ac:dyDescent="0.2">
      <c r="F5804" s="125"/>
    </row>
    <row r="5805" spans="6:12" x14ac:dyDescent="0.2">
      <c r="F5805" s="125"/>
      <c r="J5805" s="216"/>
      <c r="K5805" s="216"/>
      <c r="L5805" s="216"/>
    </row>
    <row r="5806" spans="6:12" x14ac:dyDescent="0.2">
      <c r="F5806" s="125"/>
      <c r="J5806" s="216"/>
      <c r="K5806" s="216"/>
      <c r="L5806" s="216"/>
    </row>
    <row r="5807" spans="6:12" x14ac:dyDescent="0.2">
      <c r="F5807" s="125"/>
      <c r="J5807" s="216"/>
      <c r="K5807" s="216"/>
      <c r="L5807" s="216"/>
    </row>
    <row r="5808" spans="6:12" x14ac:dyDescent="0.2">
      <c r="F5808" s="125"/>
      <c r="J5808" s="216"/>
      <c r="K5808" s="216"/>
      <c r="L5808" s="216"/>
    </row>
    <row r="5809" spans="6:12" x14ac:dyDescent="0.2">
      <c r="F5809" s="125"/>
    </row>
    <row r="5810" spans="6:12" x14ac:dyDescent="0.2">
      <c r="F5810" s="125"/>
    </row>
    <row r="5811" spans="6:12" x14ac:dyDescent="0.2">
      <c r="F5811" s="125"/>
      <c r="J5811" s="216"/>
      <c r="K5811" s="216"/>
      <c r="L5811" s="216"/>
    </row>
    <row r="5812" spans="6:12" x14ac:dyDescent="0.2">
      <c r="F5812" s="125"/>
      <c r="J5812" s="216"/>
      <c r="K5812" s="216"/>
      <c r="L5812" s="216"/>
    </row>
    <row r="5813" spans="6:12" x14ac:dyDescent="0.2">
      <c r="F5813" s="125"/>
    </row>
    <row r="5814" spans="6:12" x14ac:dyDescent="0.2">
      <c r="F5814" s="125"/>
    </row>
    <row r="5815" spans="6:12" x14ac:dyDescent="0.2">
      <c r="F5815" s="125"/>
    </row>
    <row r="5816" spans="6:12" x14ac:dyDescent="0.2">
      <c r="F5816" s="125"/>
      <c r="J5816" s="216"/>
      <c r="K5816" s="216"/>
      <c r="L5816" s="216"/>
    </row>
    <row r="5817" spans="6:12" x14ac:dyDescent="0.2">
      <c r="F5817" s="125"/>
    </row>
    <row r="5818" spans="6:12" x14ac:dyDescent="0.2">
      <c r="F5818" s="125"/>
      <c r="J5818" s="216"/>
      <c r="K5818" s="216"/>
      <c r="L5818" s="216"/>
    </row>
    <row r="5819" spans="6:12" x14ac:dyDescent="0.2">
      <c r="F5819" s="125"/>
      <c r="J5819" s="216"/>
      <c r="K5819" s="216"/>
      <c r="L5819" s="216"/>
    </row>
    <row r="5820" spans="6:12" x14ac:dyDescent="0.2">
      <c r="F5820" s="125"/>
    </row>
    <row r="5821" spans="6:12" x14ac:dyDescent="0.2">
      <c r="F5821" s="125"/>
    </row>
    <row r="5822" spans="6:12" x14ac:dyDescent="0.2">
      <c r="F5822" s="125"/>
      <c r="J5822" s="216"/>
      <c r="K5822" s="216"/>
      <c r="L5822" s="216"/>
    </row>
    <row r="5823" spans="6:12" x14ac:dyDescent="0.2">
      <c r="F5823" s="125"/>
      <c r="J5823" s="216"/>
      <c r="K5823" s="216"/>
      <c r="L5823" s="216"/>
    </row>
    <row r="5824" spans="6:12" x14ac:dyDescent="0.2">
      <c r="F5824" s="125"/>
      <c r="J5824" s="216"/>
      <c r="K5824" s="216"/>
      <c r="L5824" s="216"/>
    </row>
    <row r="5825" spans="6:12" x14ac:dyDescent="0.2">
      <c r="F5825" s="125"/>
    </row>
    <row r="5826" spans="6:12" x14ac:dyDescent="0.2">
      <c r="F5826" s="125"/>
      <c r="J5826" s="216"/>
      <c r="K5826" s="216"/>
      <c r="L5826" s="216"/>
    </row>
    <row r="5827" spans="6:12" x14ac:dyDescent="0.2">
      <c r="F5827" s="125"/>
    </row>
    <row r="5828" spans="6:12" x14ac:dyDescent="0.2">
      <c r="F5828" s="125"/>
      <c r="J5828" s="216"/>
      <c r="K5828" s="216"/>
      <c r="L5828" s="216"/>
    </row>
    <row r="5829" spans="6:12" x14ac:dyDescent="0.2">
      <c r="F5829" s="125"/>
    </row>
    <row r="5830" spans="6:12" x14ac:dyDescent="0.2">
      <c r="F5830" s="125"/>
      <c r="J5830" s="216"/>
      <c r="K5830" s="216"/>
      <c r="L5830" s="216"/>
    </row>
    <row r="5831" spans="6:12" x14ac:dyDescent="0.2">
      <c r="F5831" s="125"/>
      <c r="J5831" s="216"/>
      <c r="K5831" s="216"/>
      <c r="L5831" s="216"/>
    </row>
    <row r="5832" spans="6:12" x14ac:dyDescent="0.2">
      <c r="F5832" s="125"/>
      <c r="J5832" s="216"/>
      <c r="K5832" s="216"/>
      <c r="L5832" s="216"/>
    </row>
    <row r="5833" spans="6:12" x14ac:dyDescent="0.2">
      <c r="F5833" s="125"/>
      <c r="J5833" s="216"/>
      <c r="K5833" s="216"/>
      <c r="L5833" s="216"/>
    </row>
    <row r="5834" spans="6:12" x14ac:dyDescent="0.2">
      <c r="F5834" s="125"/>
      <c r="J5834" s="216"/>
      <c r="K5834" s="216"/>
      <c r="L5834" s="216"/>
    </row>
    <row r="5835" spans="6:12" x14ac:dyDescent="0.2">
      <c r="F5835" s="125"/>
      <c r="J5835" s="216"/>
      <c r="K5835" s="216"/>
      <c r="L5835" s="216"/>
    </row>
    <row r="5836" spans="6:12" x14ac:dyDescent="0.2">
      <c r="F5836" s="125"/>
    </row>
    <row r="5837" spans="6:12" x14ac:dyDescent="0.2">
      <c r="F5837" s="125"/>
      <c r="J5837" s="216"/>
      <c r="K5837" s="216"/>
      <c r="L5837" s="216"/>
    </row>
    <row r="5838" spans="6:12" x14ac:dyDescent="0.2">
      <c r="F5838" s="125"/>
    </row>
    <row r="5839" spans="6:12" x14ac:dyDescent="0.2">
      <c r="F5839" s="125"/>
      <c r="J5839" s="216"/>
      <c r="K5839" s="216"/>
      <c r="L5839" s="216"/>
    </row>
    <row r="5840" spans="6:12" x14ac:dyDescent="0.2">
      <c r="F5840" s="125"/>
      <c r="J5840" s="216"/>
      <c r="K5840" s="216"/>
      <c r="L5840" s="216"/>
    </row>
    <row r="5841" spans="6:12" x14ac:dyDescent="0.2">
      <c r="F5841" s="125"/>
    </row>
    <row r="5842" spans="6:12" x14ac:dyDescent="0.2">
      <c r="F5842" s="125"/>
      <c r="J5842" s="216"/>
      <c r="K5842" s="216"/>
      <c r="L5842" s="216"/>
    </row>
    <row r="5843" spans="6:12" x14ac:dyDescent="0.2">
      <c r="F5843" s="125"/>
    </row>
    <row r="5844" spans="6:12" x14ac:dyDescent="0.2">
      <c r="F5844" s="125"/>
      <c r="J5844" s="216"/>
      <c r="K5844" s="216"/>
      <c r="L5844" s="216"/>
    </row>
    <row r="5845" spans="6:12" x14ac:dyDescent="0.2">
      <c r="F5845" s="125"/>
    </row>
    <row r="5846" spans="6:12" x14ac:dyDescent="0.2">
      <c r="F5846" s="125"/>
    </row>
    <row r="5847" spans="6:12" x14ac:dyDescent="0.2">
      <c r="F5847" s="125"/>
    </row>
    <row r="5848" spans="6:12" x14ac:dyDescent="0.2">
      <c r="F5848" s="125"/>
      <c r="J5848" s="216"/>
      <c r="K5848" s="216"/>
      <c r="L5848" s="216"/>
    </row>
    <row r="5849" spans="6:12" x14ac:dyDescent="0.2">
      <c r="F5849" s="125"/>
      <c r="J5849" s="216"/>
      <c r="K5849" s="216"/>
      <c r="L5849" s="216"/>
    </row>
    <row r="5850" spans="6:12" x14ac:dyDescent="0.2">
      <c r="F5850" s="125"/>
    </row>
    <row r="5851" spans="6:12" x14ac:dyDescent="0.2">
      <c r="F5851" s="125"/>
    </row>
    <row r="5852" spans="6:12" x14ac:dyDescent="0.2">
      <c r="F5852" s="125"/>
      <c r="J5852" s="216"/>
      <c r="K5852" s="216"/>
      <c r="L5852" s="216"/>
    </row>
    <row r="5853" spans="6:12" x14ac:dyDescent="0.2">
      <c r="F5853" s="125"/>
      <c r="J5853" s="216"/>
      <c r="K5853" s="216"/>
      <c r="L5853" s="216"/>
    </row>
    <row r="5854" spans="6:12" x14ac:dyDescent="0.2">
      <c r="F5854" s="125"/>
    </row>
    <row r="5855" spans="6:12" x14ac:dyDescent="0.2">
      <c r="F5855" s="125"/>
      <c r="J5855" s="216"/>
      <c r="K5855" s="216"/>
      <c r="L5855" s="216"/>
    </row>
    <row r="5856" spans="6:12" x14ac:dyDescent="0.2">
      <c r="F5856" s="125"/>
    </row>
    <row r="5857" spans="6:12" x14ac:dyDescent="0.2">
      <c r="F5857" s="125"/>
    </row>
    <row r="5858" spans="6:12" x14ac:dyDescent="0.2">
      <c r="F5858" s="125"/>
      <c r="J5858" s="216"/>
      <c r="K5858" s="216"/>
      <c r="L5858" s="216"/>
    </row>
    <row r="5859" spans="6:12" x14ac:dyDescent="0.2">
      <c r="F5859" s="125"/>
      <c r="J5859" s="216"/>
      <c r="K5859" s="216"/>
      <c r="L5859" s="216"/>
    </row>
    <row r="5860" spans="6:12" x14ac:dyDescent="0.2">
      <c r="F5860" s="125"/>
    </row>
    <row r="5861" spans="6:12" x14ac:dyDescent="0.2">
      <c r="F5861" s="125"/>
      <c r="J5861" s="216"/>
      <c r="K5861" s="216"/>
      <c r="L5861" s="216"/>
    </row>
    <row r="5862" spans="6:12" x14ac:dyDescent="0.2">
      <c r="F5862" s="125"/>
      <c r="J5862" s="216"/>
      <c r="K5862" s="216"/>
      <c r="L5862" s="216"/>
    </row>
    <row r="5863" spans="6:12" x14ac:dyDescent="0.2">
      <c r="F5863" s="125"/>
    </row>
    <row r="5864" spans="6:12" x14ac:dyDescent="0.2">
      <c r="F5864" s="125"/>
      <c r="J5864" s="216"/>
      <c r="K5864" s="216"/>
      <c r="L5864" s="216"/>
    </row>
    <row r="5865" spans="6:12" x14ac:dyDescent="0.2">
      <c r="F5865" s="125"/>
      <c r="J5865" s="216"/>
      <c r="K5865" s="216"/>
      <c r="L5865" s="216"/>
    </row>
    <row r="5866" spans="6:12" x14ac:dyDescent="0.2">
      <c r="F5866" s="125"/>
    </row>
    <row r="5867" spans="6:12" x14ac:dyDescent="0.2">
      <c r="F5867" s="125"/>
      <c r="J5867" s="216"/>
      <c r="K5867" s="216"/>
      <c r="L5867" s="216"/>
    </row>
    <row r="5868" spans="6:12" x14ac:dyDescent="0.2">
      <c r="F5868" s="125"/>
      <c r="J5868" s="216"/>
      <c r="K5868" s="216"/>
      <c r="L5868" s="216"/>
    </row>
    <row r="5869" spans="6:12" x14ac:dyDescent="0.2">
      <c r="F5869" s="125"/>
      <c r="J5869" s="216"/>
      <c r="K5869" s="216"/>
      <c r="L5869" s="216"/>
    </row>
    <row r="5870" spans="6:12" x14ac:dyDescent="0.2">
      <c r="F5870" s="125"/>
    </row>
    <row r="5871" spans="6:12" x14ac:dyDescent="0.2">
      <c r="F5871" s="125"/>
      <c r="J5871" s="216"/>
      <c r="K5871" s="216"/>
      <c r="L5871" s="216"/>
    </row>
    <row r="5872" spans="6:12" x14ac:dyDescent="0.2">
      <c r="F5872" s="125"/>
    </row>
    <row r="5873" spans="6:12" x14ac:dyDescent="0.2">
      <c r="F5873" s="125"/>
    </row>
    <row r="5874" spans="6:12" x14ac:dyDescent="0.2">
      <c r="F5874" s="125"/>
      <c r="J5874" s="216"/>
      <c r="K5874" s="216"/>
      <c r="L5874" s="216"/>
    </row>
    <row r="5875" spans="6:12" x14ac:dyDescent="0.2">
      <c r="F5875" s="125"/>
      <c r="J5875" s="216"/>
      <c r="K5875" s="216"/>
      <c r="L5875" s="216"/>
    </row>
    <row r="5876" spans="6:12" x14ac:dyDescent="0.2">
      <c r="F5876" s="125"/>
    </row>
    <row r="5877" spans="6:12" x14ac:dyDescent="0.2">
      <c r="F5877" s="125"/>
      <c r="J5877" s="216"/>
      <c r="K5877" s="216"/>
      <c r="L5877" s="216"/>
    </row>
    <row r="5878" spans="6:12" x14ac:dyDescent="0.2">
      <c r="F5878" s="125"/>
    </row>
    <row r="5879" spans="6:12" x14ac:dyDescent="0.2">
      <c r="F5879" s="125"/>
    </row>
    <row r="5880" spans="6:12" x14ac:dyDescent="0.2">
      <c r="F5880" s="125"/>
      <c r="J5880" s="216"/>
      <c r="K5880" s="216"/>
      <c r="L5880" s="216"/>
    </row>
    <row r="5881" spans="6:12" x14ac:dyDescent="0.2">
      <c r="F5881" s="125"/>
    </row>
    <row r="5882" spans="6:12" x14ac:dyDescent="0.2">
      <c r="F5882" s="125"/>
    </row>
    <row r="5883" spans="6:12" x14ac:dyDescent="0.2">
      <c r="F5883" s="125"/>
      <c r="J5883" s="216"/>
      <c r="K5883" s="216"/>
      <c r="L5883" s="216"/>
    </row>
    <row r="5884" spans="6:12" x14ac:dyDescent="0.2">
      <c r="F5884" s="125"/>
    </row>
    <row r="5885" spans="6:12" x14ac:dyDescent="0.2">
      <c r="F5885" s="125"/>
      <c r="J5885" s="216"/>
      <c r="K5885" s="216"/>
      <c r="L5885" s="216"/>
    </row>
    <row r="5886" spans="6:12" x14ac:dyDescent="0.2">
      <c r="F5886" s="125"/>
      <c r="J5886" s="216"/>
      <c r="K5886" s="216"/>
      <c r="L5886" s="216"/>
    </row>
    <row r="5887" spans="6:12" x14ac:dyDescent="0.2">
      <c r="F5887" s="125"/>
      <c r="J5887" s="216"/>
      <c r="K5887" s="216"/>
      <c r="L5887" s="216"/>
    </row>
    <row r="5888" spans="6:12" x14ac:dyDescent="0.2">
      <c r="F5888" s="125"/>
    </row>
    <row r="5889" spans="6:12" x14ac:dyDescent="0.2">
      <c r="F5889" s="125"/>
      <c r="J5889" s="216"/>
      <c r="K5889" s="216"/>
      <c r="L5889" s="216"/>
    </row>
    <row r="5890" spans="6:12" x14ac:dyDescent="0.2">
      <c r="F5890" s="125"/>
      <c r="J5890" s="216"/>
      <c r="K5890" s="216"/>
      <c r="L5890" s="216"/>
    </row>
    <row r="5891" spans="6:12" x14ac:dyDescent="0.2">
      <c r="F5891" s="125"/>
    </row>
    <row r="5892" spans="6:12" x14ac:dyDescent="0.2">
      <c r="F5892" s="125"/>
      <c r="J5892" s="216"/>
      <c r="K5892" s="216"/>
      <c r="L5892" s="216"/>
    </row>
    <row r="5893" spans="6:12" x14ac:dyDescent="0.2">
      <c r="F5893" s="125"/>
      <c r="J5893" s="216"/>
      <c r="K5893" s="216"/>
      <c r="L5893" s="216"/>
    </row>
    <row r="5894" spans="6:12" x14ac:dyDescent="0.2">
      <c r="F5894" s="125"/>
      <c r="J5894" s="216"/>
      <c r="K5894" s="216"/>
      <c r="L5894" s="216"/>
    </row>
    <row r="5895" spans="6:12" x14ac:dyDescent="0.2">
      <c r="F5895" s="125"/>
      <c r="J5895" s="216"/>
      <c r="K5895" s="216"/>
      <c r="L5895" s="216"/>
    </row>
    <row r="5896" spans="6:12" x14ac:dyDescent="0.2">
      <c r="F5896" s="125"/>
    </row>
    <row r="5897" spans="6:12" x14ac:dyDescent="0.2">
      <c r="F5897" s="125"/>
    </row>
    <row r="5898" spans="6:12" x14ac:dyDescent="0.2">
      <c r="F5898" s="125"/>
      <c r="J5898" s="216"/>
      <c r="K5898" s="216"/>
      <c r="L5898" s="216"/>
    </row>
    <row r="5899" spans="6:12" x14ac:dyDescent="0.2">
      <c r="F5899" s="125"/>
    </row>
    <row r="5900" spans="6:12" x14ac:dyDescent="0.2">
      <c r="F5900" s="125"/>
    </row>
    <row r="5901" spans="6:12" x14ac:dyDescent="0.2">
      <c r="F5901" s="125"/>
    </row>
    <row r="5902" spans="6:12" x14ac:dyDescent="0.2">
      <c r="F5902" s="125"/>
      <c r="J5902" s="216"/>
      <c r="K5902" s="216"/>
      <c r="L5902" s="216"/>
    </row>
    <row r="5903" spans="6:12" x14ac:dyDescent="0.2">
      <c r="F5903" s="125"/>
    </row>
    <row r="5904" spans="6:12" x14ac:dyDescent="0.2">
      <c r="F5904" s="125"/>
    </row>
    <row r="5905" spans="6:12" x14ac:dyDescent="0.2">
      <c r="F5905" s="125"/>
      <c r="J5905" s="216"/>
      <c r="K5905" s="216"/>
      <c r="L5905" s="216"/>
    </row>
    <row r="5906" spans="6:12" x14ac:dyDescent="0.2">
      <c r="F5906" s="125"/>
      <c r="J5906" s="216"/>
      <c r="K5906" s="216"/>
      <c r="L5906" s="216"/>
    </row>
    <row r="5907" spans="6:12" x14ac:dyDescent="0.2">
      <c r="F5907" s="125"/>
    </row>
    <row r="5908" spans="6:12" x14ac:dyDescent="0.2">
      <c r="F5908" s="125"/>
    </row>
    <row r="5909" spans="6:12" x14ac:dyDescent="0.2">
      <c r="F5909" s="125"/>
    </row>
    <row r="5910" spans="6:12" x14ac:dyDescent="0.2">
      <c r="F5910" s="125"/>
    </row>
    <row r="5911" spans="6:12" x14ac:dyDescent="0.2">
      <c r="F5911" s="125"/>
    </row>
    <row r="5912" spans="6:12" x14ac:dyDescent="0.2">
      <c r="F5912" s="125"/>
      <c r="J5912" s="216"/>
      <c r="K5912" s="216"/>
      <c r="L5912" s="216"/>
    </row>
    <row r="5913" spans="6:12" x14ac:dyDescent="0.2">
      <c r="F5913" s="125"/>
      <c r="J5913" s="216"/>
      <c r="K5913" s="216"/>
      <c r="L5913" s="216"/>
    </row>
    <row r="5914" spans="6:12" x14ac:dyDescent="0.2">
      <c r="F5914" s="125"/>
    </row>
    <row r="5915" spans="6:12" x14ac:dyDescent="0.2">
      <c r="F5915" s="125"/>
      <c r="J5915" s="216"/>
      <c r="K5915" s="216"/>
      <c r="L5915" s="216"/>
    </row>
    <row r="5916" spans="6:12" x14ac:dyDescent="0.2">
      <c r="F5916" s="125"/>
      <c r="J5916" s="216"/>
      <c r="K5916" s="216"/>
      <c r="L5916" s="216"/>
    </row>
    <row r="5917" spans="6:12" x14ac:dyDescent="0.2">
      <c r="F5917" s="125"/>
      <c r="J5917" s="216"/>
      <c r="K5917" s="216"/>
      <c r="L5917" s="216"/>
    </row>
    <row r="5918" spans="6:12" x14ac:dyDescent="0.2">
      <c r="F5918" s="125"/>
    </row>
    <row r="5919" spans="6:12" x14ac:dyDescent="0.2">
      <c r="F5919" s="125"/>
      <c r="J5919" s="216"/>
      <c r="K5919" s="216"/>
      <c r="L5919" s="216"/>
    </row>
    <row r="5920" spans="6:12" x14ac:dyDescent="0.2">
      <c r="F5920" s="125"/>
    </row>
    <row r="5921" spans="6:12" x14ac:dyDescent="0.2">
      <c r="F5921" s="125"/>
      <c r="J5921" s="216"/>
      <c r="K5921" s="216"/>
      <c r="L5921" s="216"/>
    </row>
    <row r="5922" spans="6:12" x14ac:dyDescent="0.2">
      <c r="F5922" s="125"/>
      <c r="J5922" s="216"/>
      <c r="K5922" s="216"/>
      <c r="L5922" s="216"/>
    </row>
    <row r="5923" spans="6:12" x14ac:dyDescent="0.2">
      <c r="F5923" s="125"/>
    </row>
    <row r="5924" spans="6:12" x14ac:dyDescent="0.2">
      <c r="F5924" s="125"/>
      <c r="J5924" s="216"/>
      <c r="K5924" s="216"/>
      <c r="L5924" s="216"/>
    </row>
    <row r="5925" spans="6:12" x14ac:dyDescent="0.2">
      <c r="F5925" s="125"/>
      <c r="J5925" s="216"/>
      <c r="K5925" s="216"/>
      <c r="L5925" s="216"/>
    </row>
    <row r="5926" spans="6:12" x14ac:dyDescent="0.2">
      <c r="F5926" s="125"/>
      <c r="J5926" s="216"/>
      <c r="K5926" s="216"/>
      <c r="L5926" s="216"/>
    </row>
    <row r="5927" spans="6:12" x14ac:dyDescent="0.2">
      <c r="F5927" s="125"/>
    </row>
    <row r="5928" spans="6:12" x14ac:dyDescent="0.2">
      <c r="F5928" s="125"/>
    </row>
    <row r="5929" spans="6:12" x14ac:dyDescent="0.2">
      <c r="F5929" s="125"/>
    </row>
    <row r="5930" spans="6:12" x14ac:dyDescent="0.2">
      <c r="F5930" s="125"/>
      <c r="J5930" s="216"/>
      <c r="K5930" s="216"/>
      <c r="L5930" s="216"/>
    </row>
    <row r="5931" spans="6:12" x14ac:dyDescent="0.2">
      <c r="F5931" s="125"/>
      <c r="J5931" s="216"/>
      <c r="K5931" s="216"/>
      <c r="L5931" s="216"/>
    </row>
    <row r="5932" spans="6:12" x14ac:dyDescent="0.2">
      <c r="F5932" s="125"/>
      <c r="J5932" s="216"/>
      <c r="K5932" s="216"/>
      <c r="L5932" s="216"/>
    </row>
    <row r="5933" spans="6:12" x14ac:dyDescent="0.2">
      <c r="F5933" s="125"/>
    </row>
    <row r="5934" spans="6:12" x14ac:dyDescent="0.2">
      <c r="F5934" s="125"/>
    </row>
    <row r="5935" spans="6:12" x14ac:dyDescent="0.2">
      <c r="F5935" s="125"/>
      <c r="J5935" s="216"/>
      <c r="K5935" s="216"/>
      <c r="L5935" s="216"/>
    </row>
    <row r="5936" spans="6:12" x14ac:dyDescent="0.2">
      <c r="F5936" s="125"/>
      <c r="J5936" s="216"/>
      <c r="K5936" s="216"/>
      <c r="L5936" s="216"/>
    </row>
    <row r="5937" spans="6:12" x14ac:dyDescent="0.2">
      <c r="F5937" s="125"/>
    </row>
    <row r="5938" spans="6:12" x14ac:dyDescent="0.2">
      <c r="F5938" s="125"/>
    </row>
    <row r="5939" spans="6:12" x14ac:dyDescent="0.2">
      <c r="F5939" s="125"/>
    </row>
    <row r="5940" spans="6:12" x14ac:dyDescent="0.2">
      <c r="F5940" s="125"/>
      <c r="J5940" s="216"/>
      <c r="K5940" s="216"/>
      <c r="L5940" s="216"/>
    </row>
    <row r="5941" spans="6:12" x14ac:dyDescent="0.2">
      <c r="F5941" s="125"/>
      <c r="J5941" s="216"/>
      <c r="K5941" s="216"/>
      <c r="L5941" s="216"/>
    </row>
    <row r="5942" spans="6:12" x14ac:dyDescent="0.2">
      <c r="F5942" s="125"/>
      <c r="J5942" s="216"/>
      <c r="K5942" s="216"/>
      <c r="L5942" s="216"/>
    </row>
    <row r="5943" spans="6:12" x14ac:dyDescent="0.2">
      <c r="F5943" s="125"/>
    </row>
    <row r="5944" spans="6:12" x14ac:dyDescent="0.2">
      <c r="F5944" s="125"/>
      <c r="J5944" s="216"/>
      <c r="K5944" s="216"/>
      <c r="L5944" s="216"/>
    </row>
    <row r="5945" spans="6:12" x14ac:dyDescent="0.2">
      <c r="F5945" s="125"/>
    </row>
    <row r="5946" spans="6:12" x14ac:dyDescent="0.2">
      <c r="F5946" s="125"/>
    </row>
    <row r="5947" spans="6:12" x14ac:dyDescent="0.2">
      <c r="F5947" s="125"/>
    </row>
    <row r="5948" spans="6:12" x14ac:dyDescent="0.2">
      <c r="F5948" s="125"/>
    </row>
    <row r="5949" spans="6:12" x14ac:dyDescent="0.2">
      <c r="F5949" s="125"/>
      <c r="J5949" s="216"/>
      <c r="K5949" s="216"/>
      <c r="L5949" s="216"/>
    </row>
    <row r="5950" spans="6:12" x14ac:dyDescent="0.2">
      <c r="F5950" s="125"/>
    </row>
    <row r="5951" spans="6:12" x14ac:dyDescent="0.2">
      <c r="F5951" s="125"/>
      <c r="J5951" s="216"/>
      <c r="K5951" s="216"/>
      <c r="L5951" s="216"/>
    </row>
    <row r="5952" spans="6:12" x14ac:dyDescent="0.2">
      <c r="F5952" s="125"/>
    </row>
    <row r="5953" spans="6:12" x14ac:dyDescent="0.2">
      <c r="F5953" s="125"/>
    </row>
    <row r="5954" spans="6:12" x14ac:dyDescent="0.2">
      <c r="F5954" s="125"/>
      <c r="J5954" s="216"/>
      <c r="K5954" s="216"/>
      <c r="L5954" s="216"/>
    </row>
    <row r="5955" spans="6:12" x14ac:dyDescent="0.2">
      <c r="F5955" s="125"/>
    </row>
    <row r="5956" spans="6:12" x14ac:dyDescent="0.2">
      <c r="F5956" s="125"/>
    </row>
    <row r="5957" spans="6:12" x14ac:dyDescent="0.2">
      <c r="F5957" s="125"/>
      <c r="J5957" s="216"/>
      <c r="K5957" s="216"/>
      <c r="L5957" s="216"/>
    </row>
    <row r="5958" spans="6:12" x14ac:dyDescent="0.2">
      <c r="F5958" s="125"/>
    </row>
    <row r="5959" spans="6:12" x14ac:dyDescent="0.2">
      <c r="F5959" s="125"/>
      <c r="J5959" s="216"/>
      <c r="K5959" s="216"/>
      <c r="L5959" s="216"/>
    </row>
    <row r="5960" spans="6:12" x14ac:dyDescent="0.2">
      <c r="F5960" s="125"/>
      <c r="J5960" s="216"/>
      <c r="K5960" s="216"/>
      <c r="L5960" s="216"/>
    </row>
    <row r="5961" spans="6:12" x14ac:dyDescent="0.2">
      <c r="F5961" s="125"/>
    </row>
    <row r="5962" spans="6:12" x14ac:dyDescent="0.2">
      <c r="F5962" s="125"/>
      <c r="J5962" s="216"/>
      <c r="K5962" s="216"/>
      <c r="L5962" s="216"/>
    </row>
    <row r="5963" spans="6:12" x14ac:dyDescent="0.2">
      <c r="F5963" s="125"/>
      <c r="J5963" s="216"/>
      <c r="K5963" s="216"/>
      <c r="L5963" s="216"/>
    </row>
    <row r="5964" spans="6:12" x14ac:dyDescent="0.2">
      <c r="F5964" s="125"/>
    </row>
    <row r="5965" spans="6:12" x14ac:dyDescent="0.2">
      <c r="F5965" s="125"/>
      <c r="J5965" s="216"/>
      <c r="K5965" s="216"/>
      <c r="L5965" s="216"/>
    </row>
    <row r="5966" spans="6:12" x14ac:dyDescent="0.2">
      <c r="F5966" s="125"/>
    </row>
    <row r="5967" spans="6:12" x14ac:dyDescent="0.2">
      <c r="F5967" s="125"/>
    </row>
    <row r="5968" spans="6:12" x14ac:dyDescent="0.2">
      <c r="F5968" s="125"/>
    </row>
    <row r="5969" spans="6:12" x14ac:dyDescent="0.2">
      <c r="F5969" s="125"/>
    </row>
    <row r="5970" spans="6:12" x14ac:dyDescent="0.2">
      <c r="F5970" s="125"/>
      <c r="J5970" s="216"/>
      <c r="K5970" s="216"/>
      <c r="L5970" s="216"/>
    </row>
    <row r="5971" spans="6:12" x14ac:dyDescent="0.2">
      <c r="F5971" s="125"/>
      <c r="J5971" s="216"/>
      <c r="K5971" s="216"/>
      <c r="L5971" s="216"/>
    </row>
    <row r="5972" spans="6:12" x14ac:dyDescent="0.2">
      <c r="F5972" s="125"/>
    </row>
    <row r="5973" spans="6:12" x14ac:dyDescent="0.2">
      <c r="F5973" s="125"/>
      <c r="J5973" s="216"/>
      <c r="K5973" s="216"/>
      <c r="L5973" s="216"/>
    </row>
    <row r="5974" spans="6:12" x14ac:dyDescent="0.2">
      <c r="F5974" s="125"/>
    </row>
    <row r="5975" spans="6:12" x14ac:dyDescent="0.2">
      <c r="F5975" s="125"/>
    </row>
    <row r="5976" spans="6:12" x14ac:dyDescent="0.2">
      <c r="F5976" s="125"/>
    </row>
    <row r="5977" spans="6:12" x14ac:dyDescent="0.2">
      <c r="F5977" s="125"/>
      <c r="J5977" s="216"/>
      <c r="K5977" s="216"/>
      <c r="L5977" s="216"/>
    </row>
    <row r="5978" spans="6:12" x14ac:dyDescent="0.2">
      <c r="F5978" s="125"/>
    </row>
    <row r="5979" spans="6:12" x14ac:dyDescent="0.2">
      <c r="F5979" s="125"/>
      <c r="J5979" s="216"/>
      <c r="K5979" s="216"/>
      <c r="L5979" s="216"/>
    </row>
    <row r="5980" spans="6:12" x14ac:dyDescent="0.2">
      <c r="F5980" s="125"/>
    </row>
    <row r="5981" spans="6:12" x14ac:dyDescent="0.2">
      <c r="F5981" s="125"/>
      <c r="J5981" s="216"/>
      <c r="K5981" s="216"/>
      <c r="L5981" s="216"/>
    </row>
    <row r="5982" spans="6:12" x14ac:dyDescent="0.2">
      <c r="F5982" s="125"/>
    </row>
    <row r="5983" spans="6:12" x14ac:dyDescent="0.2">
      <c r="F5983" s="125"/>
      <c r="J5983" s="216"/>
      <c r="K5983" s="216"/>
      <c r="L5983" s="216"/>
    </row>
    <row r="5984" spans="6:12" x14ac:dyDescent="0.2">
      <c r="F5984" s="125"/>
    </row>
    <row r="5985" spans="6:12" x14ac:dyDescent="0.2">
      <c r="F5985" s="125"/>
    </row>
    <row r="5986" spans="6:12" x14ac:dyDescent="0.2">
      <c r="F5986" s="125"/>
    </row>
    <row r="5987" spans="6:12" x14ac:dyDescent="0.2">
      <c r="F5987" s="125"/>
    </row>
    <row r="5988" spans="6:12" x14ac:dyDescent="0.2">
      <c r="F5988" s="125"/>
    </row>
    <row r="5989" spans="6:12" x14ac:dyDescent="0.2">
      <c r="F5989" s="125"/>
      <c r="J5989" s="216"/>
      <c r="K5989" s="216"/>
      <c r="L5989" s="216"/>
    </row>
    <row r="5990" spans="6:12" x14ac:dyDescent="0.2">
      <c r="F5990" s="125"/>
      <c r="J5990" s="216"/>
      <c r="K5990" s="216"/>
      <c r="L5990" s="216"/>
    </row>
    <row r="5991" spans="6:12" x14ac:dyDescent="0.2">
      <c r="F5991" s="125"/>
    </row>
    <row r="5992" spans="6:12" x14ac:dyDescent="0.2">
      <c r="F5992" s="125"/>
    </row>
    <row r="5993" spans="6:12" x14ac:dyDescent="0.2">
      <c r="F5993" s="125"/>
      <c r="J5993" s="216"/>
      <c r="K5993" s="216"/>
      <c r="L5993" s="216"/>
    </row>
    <row r="5994" spans="6:12" x14ac:dyDescent="0.2">
      <c r="F5994" s="125"/>
      <c r="J5994" s="216"/>
      <c r="K5994" s="216"/>
      <c r="L5994" s="216"/>
    </row>
    <row r="5995" spans="6:12" x14ac:dyDescent="0.2">
      <c r="F5995" s="125"/>
      <c r="J5995" s="216"/>
      <c r="K5995" s="216"/>
      <c r="L5995" s="216"/>
    </row>
    <row r="5996" spans="6:12" x14ac:dyDescent="0.2">
      <c r="F5996" s="125"/>
      <c r="J5996" s="216"/>
      <c r="K5996" s="216"/>
      <c r="L5996" s="216"/>
    </row>
    <row r="5997" spans="6:12" x14ac:dyDescent="0.2">
      <c r="F5997" s="125"/>
    </row>
    <row r="5998" spans="6:12" x14ac:dyDescent="0.2">
      <c r="F5998" s="125"/>
    </row>
    <row r="5999" spans="6:12" x14ac:dyDescent="0.2">
      <c r="F5999" s="125"/>
      <c r="J5999" s="216"/>
      <c r="K5999" s="216"/>
      <c r="L5999" s="216"/>
    </row>
    <row r="6000" spans="6:12" x14ac:dyDescent="0.2">
      <c r="F6000" s="125"/>
    </row>
    <row r="6001" spans="6:12" x14ac:dyDescent="0.2">
      <c r="F6001" s="125"/>
    </row>
    <row r="6002" spans="6:12" x14ac:dyDescent="0.2">
      <c r="F6002" s="125"/>
      <c r="J6002" s="216"/>
      <c r="K6002" s="216"/>
      <c r="L6002" s="216"/>
    </row>
    <row r="6003" spans="6:12" x14ac:dyDescent="0.2">
      <c r="F6003" s="125"/>
    </row>
    <row r="6004" spans="6:12" x14ac:dyDescent="0.2">
      <c r="F6004" s="125"/>
    </row>
    <row r="6005" spans="6:12" x14ac:dyDescent="0.2">
      <c r="F6005" s="125"/>
    </row>
    <row r="6006" spans="6:12" x14ac:dyDescent="0.2">
      <c r="F6006" s="125"/>
    </row>
    <row r="6007" spans="6:12" x14ac:dyDescent="0.2">
      <c r="F6007" s="125"/>
    </row>
    <row r="6008" spans="6:12" x14ac:dyDescent="0.2">
      <c r="F6008" s="125"/>
    </row>
    <row r="6009" spans="6:12" x14ac:dyDescent="0.2">
      <c r="F6009" s="125"/>
      <c r="J6009" s="216"/>
      <c r="K6009" s="216"/>
      <c r="L6009" s="216"/>
    </row>
    <row r="6010" spans="6:12" x14ac:dyDescent="0.2">
      <c r="F6010" s="125"/>
      <c r="J6010" s="216"/>
      <c r="K6010" s="216"/>
      <c r="L6010" s="216"/>
    </row>
    <row r="6011" spans="6:12" x14ac:dyDescent="0.2">
      <c r="F6011" s="125"/>
      <c r="J6011" s="216"/>
      <c r="K6011" s="216"/>
      <c r="L6011" s="216"/>
    </row>
    <row r="6012" spans="6:12" x14ac:dyDescent="0.2">
      <c r="F6012" s="125"/>
    </row>
    <row r="6013" spans="6:12" x14ac:dyDescent="0.2">
      <c r="F6013" s="125"/>
      <c r="J6013" s="216"/>
      <c r="K6013" s="216"/>
      <c r="L6013" s="216"/>
    </row>
    <row r="6014" spans="6:12" x14ac:dyDescent="0.2">
      <c r="F6014" s="125"/>
    </row>
    <row r="6015" spans="6:12" x14ac:dyDescent="0.2">
      <c r="F6015" s="125"/>
      <c r="J6015" s="216"/>
      <c r="K6015" s="216"/>
      <c r="L6015" s="216"/>
    </row>
    <row r="6016" spans="6:12" x14ac:dyDescent="0.2">
      <c r="F6016" s="125"/>
      <c r="J6016" s="216"/>
      <c r="K6016" s="216"/>
      <c r="L6016" s="216"/>
    </row>
    <row r="6017" spans="6:12" x14ac:dyDescent="0.2">
      <c r="F6017" s="125"/>
      <c r="J6017" s="216"/>
      <c r="K6017" s="216"/>
      <c r="L6017" s="216"/>
    </row>
    <row r="6018" spans="6:12" x14ac:dyDescent="0.2">
      <c r="F6018" s="125"/>
    </row>
    <row r="6019" spans="6:12" x14ac:dyDescent="0.2">
      <c r="F6019" s="125"/>
      <c r="J6019" s="216"/>
      <c r="K6019" s="216"/>
      <c r="L6019" s="216"/>
    </row>
    <row r="6020" spans="6:12" x14ac:dyDescent="0.2">
      <c r="F6020" s="125"/>
    </row>
    <row r="6021" spans="6:12" x14ac:dyDescent="0.2">
      <c r="F6021" s="125"/>
    </row>
    <row r="6022" spans="6:12" x14ac:dyDescent="0.2">
      <c r="F6022" s="125"/>
    </row>
    <row r="6023" spans="6:12" x14ac:dyDescent="0.2">
      <c r="F6023" s="125"/>
      <c r="J6023" s="216"/>
      <c r="K6023" s="216"/>
      <c r="L6023" s="216"/>
    </row>
    <row r="6024" spans="6:12" x14ac:dyDescent="0.2">
      <c r="F6024" s="125"/>
      <c r="J6024" s="216"/>
      <c r="K6024" s="216"/>
      <c r="L6024" s="216"/>
    </row>
    <row r="6025" spans="6:12" x14ac:dyDescent="0.2">
      <c r="F6025" s="125"/>
    </row>
    <row r="6026" spans="6:12" x14ac:dyDescent="0.2">
      <c r="F6026" s="125"/>
      <c r="J6026" s="216"/>
      <c r="K6026" s="216"/>
      <c r="L6026" s="216"/>
    </row>
    <row r="6027" spans="6:12" x14ac:dyDescent="0.2">
      <c r="F6027" s="125"/>
      <c r="J6027" s="216"/>
      <c r="K6027" s="216"/>
      <c r="L6027" s="216"/>
    </row>
    <row r="6028" spans="6:12" x14ac:dyDescent="0.2">
      <c r="F6028" s="125"/>
      <c r="J6028" s="216"/>
      <c r="K6028" s="216"/>
      <c r="L6028" s="216"/>
    </row>
    <row r="6029" spans="6:12" x14ac:dyDescent="0.2">
      <c r="F6029" s="125"/>
      <c r="J6029" s="216"/>
      <c r="K6029" s="216"/>
      <c r="L6029" s="216"/>
    </row>
    <row r="6030" spans="6:12" x14ac:dyDescent="0.2">
      <c r="F6030" s="125"/>
    </row>
    <row r="6031" spans="6:12" x14ac:dyDescent="0.2">
      <c r="F6031" s="125"/>
    </row>
    <row r="6032" spans="6:12" x14ac:dyDescent="0.2">
      <c r="F6032" s="125"/>
    </row>
    <row r="6033" spans="6:12" x14ac:dyDescent="0.2">
      <c r="F6033" s="125"/>
      <c r="J6033" s="216"/>
      <c r="K6033" s="216"/>
      <c r="L6033" s="216"/>
    </row>
    <row r="6034" spans="6:12" x14ac:dyDescent="0.2">
      <c r="F6034" s="125"/>
    </row>
    <row r="6035" spans="6:12" x14ac:dyDescent="0.2">
      <c r="F6035" s="125"/>
      <c r="J6035" s="216"/>
      <c r="K6035" s="216"/>
      <c r="L6035" s="216"/>
    </row>
    <row r="6036" spans="6:12" x14ac:dyDescent="0.2">
      <c r="F6036" s="125"/>
      <c r="J6036" s="216"/>
      <c r="K6036" s="216"/>
      <c r="L6036" s="216"/>
    </row>
    <row r="6037" spans="6:12" x14ac:dyDescent="0.2">
      <c r="F6037" s="125"/>
    </row>
    <row r="6038" spans="6:12" x14ac:dyDescent="0.2">
      <c r="F6038" s="125"/>
    </row>
    <row r="6039" spans="6:12" x14ac:dyDescent="0.2">
      <c r="F6039" s="125"/>
      <c r="J6039" s="216"/>
      <c r="K6039" s="216"/>
      <c r="L6039" s="216"/>
    </row>
    <row r="6040" spans="6:12" x14ac:dyDescent="0.2">
      <c r="F6040" s="125"/>
      <c r="J6040" s="216"/>
      <c r="K6040" s="216"/>
      <c r="L6040" s="216"/>
    </row>
    <row r="6041" spans="6:12" x14ac:dyDescent="0.2">
      <c r="F6041" s="125"/>
      <c r="J6041" s="216"/>
      <c r="K6041" s="216"/>
      <c r="L6041" s="216"/>
    </row>
    <row r="6042" spans="6:12" x14ac:dyDescent="0.2">
      <c r="F6042" s="125"/>
      <c r="J6042" s="216"/>
      <c r="K6042" s="216"/>
      <c r="L6042" s="216"/>
    </row>
    <row r="6043" spans="6:12" x14ac:dyDescent="0.2">
      <c r="F6043" s="125"/>
      <c r="J6043" s="216"/>
      <c r="K6043" s="216"/>
      <c r="L6043" s="216"/>
    </row>
    <row r="6044" spans="6:12" x14ac:dyDescent="0.2">
      <c r="F6044" s="125"/>
    </row>
    <row r="6045" spans="6:12" x14ac:dyDescent="0.2">
      <c r="F6045" s="125"/>
    </row>
    <row r="6046" spans="6:12" x14ac:dyDescent="0.2">
      <c r="F6046" s="125"/>
    </row>
    <row r="6047" spans="6:12" x14ac:dyDescent="0.2">
      <c r="F6047" s="125"/>
    </row>
    <row r="6048" spans="6:12" x14ac:dyDescent="0.2">
      <c r="F6048" s="125"/>
      <c r="J6048" s="216"/>
      <c r="K6048" s="216"/>
      <c r="L6048" s="216"/>
    </row>
    <row r="6049" spans="6:12" x14ac:dyDescent="0.2">
      <c r="F6049" s="125"/>
    </row>
    <row r="6050" spans="6:12" x14ac:dyDescent="0.2">
      <c r="F6050" s="125"/>
    </row>
    <row r="6051" spans="6:12" x14ac:dyDescent="0.2">
      <c r="F6051" s="125"/>
      <c r="J6051" s="216"/>
      <c r="K6051" s="216"/>
      <c r="L6051" s="216"/>
    </row>
    <row r="6052" spans="6:12" x14ac:dyDescent="0.2">
      <c r="F6052" s="125"/>
      <c r="J6052" s="216"/>
      <c r="K6052" s="216"/>
      <c r="L6052" s="216"/>
    </row>
    <row r="6053" spans="6:12" x14ac:dyDescent="0.2">
      <c r="F6053" s="125"/>
    </row>
    <row r="6054" spans="6:12" x14ac:dyDescent="0.2">
      <c r="F6054" s="125"/>
      <c r="J6054" s="216"/>
      <c r="K6054" s="216"/>
      <c r="L6054" s="216"/>
    </row>
    <row r="6055" spans="6:12" x14ac:dyDescent="0.2">
      <c r="F6055" s="125"/>
    </row>
    <row r="6056" spans="6:12" x14ac:dyDescent="0.2">
      <c r="F6056" s="125"/>
      <c r="J6056" s="216"/>
      <c r="K6056" s="216"/>
      <c r="L6056" s="216"/>
    </row>
    <row r="6057" spans="6:12" x14ac:dyDescent="0.2">
      <c r="F6057" s="125"/>
      <c r="J6057" s="216"/>
      <c r="K6057" s="216"/>
      <c r="L6057" s="216"/>
    </row>
    <row r="6058" spans="6:12" x14ac:dyDescent="0.2">
      <c r="F6058" s="125"/>
      <c r="J6058" s="216"/>
      <c r="K6058" s="216"/>
      <c r="L6058" s="216"/>
    </row>
    <row r="6059" spans="6:12" x14ac:dyDescent="0.2">
      <c r="F6059" s="125"/>
    </row>
    <row r="6060" spans="6:12" x14ac:dyDescent="0.2">
      <c r="F6060" s="125"/>
    </row>
    <row r="6061" spans="6:12" x14ac:dyDescent="0.2">
      <c r="F6061" s="125"/>
      <c r="J6061" s="216"/>
      <c r="K6061" s="216"/>
      <c r="L6061" s="216"/>
    </row>
    <row r="6062" spans="6:12" x14ac:dyDescent="0.2">
      <c r="F6062" s="125"/>
      <c r="J6062" s="216"/>
      <c r="K6062" s="216"/>
      <c r="L6062" s="216"/>
    </row>
    <row r="6063" spans="6:12" x14ac:dyDescent="0.2">
      <c r="F6063" s="125"/>
    </row>
    <row r="6064" spans="6:12" x14ac:dyDescent="0.2">
      <c r="F6064" s="125"/>
      <c r="J6064" s="216"/>
      <c r="K6064" s="216"/>
      <c r="L6064" s="216"/>
    </row>
    <row r="6065" spans="6:12" x14ac:dyDescent="0.2">
      <c r="F6065" s="125"/>
    </row>
    <row r="6066" spans="6:12" x14ac:dyDescent="0.2">
      <c r="F6066" s="125"/>
      <c r="J6066" s="216"/>
      <c r="K6066" s="216"/>
      <c r="L6066" s="216"/>
    </row>
    <row r="6067" spans="6:12" x14ac:dyDescent="0.2">
      <c r="F6067" s="125"/>
      <c r="J6067" s="216"/>
      <c r="K6067" s="216"/>
      <c r="L6067" s="216"/>
    </row>
    <row r="6068" spans="6:12" x14ac:dyDescent="0.2">
      <c r="F6068" s="125"/>
    </row>
    <row r="6069" spans="6:12" x14ac:dyDescent="0.2">
      <c r="F6069" s="125"/>
    </row>
    <row r="6070" spans="6:12" x14ac:dyDescent="0.2">
      <c r="F6070" s="125"/>
      <c r="J6070" s="216"/>
      <c r="K6070" s="216"/>
      <c r="L6070" s="216"/>
    </row>
    <row r="6071" spans="6:12" x14ac:dyDescent="0.2">
      <c r="F6071" s="125"/>
      <c r="J6071" s="216"/>
      <c r="K6071" s="216"/>
      <c r="L6071" s="216"/>
    </row>
    <row r="6072" spans="6:12" x14ac:dyDescent="0.2">
      <c r="F6072" s="125"/>
      <c r="J6072" s="216"/>
      <c r="K6072" s="216"/>
      <c r="L6072" s="216"/>
    </row>
    <row r="6073" spans="6:12" x14ac:dyDescent="0.2">
      <c r="F6073" s="125"/>
      <c r="J6073" s="216"/>
      <c r="K6073" s="216"/>
      <c r="L6073" s="216"/>
    </row>
    <row r="6074" spans="6:12" x14ac:dyDescent="0.2">
      <c r="F6074" s="125"/>
      <c r="J6074" s="216"/>
      <c r="K6074" s="216"/>
      <c r="L6074" s="216"/>
    </row>
    <row r="6075" spans="6:12" x14ac:dyDescent="0.2">
      <c r="F6075" s="125"/>
    </row>
    <row r="6076" spans="6:12" x14ac:dyDescent="0.2">
      <c r="F6076" s="125"/>
    </row>
    <row r="6077" spans="6:12" x14ac:dyDescent="0.2">
      <c r="F6077" s="125"/>
      <c r="J6077" s="216"/>
      <c r="K6077" s="216"/>
      <c r="L6077" s="216"/>
    </row>
    <row r="6078" spans="6:12" x14ac:dyDescent="0.2">
      <c r="F6078" s="125"/>
      <c r="J6078" s="216"/>
      <c r="K6078" s="216"/>
      <c r="L6078" s="216"/>
    </row>
    <row r="6079" spans="6:12" x14ac:dyDescent="0.2">
      <c r="F6079" s="125"/>
      <c r="J6079" s="216"/>
      <c r="K6079" s="216"/>
      <c r="L6079" s="216"/>
    </row>
    <row r="6080" spans="6:12" x14ac:dyDescent="0.2">
      <c r="F6080" s="125"/>
    </row>
    <row r="6081" spans="6:12" x14ac:dyDescent="0.2">
      <c r="F6081" s="125"/>
      <c r="J6081" s="216"/>
      <c r="K6081" s="216"/>
      <c r="L6081" s="216"/>
    </row>
    <row r="6082" spans="6:12" x14ac:dyDescent="0.2">
      <c r="F6082" s="125"/>
    </row>
    <row r="6083" spans="6:12" x14ac:dyDescent="0.2">
      <c r="F6083" s="125"/>
    </row>
    <row r="6084" spans="6:12" x14ac:dyDescent="0.2">
      <c r="F6084" s="125"/>
      <c r="J6084" s="216"/>
      <c r="K6084" s="216"/>
      <c r="L6084" s="216"/>
    </row>
    <row r="6085" spans="6:12" x14ac:dyDescent="0.2">
      <c r="F6085" s="125"/>
      <c r="J6085" s="216"/>
      <c r="K6085" s="216"/>
      <c r="L6085" s="216"/>
    </row>
    <row r="6086" spans="6:12" x14ac:dyDescent="0.2">
      <c r="F6086" s="125"/>
    </row>
    <row r="6087" spans="6:12" x14ac:dyDescent="0.2">
      <c r="F6087" s="125"/>
    </row>
    <row r="6088" spans="6:12" x14ac:dyDescent="0.2">
      <c r="F6088" s="125"/>
      <c r="J6088" s="216"/>
      <c r="K6088" s="216"/>
      <c r="L6088" s="216"/>
    </row>
    <row r="6089" spans="6:12" x14ac:dyDescent="0.2">
      <c r="F6089" s="125"/>
    </row>
    <row r="6090" spans="6:12" x14ac:dyDescent="0.2">
      <c r="F6090" s="125"/>
      <c r="J6090" s="216"/>
      <c r="K6090" s="216"/>
      <c r="L6090" s="216"/>
    </row>
    <row r="6091" spans="6:12" x14ac:dyDescent="0.2">
      <c r="F6091" s="125"/>
    </row>
    <row r="6092" spans="6:12" x14ac:dyDescent="0.2">
      <c r="F6092" s="125"/>
      <c r="J6092" s="216"/>
      <c r="K6092" s="216"/>
      <c r="L6092" s="216"/>
    </row>
    <row r="6093" spans="6:12" x14ac:dyDescent="0.2">
      <c r="H6093" s="219"/>
    </row>
    <row r="6094" spans="6:12" x14ac:dyDescent="0.2">
      <c r="F6094" s="125"/>
      <c r="J6094" s="216"/>
      <c r="K6094" s="216"/>
      <c r="L6094" s="216"/>
    </row>
    <row r="6095" spans="6:12" x14ac:dyDescent="0.2">
      <c r="F6095" s="125"/>
    </row>
    <row r="6096" spans="6:12" x14ac:dyDescent="0.2">
      <c r="F6096" s="125"/>
      <c r="J6096" s="216"/>
      <c r="K6096" s="216"/>
      <c r="L6096" s="216"/>
    </row>
    <row r="6097" spans="6:12" x14ac:dyDescent="0.2">
      <c r="F6097" s="125"/>
    </row>
    <row r="6098" spans="6:12" x14ac:dyDescent="0.2">
      <c r="F6098" s="125"/>
    </row>
    <row r="6099" spans="6:12" x14ac:dyDescent="0.2">
      <c r="F6099" s="125"/>
      <c r="J6099" s="216"/>
      <c r="K6099" s="216"/>
      <c r="L6099" s="216"/>
    </row>
    <row r="6100" spans="6:12" x14ac:dyDescent="0.2">
      <c r="F6100" s="125"/>
    </row>
    <row r="6101" spans="6:12" x14ac:dyDescent="0.2">
      <c r="F6101" s="125"/>
      <c r="J6101" s="216"/>
      <c r="K6101" s="216"/>
      <c r="L6101" s="216"/>
    </row>
    <row r="6102" spans="6:12" x14ac:dyDescent="0.2">
      <c r="F6102" s="125"/>
      <c r="J6102" s="216"/>
      <c r="K6102" s="216"/>
      <c r="L6102" s="216"/>
    </row>
    <row r="6103" spans="6:12" x14ac:dyDescent="0.2">
      <c r="F6103" s="125"/>
      <c r="J6103" s="216"/>
      <c r="K6103" s="216"/>
      <c r="L6103" s="216"/>
    </row>
    <row r="6104" spans="6:12" x14ac:dyDescent="0.2">
      <c r="F6104" s="125"/>
    </row>
    <row r="6105" spans="6:12" x14ac:dyDescent="0.2">
      <c r="F6105" s="125"/>
    </row>
    <row r="6106" spans="6:12" x14ac:dyDescent="0.2">
      <c r="F6106" s="125"/>
    </row>
    <row r="6107" spans="6:12" x14ac:dyDescent="0.2">
      <c r="F6107" s="125"/>
    </row>
    <row r="6108" spans="6:12" x14ac:dyDescent="0.2">
      <c r="F6108" s="125"/>
      <c r="J6108" s="216"/>
      <c r="K6108" s="216"/>
      <c r="L6108" s="216"/>
    </row>
    <row r="6109" spans="6:12" x14ac:dyDescent="0.2">
      <c r="F6109" s="125"/>
    </row>
    <row r="6110" spans="6:12" x14ac:dyDescent="0.2">
      <c r="H6110" s="219"/>
    </row>
    <row r="6111" spans="6:12" x14ac:dyDescent="0.2">
      <c r="F6111" s="125"/>
      <c r="J6111" s="216"/>
      <c r="K6111" s="216"/>
      <c r="L6111" s="216"/>
    </row>
    <row r="6112" spans="6:12" x14ac:dyDescent="0.2">
      <c r="F6112" s="125"/>
      <c r="J6112" s="216"/>
      <c r="K6112" s="216"/>
      <c r="L6112" s="216"/>
    </row>
    <row r="6113" spans="6:12" x14ac:dyDescent="0.2">
      <c r="F6113" s="125"/>
      <c r="J6113" s="216"/>
      <c r="K6113" s="216"/>
      <c r="L6113" s="216"/>
    </row>
    <row r="6114" spans="6:12" x14ac:dyDescent="0.2">
      <c r="F6114" s="125"/>
      <c r="J6114" s="216"/>
      <c r="K6114" s="216"/>
      <c r="L6114" s="216"/>
    </row>
    <row r="6115" spans="6:12" x14ac:dyDescent="0.2">
      <c r="F6115" s="125"/>
    </row>
    <row r="6116" spans="6:12" x14ac:dyDescent="0.2">
      <c r="F6116" s="125"/>
    </row>
    <row r="6117" spans="6:12" x14ac:dyDescent="0.2">
      <c r="F6117" s="125"/>
      <c r="J6117" s="216"/>
      <c r="K6117" s="216"/>
      <c r="L6117" s="216"/>
    </row>
    <row r="6118" spans="6:12" x14ac:dyDescent="0.2">
      <c r="F6118" s="125"/>
      <c r="J6118" s="216"/>
      <c r="K6118" s="216"/>
      <c r="L6118" s="216"/>
    </row>
    <row r="6119" spans="6:12" x14ac:dyDescent="0.2">
      <c r="F6119" s="125"/>
      <c r="J6119" s="216"/>
      <c r="K6119" s="216"/>
      <c r="L6119" s="216"/>
    </row>
    <row r="6120" spans="6:12" x14ac:dyDescent="0.2">
      <c r="F6120" s="125"/>
    </row>
    <row r="6121" spans="6:12" x14ac:dyDescent="0.2">
      <c r="F6121" s="125"/>
    </row>
    <row r="6122" spans="6:12" x14ac:dyDescent="0.2">
      <c r="F6122" s="125"/>
    </row>
    <row r="6123" spans="6:12" x14ac:dyDescent="0.2">
      <c r="F6123" s="125"/>
      <c r="J6123" s="216"/>
      <c r="K6123" s="216"/>
      <c r="L6123" s="216"/>
    </row>
    <row r="6124" spans="6:12" x14ac:dyDescent="0.2">
      <c r="F6124" s="125"/>
      <c r="J6124" s="216"/>
      <c r="K6124" s="216"/>
      <c r="L6124" s="216"/>
    </row>
    <row r="6125" spans="6:12" x14ac:dyDescent="0.2">
      <c r="F6125" s="125"/>
      <c r="J6125" s="216"/>
      <c r="K6125" s="216"/>
      <c r="L6125" s="216"/>
    </row>
    <row r="6126" spans="6:12" x14ac:dyDescent="0.2">
      <c r="F6126" s="125"/>
      <c r="J6126" s="216"/>
      <c r="K6126" s="216"/>
      <c r="L6126" s="216"/>
    </row>
    <row r="6127" spans="6:12" x14ac:dyDescent="0.2">
      <c r="F6127" s="125"/>
      <c r="J6127" s="216"/>
      <c r="K6127" s="216"/>
      <c r="L6127" s="216"/>
    </row>
    <row r="6128" spans="6:12" x14ac:dyDescent="0.2">
      <c r="F6128" s="125"/>
      <c r="J6128" s="216"/>
      <c r="K6128" s="216"/>
      <c r="L6128" s="216"/>
    </row>
    <row r="6129" spans="6:12" x14ac:dyDescent="0.2">
      <c r="F6129" s="125"/>
      <c r="J6129" s="216"/>
      <c r="K6129" s="216"/>
      <c r="L6129" s="216"/>
    </row>
    <row r="6130" spans="6:12" x14ac:dyDescent="0.2">
      <c r="F6130" s="125"/>
    </row>
    <row r="6131" spans="6:12" x14ac:dyDescent="0.2">
      <c r="F6131" s="125"/>
    </row>
    <row r="6132" spans="6:12" x14ac:dyDescent="0.2">
      <c r="F6132" s="125"/>
      <c r="J6132" s="216"/>
      <c r="K6132" s="216"/>
      <c r="L6132" s="216"/>
    </row>
    <row r="6133" spans="6:12" x14ac:dyDescent="0.2">
      <c r="F6133" s="125"/>
      <c r="J6133" s="216"/>
      <c r="K6133" s="216"/>
      <c r="L6133" s="216"/>
    </row>
    <row r="6134" spans="6:12" x14ac:dyDescent="0.2">
      <c r="F6134" s="125"/>
      <c r="J6134" s="216"/>
      <c r="K6134" s="216"/>
      <c r="L6134" s="216"/>
    </row>
    <row r="6135" spans="6:12" x14ac:dyDescent="0.2">
      <c r="F6135" s="125"/>
    </row>
    <row r="6136" spans="6:12" x14ac:dyDescent="0.2">
      <c r="F6136" s="125"/>
      <c r="J6136" s="216"/>
      <c r="K6136" s="216"/>
      <c r="L6136" s="216"/>
    </row>
    <row r="6137" spans="6:12" x14ac:dyDescent="0.2">
      <c r="F6137" s="125"/>
      <c r="J6137" s="216"/>
      <c r="K6137" s="216"/>
      <c r="L6137" s="216"/>
    </row>
    <row r="6138" spans="6:12" x14ac:dyDescent="0.2">
      <c r="F6138" s="125"/>
      <c r="J6138" s="216"/>
      <c r="K6138" s="216"/>
      <c r="L6138" s="216"/>
    </row>
    <row r="6139" spans="6:12" x14ac:dyDescent="0.2">
      <c r="F6139" s="125"/>
      <c r="J6139" s="216"/>
      <c r="K6139" s="216"/>
      <c r="L6139" s="216"/>
    </row>
    <row r="6140" spans="6:12" x14ac:dyDescent="0.2">
      <c r="F6140" s="125"/>
    </row>
    <row r="6141" spans="6:12" x14ac:dyDescent="0.2">
      <c r="F6141" s="125"/>
    </row>
    <row r="6142" spans="6:12" x14ac:dyDescent="0.2">
      <c r="F6142" s="125"/>
    </row>
    <row r="6143" spans="6:12" x14ac:dyDescent="0.2">
      <c r="F6143" s="125"/>
    </row>
    <row r="6144" spans="6:12" x14ac:dyDescent="0.2">
      <c r="F6144" s="125"/>
    </row>
    <row r="6145" spans="6:12" x14ac:dyDescent="0.2">
      <c r="F6145" s="125"/>
      <c r="J6145" s="216"/>
      <c r="K6145" s="216"/>
      <c r="L6145" s="216"/>
    </row>
    <row r="6146" spans="6:12" x14ac:dyDescent="0.2">
      <c r="F6146" s="125"/>
      <c r="J6146" s="216"/>
      <c r="K6146" s="216"/>
      <c r="L6146" s="216"/>
    </row>
    <row r="6147" spans="6:12" x14ac:dyDescent="0.2">
      <c r="F6147" s="125"/>
    </row>
    <row r="6148" spans="6:12" x14ac:dyDescent="0.2">
      <c r="F6148" s="125"/>
      <c r="J6148" s="216"/>
      <c r="K6148" s="216"/>
      <c r="L6148" s="216"/>
    </row>
    <row r="6149" spans="6:12" x14ac:dyDescent="0.2">
      <c r="F6149" s="125"/>
    </row>
    <row r="6150" spans="6:12" x14ac:dyDescent="0.2">
      <c r="F6150" s="125"/>
      <c r="J6150" s="216"/>
      <c r="K6150" s="216"/>
      <c r="L6150" s="216"/>
    </row>
    <row r="6151" spans="6:12" x14ac:dyDescent="0.2">
      <c r="F6151" s="125"/>
      <c r="J6151" s="216"/>
      <c r="K6151" s="216"/>
      <c r="L6151" s="216"/>
    </row>
    <row r="6152" spans="6:12" x14ac:dyDescent="0.2">
      <c r="F6152" s="125"/>
    </row>
    <row r="6153" spans="6:12" x14ac:dyDescent="0.2">
      <c r="F6153" s="125"/>
    </row>
    <row r="6154" spans="6:12" x14ac:dyDescent="0.2">
      <c r="F6154" s="125"/>
    </row>
    <row r="6155" spans="6:12" x14ac:dyDescent="0.2">
      <c r="F6155" s="125"/>
      <c r="J6155" s="216"/>
      <c r="K6155" s="216"/>
      <c r="L6155" s="216"/>
    </row>
    <row r="6156" spans="6:12" x14ac:dyDescent="0.2">
      <c r="F6156" s="125"/>
    </row>
    <row r="6157" spans="6:12" x14ac:dyDescent="0.2">
      <c r="F6157" s="125"/>
    </row>
    <row r="6158" spans="6:12" x14ac:dyDescent="0.2">
      <c r="F6158" s="125"/>
      <c r="J6158" s="216"/>
      <c r="K6158" s="216"/>
      <c r="L6158" s="216"/>
    </row>
    <row r="6159" spans="6:12" x14ac:dyDescent="0.2">
      <c r="F6159" s="125"/>
    </row>
    <row r="6160" spans="6:12" x14ac:dyDescent="0.2">
      <c r="F6160" s="125"/>
    </row>
    <row r="6161" spans="6:12" x14ac:dyDescent="0.2">
      <c r="F6161" s="125"/>
    </row>
    <row r="6162" spans="6:12" x14ac:dyDescent="0.2">
      <c r="F6162" s="125"/>
    </row>
    <row r="6163" spans="6:12" x14ac:dyDescent="0.2">
      <c r="F6163" s="125"/>
    </row>
    <row r="6164" spans="6:12" x14ac:dyDescent="0.2">
      <c r="F6164" s="125"/>
    </row>
    <row r="6165" spans="6:12" x14ac:dyDescent="0.2">
      <c r="F6165" s="125"/>
      <c r="J6165" s="216"/>
      <c r="K6165" s="216"/>
      <c r="L6165" s="216"/>
    </row>
    <row r="6166" spans="6:12" x14ac:dyDescent="0.2">
      <c r="F6166" s="125"/>
      <c r="J6166" s="216"/>
      <c r="K6166" s="216"/>
      <c r="L6166" s="216"/>
    </row>
    <row r="6167" spans="6:12" x14ac:dyDescent="0.2">
      <c r="F6167" s="125"/>
    </row>
    <row r="6168" spans="6:12" x14ac:dyDescent="0.2">
      <c r="F6168" s="125"/>
    </row>
    <row r="6169" spans="6:12" x14ac:dyDescent="0.2">
      <c r="F6169" s="125"/>
      <c r="J6169" s="216"/>
      <c r="K6169" s="216"/>
      <c r="L6169" s="216"/>
    </row>
    <row r="6170" spans="6:12" x14ac:dyDescent="0.2">
      <c r="F6170" s="125"/>
    </row>
    <row r="6171" spans="6:12" x14ac:dyDescent="0.2">
      <c r="F6171" s="125"/>
      <c r="J6171" s="216"/>
      <c r="K6171" s="216"/>
      <c r="L6171" s="216"/>
    </row>
    <row r="6172" spans="6:12" x14ac:dyDescent="0.2">
      <c r="F6172" s="125"/>
      <c r="J6172" s="216"/>
      <c r="K6172" s="216"/>
      <c r="L6172" s="216"/>
    </row>
    <row r="6173" spans="6:12" x14ac:dyDescent="0.2">
      <c r="F6173" s="125"/>
    </row>
    <row r="6174" spans="6:12" x14ac:dyDescent="0.2">
      <c r="F6174" s="125"/>
      <c r="J6174" s="216"/>
      <c r="K6174" s="216"/>
      <c r="L6174" s="216"/>
    </row>
    <row r="6175" spans="6:12" x14ac:dyDescent="0.2">
      <c r="F6175" s="125"/>
      <c r="J6175" s="216"/>
      <c r="K6175" s="216"/>
      <c r="L6175" s="216"/>
    </row>
    <row r="6176" spans="6:12" x14ac:dyDescent="0.2">
      <c r="F6176" s="125"/>
    </row>
    <row r="6177" spans="6:12" x14ac:dyDescent="0.2">
      <c r="F6177" s="125"/>
    </row>
    <row r="6178" spans="6:12" x14ac:dyDescent="0.2">
      <c r="F6178" s="125"/>
      <c r="J6178" s="216"/>
      <c r="K6178" s="216"/>
      <c r="L6178" s="216"/>
    </row>
    <row r="6179" spans="6:12" x14ac:dyDescent="0.2">
      <c r="F6179" s="125"/>
    </row>
    <row r="6180" spans="6:12" x14ac:dyDescent="0.2">
      <c r="F6180" s="125"/>
      <c r="J6180" s="216"/>
      <c r="K6180" s="216"/>
      <c r="L6180" s="216"/>
    </row>
    <row r="6181" spans="6:12" x14ac:dyDescent="0.2">
      <c r="F6181" s="125"/>
      <c r="J6181" s="216"/>
      <c r="K6181" s="216"/>
      <c r="L6181" s="216"/>
    </row>
    <row r="6182" spans="6:12" x14ac:dyDescent="0.2">
      <c r="F6182" s="125"/>
    </row>
    <row r="6183" spans="6:12" x14ac:dyDescent="0.2">
      <c r="F6183" s="125"/>
      <c r="J6183" s="216"/>
      <c r="K6183" s="216"/>
      <c r="L6183" s="216"/>
    </row>
    <row r="6184" spans="6:12" x14ac:dyDescent="0.2">
      <c r="F6184" s="125"/>
    </row>
    <row r="6185" spans="6:12" x14ac:dyDescent="0.2">
      <c r="F6185" s="125"/>
      <c r="J6185" s="216"/>
      <c r="K6185" s="216"/>
      <c r="L6185" s="216"/>
    </row>
    <row r="6186" spans="6:12" x14ac:dyDescent="0.2">
      <c r="F6186" s="125"/>
      <c r="J6186" s="216"/>
      <c r="K6186" s="216"/>
      <c r="L6186" s="216"/>
    </row>
    <row r="6187" spans="6:12" x14ac:dyDescent="0.2">
      <c r="F6187" s="125"/>
      <c r="J6187" s="216"/>
      <c r="K6187" s="216"/>
      <c r="L6187" s="216"/>
    </row>
    <row r="6188" spans="6:12" x14ac:dyDescent="0.2">
      <c r="F6188" s="125"/>
      <c r="J6188" s="216"/>
      <c r="K6188" s="216"/>
      <c r="L6188" s="216"/>
    </row>
    <row r="6189" spans="6:12" x14ac:dyDescent="0.2">
      <c r="F6189" s="125"/>
    </row>
    <row r="6190" spans="6:12" x14ac:dyDescent="0.2">
      <c r="F6190" s="125"/>
    </row>
    <row r="6191" spans="6:12" x14ac:dyDescent="0.2">
      <c r="F6191" s="125"/>
    </row>
    <row r="6192" spans="6:12" x14ac:dyDescent="0.2">
      <c r="F6192" s="125"/>
      <c r="J6192" s="216"/>
      <c r="K6192" s="216"/>
      <c r="L6192" s="216"/>
    </row>
    <row r="6193" spans="6:12" x14ac:dyDescent="0.2">
      <c r="F6193" s="125"/>
    </row>
    <row r="6194" spans="6:12" x14ac:dyDescent="0.2">
      <c r="H6194" s="219"/>
    </row>
    <row r="6195" spans="6:12" x14ac:dyDescent="0.2">
      <c r="F6195" s="125"/>
    </row>
    <row r="6196" spans="6:12" x14ac:dyDescent="0.2">
      <c r="F6196" s="125"/>
      <c r="J6196" s="216"/>
      <c r="K6196" s="216"/>
      <c r="L6196" s="216"/>
    </row>
    <row r="6197" spans="6:12" x14ac:dyDescent="0.2">
      <c r="F6197" s="125"/>
      <c r="J6197" s="216"/>
      <c r="K6197" s="216"/>
      <c r="L6197" s="216"/>
    </row>
    <row r="6198" spans="6:12" x14ac:dyDescent="0.2">
      <c r="F6198" s="125"/>
      <c r="J6198" s="216"/>
      <c r="K6198" s="216"/>
      <c r="L6198" s="216"/>
    </row>
    <row r="6199" spans="6:12" x14ac:dyDescent="0.2">
      <c r="H6199" s="219"/>
    </row>
    <row r="6200" spans="6:12" x14ac:dyDescent="0.2">
      <c r="F6200" s="125"/>
    </row>
    <row r="6201" spans="6:12" x14ac:dyDescent="0.2">
      <c r="F6201" s="125"/>
      <c r="J6201" s="216"/>
      <c r="K6201" s="216"/>
      <c r="L6201" s="216"/>
    </row>
    <row r="6202" spans="6:12" x14ac:dyDescent="0.2">
      <c r="F6202" s="125"/>
      <c r="J6202" s="216"/>
      <c r="K6202" s="216"/>
      <c r="L6202" s="216"/>
    </row>
    <row r="6203" spans="6:12" x14ac:dyDescent="0.2">
      <c r="F6203" s="125"/>
      <c r="J6203" s="216"/>
      <c r="K6203" s="216"/>
      <c r="L6203" s="216"/>
    </row>
    <row r="6204" spans="6:12" x14ac:dyDescent="0.2">
      <c r="F6204" s="125"/>
    </row>
    <row r="6205" spans="6:12" x14ac:dyDescent="0.2">
      <c r="F6205" s="125"/>
      <c r="J6205" s="216"/>
      <c r="K6205" s="216"/>
      <c r="L6205" s="216"/>
    </row>
    <row r="6206" spans="6:12" x14ac:dyDescent="0.2">
      <c r="F6206" s="125"/>
    </row>
    <row r="6207" spans="6:12" x14ac:dyDescent="0.2">
      <c r="F6207" s="125"/>
    </row>
    <row r="6208" spans="6:12" x14ac:dyDescent="0.2">
      <c r="F6208" s="125"/>
      <c r="J6208" s="216"/>
      <c r="K6208" s="216"/>
      <c r="L6208" s="216"/>
    </row>
    <row r="6209" spans="6:12" x14ac:dyDescent="0.2">
      <c r="F6209" s="125"/>
    </row>
    <row r="6210" spans="6:12" x14ac:dyDescent="0.2">
      <c r="F6210" s="125"/>
    </row>
    <row r="6211" spans="6:12" x14ac:dyDescent="0.2">
      <c r="F6211" s="125"/>
    </row>
    <row r="6212" spans="6:12" x14ac:dyDescent="0.2">
      <c r="F6212" s="125"/>
    </row>
    <row r="6213" spans="6:12" x14ac:dyDescent="0.2">
      <c r="F6213" s="125"/>
    </row>
    <row r="6214" spans="6:12" x14ac:dyDescent="0.2">
      <c r="F6214" s="125"/>
    </row>
    <row r="6215" spans="6:12" x14ac:dyDescent="0.2">
      <c r="F6215" s="125"/>
      <c r="J6215" s="216"/>
      <c r="K6215" s="216"/>
      <c r="L6215" s="216"/>
    </row>
    <row r="6216" spans="6:12" x14ac:dyDescent="0.2">
      <c r="F6216" s="125"/>
    </row>
    <row r="6217" spans="6:12" x14ac:dyDescent="0.2">
      <c r="F6217" s="125"/>
    </row>
    <row r="6218" spans="6:12" x14ac:dyDescent="0.2">
      <c r="F6218" s="125"/>
    </row>
    <row r="6219" spans="6:12" x14ac:dyDescent="0.2">
      <c r="F6219" s="125"/>
      <c r="J6219" s="216"/>
      <c r="K6219" s="216"/>
      <c r="L6219" s="216"/>
    </row>
    <row r="6220" spans="6:12" x14ac:dyDescent="0.2">
      <c r="F6220" s="125"/>
    </row>
    <row r="6221" spans="6:12" x14ac:dyDescent="0.2">
      <c r="F6221" s="125"/>
    </row>
    <row r="6222" spans="6:12" x14ac:dyDescent="0.2">
      <c r="F6222" s="125"/>
    </row>
    <row r="6223" spans="6:12" x14ac:dyDescent="0.2">
      <c r="F6223" s="125"/>
      <c r="J6223" s="216"/>
      <c r="K6223" s="216"/>
      <c r="L6223" s="216"/>
    </row>
    <row r="6224" spans="6:12" x14ac:dyDescent="0.2">
      <c r="F6224" s="125"/>
    </row>
    <row r="6225" spans="6:12" x14ac:dyDescent="0.2">
      <c r="F6225" s="125"/>
      <c r="J6225" s="216"/>
      <c r="K6225" s="216"/>
      <c r="L6225" s="216"/>
    </row>
    <row r="6226" spans="6:12" x14ac:dyDescent="0.2">
      <c r="F6226" s="125"/>
    </row>
    <row r="6227" spans="6:12" x14ac:dyDescent="0.2">
      <c r="F6227" s="125"/>
    </row>
    <row r="6228" spans="6:12" x14ac:dyDescent="0.2">
      <c r="F6228" s="125"/>
    </row>
    <row r="6229" spans="6:12" x14ac:dyDescent="0.2">
      <c r="F6229" s="125"/>
    </row>
    <row r="6230" spans="6:12" x14ac:dyDescent="0.2">
      <c r="F6230" s="125"/>
    </row>
    <row r="6231" spans="6:12" x14ac:dyDescent="0.2">
      <c r="F6231" s="125"/>
    </row>
    <row r="6232" spans="6:12" x14ac:dyDescent="0.2">
      <c r="F6232" s="125"/>
      <c r="J6232" s="216"/>
      <c r="K6232" s="216"/>
      <c r="L6232" s="216"/>
    </row>
    <row r="6233" spans="6:12" x14ac:dyDescent="0.2">
      <c r="F6233" s="125"/>
    </row>
    <row r="6234" spans="6:12" x14ac:dyDescent="0.2">
      <c r="F6234" s="125"/>
    </row>
    <row r="6235" spans="6:12" x14ac:dyDescent="0.2">
      <c r="F6235" s="125"/>
      <c r="J6235" s="216"/>
      <c r="K6235" s="216"/>
      <c r="L6235" s="216"/>
    </row>
    <row r="6236" spans="6:12" x14ac:dyDescent="0.2">
      <c r="F6236" s="125"/>
    </row>
    <row r="6237" spans="6:12" x14ac:dyDescent="0.2">
      <c r="F6237" s="125"/>
    </row>
    <row r="6238" spans="6:12" x14ac:dyDescent="0.2">
      <c r="F6238" s="125"/>
    </row>
    <row r="6239" spans="6:12" x14ac:dyDescent="0.2">
      <c r="F6239" s="125"/>
    </row>
    <row r="6240" spans="6:12" x14ac:dyDescent="0.2">
      <c r="F6240" s="125"/>
    </row>
    <row r="6241" spans="6:12" x14ac:dyDescent="0.2">
      <c r="F6241" s="125"/>
    </row>
    <row r="6242" spans="6:12" x14ac:dyDescent="0.2">
      <c r="F6242" s="125"/>
    </row>
    <row r="6243" spans="6:12" x14ac:dyDescent="0.2">
      <c r="F6243" s="125"/>
    </row>
    <row r="6244" spans="6:12" x14ac:dyDescent="0.2">
      <c r="F6244" s="125"/>
      <c r="J6244" s="216"/>
      <c r="K6244" s="216"/>
      <c r="L6244" s="216"/>
    </row>
    <row r="6245" spans="6:12" x14ac:dyDescent="0.2">
      <c r="H6245" s="219"/>
    </row>
    <row r="6246" spans="6:12" x14ac:dyDescent="0.2">
      <c r="H6246" s="219"/>
    </row>
    <row r="6247" spans="6:12" x14ac:dyDescent="0.2">
      <c r="F6247" s="125"/>
      <c r="J6247" s="216"/>
      <c r="K6247" s="216"/>
      <c r="L6247" s="216"/>
    </row>
    <row r="6248" spans="6:12" x14ac:dyDescent="0.2">
      <c r="F6248" s="125"/>
    </row>
    <row r="6249" spans="6:12" x14ac:dyDescent="0.2">
      <c r="F6249" s="125"/>
    </row>
    <row r="6250" spans="6:12" x14ac:dyDescent="0.2">
      <c r="H6250" s="219"/>
    </row>
    <row r="6251" spans="6:12" x14ac:dyDescent="0.2">
      <c r="F6251" s="125"/>
      <c r="J6251" s="216"/>
      <c r="K6251" s="216"/>
      <c r="L6251" s="216"/>
    </row>
    <row r="6252" spans="6:12" x14ac:dyDescent="0.2">
      <c r="F6252" s="125"/>
      <c r="J6252" s="216"/>
      <c r="K6252" s="216"/>
      <c r="L6252" s="216"/>
    </row>
    <row r="6253" spans="6:12" x14ac:dyDescent="0.2">
      <c r="H6253" s="219"/>
    </row>
    <row r="6254" spans="6:12" x14ac:dyDescent="0.2">
      <c r="F6254" s="125"/>
    </row>
    <row r="6255" spans="6:12" x14ac:dyDescent="0.2">
      <c r="F6255" s="125"/>
      <c r="J6255" s="216"/>
      <c r="K6255" s="216"/>
      <c r="L6255" s="216"/>
    </row>
    <row r="6256" spans="6:12" x14ac:dyDescent="0.2">
      <c r="F6256" s="125"/>
      <c r="J6256" s="216"/>
      <c r="K6256" s="216"/>
      <c r="L6256" s="216"/>
    </row>
    <row r="6257" spans="6:13" x14ac:dyDescent="0.2">
      <c r="F6257" s="125"/>
    </row>
    <row r="6258" spans="6:13" x14ac:dyDescent="0.2">
      <c r="F6258" s="125"/>
    </row>
    <row r="6259" spans="6:13" x14ac:dyDescent="0.2">
      <c r="F6259" s="125"/>
    </row>
    <row r="6260" spans="6:13" x14ac:dyDescent="0.2">
      <c r="F6260" s="125"/>
    </row>
    <row r="6261" spans="6:13" x14ac:dyDescent="0.2">
      <c r="F6261" s="125"/>
    </row>
    <row r="6262" spans="6:13" x14ac:dyDescent="0.2">
      <c r="F6262" s="125"/>
      <c r="J6262" s="216"/>
      <c r="K6262" s="216"/>
      <c r="L6262" s="216"/>
    </row>
    <row r="6263" spans="6:13" x14ac:dyDescent="0.2">
      <c r="F6263" s="125"/>
    </row>
    <row r="6264" spans="6:13" x14ac:dyDescent="0.2">
      <c r="F6264" s="125"/>
    </row>
    <row r="6265" spans="6:13" x14ac:dyDescent="0.2">
      <c r="F6265" s="125"/>
    </row>
    <row r="6266" spans="6:13" x14ac:dyDescent="0.2">
      <c r="H6266" s="219"/>
      <c r="M6266" s="215"/>
    </row>
    <row r="6267" spans="6:13" x14ac:dyDescent="0.2">
      <c r="F6267" s="125"/>
      <c r="J6267" s="216"/>
      <c r="K6267" s="216"/>
      <c r="L6267" s="216"/>
    </row>
    <row r="6268" spans="6:13" x14ac:dyDescent="0.2">
      <c r="F6268" s="125"/>
    </row>
    <row r="6269" spans="6:13" x14ac:dyDescent="0.2">
      <c r="F6269" s="125"/>
      <c r="J6269" s="216"/>
      <c r="K6269" s="216"/>
      <c r="L6269" s="216"/>
    </row>
    <row r="6270" spans="6:13" x14ac:dyDescent="0.2">
      <c r="H6270" s="219"/>
    </row>
    <row r="6271" spans="6:13" x14ac:dyDescent="0.2">
      <c r="F6271" s="125"/>
    </row>
    <row r="6272" spans="6:13" x14ac:dyDescent="0.2">
      <c r="F6272" s="125"/>
      <c r="J6272" s="216"/>
      <c r="K6272" s="216"/>
      <c r="L6272" s="216"/>
    </row>
    <row r="6273" spans="6:12" x14ac:dyDescent="0.2">
      <c r="F6273" s="125"/>
      <c r="J6273" s="216"/>
      <c r="K6273" s="216"/>
      <c r="L6273" s="216"/>
    </row>
    <row r="6274" spans="6:12" x14ac:dyDescent="0.2">
      <c r="F6274" s="125"/>
      <c r="J6274" s="216"/>
      <c r="K6274" s="216"/>
      <c r="L6274" s="216"/>
    </row>
    <row r="6275" spans="6:12" x14ac:dyDescent="0.2">
      <c r="F6275" s="125"/>
      <c r="J6275" s="216"/>
      <c r="K6275" s="216"/>
      <c r="L6275" s="216"/>
    </row>
    <row r="6276" spans="6:12" x14ac:dyDescent="0.2">
      <c r="F6276" s="125"/>
    </row>
    <row r="6277" spans="6:12" x14ac:dyDescent="0.2">
      <c r="F6277" s="125"/>
      <c r="J6277" s="216"/>
      <c r="K6277" s="216"/>
      <c r="L6277" s="216"/>
    </row>
    <row r="6278" spans="6:12" x14ac:dyDescent="0.2">
      <c r="F6278" s="125"/>
      <c r="J6278" s="216"/>
      <c r="K6278" s="216"/>
      <c r="L6278" s="216"/>
    </row>
    <row r="6279" spans="6:12" x14ac:dyDescent="0.2">
      <c r="F6279" s="125"/>
      <c r="J6279" s="216"/>
      <c r="K6279" s="216"/>
      <c r="L6279" s="216"/>
    </row>
    <row r="6280" spans="6:12" x14ac:dyDescent="0.2">
      <c r="F6280" s="125"/>
      <c r="J6280" s="216"/>
      <c r="K6280" s="216"/>
      <c r="L6280" s="216"/>
    </row>
    <row r="6281" spans="6:12" x14ac:dyDescent="0.2">
      <c r="F6281" s="125"/>
    </row>
    <row r="6282" spans="6:12" x14ac:dyDescent="0.2">
      <c r="F6282" s="125"/>
    </row>
    <row r="6283" spans="6:12" x14ac:dyDescent="0.2">
      <c r="F6283" s="125"/>
    </row>
    <row r="6284" spans="6:12" x14ac:dyDescent="0.2">
      <c r="F6284" s="125"/>
      <c r="J6284" s="216"/>
      <c r="K6284" s="216"/>
      <c r="L6284" s="216"/>
    </row>
    <row r="6285" spans="6:12" x14ac:dyDescent="0.2">
      <c r="F6285" s="125"/>
      <c r="J6285" s="216"/>
      <c r="K6285" s="216"/>
      <c r="L6285" s="216"/>
    </row>
    <row r="6286" spans="6:12" x14ac:dyDescent="0.2">
      <c r="F6286" s="125"/>
    </row>
    <row r="6287" spans="6:12" x14ac:dyDescent="0.2">
      <c r="F6287" s="125"/>
      <c r="J6287" s="216"/>
      <c r="K6287" s="216"/>
      <c r="L6287" s="216"/>
    </row>
    <row r="6288" spans="6:12" x14ac:dyDescent="0.2">
      <c r="F6288" s="125"/>
      <c r="J6288" s="216"/>
      <c r="K6288" s="216"/>
      <c r="L6288" s="216"/>
    </row>
    <row r="6289" spans="6:12" x14ac:dyDescent="0.2">
      <c r="F6289" s="125"/>
    </row>
    <row r="6290" spans="6:12" x14ac:dyDescent="0.2">
      <c r="F6290" s="125"/>
      <c r="J6290" s="216"/>
      <c r="K6290" s="216"/>
      <c r="L6290" s="216"/>
    </row>
    <row r="6291" spans="6:12" x14ac:dyDescent="0.2">
      <c r="F6291" s="125"/>
      <c r="J6291" s="216"/>
      <c r="K6291" s="216"/>
      <c r="L6291" s="216"/>
    </row>
    <row r="6292" spans="6:12" x14ac:dyDescent="0.2">
      <c r="F6292" s="125"/>
    </row>
    <row r="6293" spans="6:12" x14ac:dyDescent="0.2">
      <c r="F6293" s="125"/>
      <c r="J6293" s="216"/>
      <c r="K6293" s="216"/>
      <c r="L6293" s="216"/>
    </row>
    <row r="6294" spans="6:12" x14ac:dyDescent="0.2">
      <c r="F6294" s="125"/>
    </row>
    <row r="6295" spans="6:12" x14ac:dyDescent="0.2">
      <c r="F6295" s="125"/>
      <c r="J6295" s="216"/>
      <c r="K6295" s="216"/>
      <c r="L6295" s="216"/>
    </row>
    <row r="6296" spans="6:12" x14ac:dyDescent="0.2">
      <c r="F6296" s="125"/>
      <c r="J6296" s="216"/>
      <c r="K6296" s="216"/>
      <c r="L6296" s="216"/>
    </row>
    <row r="6297" spans="6:12" x14ac:dyDescent="0.2">
      <c r="F6297" s="125"/>
      <c r="J6297" s="216"/>
      <c r="K6297" s="216"/>
      <c r="L6297" s="216"/>
    </row>
    <row r="6298" spans="6:12" x14ac:dyDescent="0.2">
      <c r="F6298" s="125"/>
      <c r="J6298" s="216"/>
      <c r="K6298" s="216"/>
      <c r="L6298" s="216"/>
    </row>
    <row r="6299" spans="6:12" x14ac:dyDescent="0.2">
      <c r="F6299" s="125"/>
      <c r="J6299" s="216"/>
      <c r="K6299" s="216"/>
      <c r="L6299" s="216"/>
    </row>
    <row r="6300" spans="6:12" x14ac:dyDescent="0.2">
      <c r="F6300" s="125"/>
      <c r="J6300" s="216"/>
      <c r="K6300" s="216"/>
      <c r="L6300" s="216"/>
    </row>
    <row r="6301" spans="6:12" x14ac:dyDescent="0.2">
      <c r="F6301" s="125"/>
      <c r="J6301" s="216"/>
      <c r="K6301" s="216"/>
      <c r="L6301" s="216"/>
    </row>
    <row r="6302" spans="6:12" x14ac:dyDescent="0.2">
      <c r="H6302" s="219"/>
    </row>
    <row r="6303" spans="6:12" x14ac:dyDescent="0.2">
      <c r="F6303" s="125"/>
      <c r="J6303" s="216"/>
      <c r="K6303" s="216"/>
      <c r="L6303" s="216"/>
    </row>
    <row r="6304" spans="6:12" x14ac:dyDescent="0.2">
      <c r="F6304" s="125"/>
      <c r="J6304" s="216"/>
      <c r="K6304" s="216"/>
      <c r="L6304" s="216"/>
    </row>
    <row r="6305" spans="6:12" x14ac:dyDescent="0.2">
      <c r="F6305" s="125"/>
      <c r="J6305" s="216"/>
      <c r="K6305" s="216"/>
      <c r="L6305" s="216"/>
    </row>
    <row r="6306" spans="6:12" x14ac:dyDescent="0.2">
      <c r="F6306" s="125"/>
    </row>
    <row r="6307" spans="6:12" x14ac:dyDescent="0.2">
      <c r="F6307" s="125"/>
      <c r="J6307" s="216"/>
      <c r="K6307" s="216"/>
      <c r="L6307" s="216"/>
    </row>
    <row r="6308" spans="6:12" x14ac:dyDescent="0.2">
      <c r="F6308" s="125"/>
      <c r="J6308" s="216"/>
      <c r="K6308" s="216"/>
      <c r="L6308" s="216"/>
    </row>
    <row r="6309" spans="6:12" x14ac:dyDescent="0.2">
      <c r="F6309" s="125"/>
    </row>
    <row r="6310" spans="6:12" x14ac:dyDescent="0.2">
      <c r="F6310" s="125"/>
    </row>
    <row r="6311" spans="6:12" x14ac:dyDescent="0.2">
      <c r="F6311" s="125"/>
      <c r="J6311" s="216"/>
      <c r="K6311" s="216"/>
      <c r="L6311" s="216"/>
    </row>
    <row r="6312" spans="6:12" x14ac:dyDescent="0.2">
      <c r="F6312" s="125"/>
    </row>
    <row r="6313" spans="6:12" x14ac:dyDescent="0.2">
      <c r="F6313" s="125"/>
    </row>
    <row r="6314" spans="6:12" x14ac:dyDescent="0.2">
      <c r="F6314" s="125"/>
      <c r="J6314" s="216"/>
      <c r="K6314" s="216"/>
      <c r="L6314" s="216"/>
    </row>
    <row r="6315" spans="6:12" x14ac:dyDescent="0.2">
      <c r="F6315" s="125"/>
    </row>
    <row r="6316" spans="6:12" x14ac:dyDescent="0.2">
      <c r="F6316" s="125"/>
      <c r="J6316" s="216"/>
      <c r="K6316" s="216"/>
      <c r="L6316" s="216"/>
    </row>
    <row r="6317" spans="6:12" x14ac:dyDescent="0.2">
      <c r="F6317" s="125"/>
    </row>
    <row r="6318" spans="6:12" x14ac:dyDescent="0.2">
      <c r="F6318" s="125"/>
    </row>
    <row r="6319" spans="6:12" x14ac:dyDescent="0.2">
      <c r="F6319" s="125"/>
      <c r="J6319" s="216"/>
      <c r="K6319" s="216"/>
      <c r="L6319" s="216"/>
    </row>
    <row r="6320" spans="6:12" x14ac:dyDescent="0.2">
      <c r="F6320" s="125"/>
    </row>
    <row r="6321" spans="6:12" x14ac:dyDescent="0.2">
      <c r="F6321" s="125"/>
      <c r="J6321" s="216"/>
      <c r="K6321" s="216"/>
      <c r="L6321" s="216"/>
    </row>
    <row r="6322" spans="6:12" x14ac:dyDescent="0.2">
      <c r="F6322" s="125"/>
    </row>
    <row r="6323" spans="6:12" x14ac:dyDescent="0.2">
      <c r="F6323" s="125"/>
    </row>
    <row r="6324" spans="6:12" x14ac:dyDescent="0.2">
      <c r="F6324" s="125"/>
      <c r="J6324" s="216"/>
      <c r="K6324" s="216"/>
      <c r="L6324" s="216"/>
    </row>
    <row r="6325" spans="6:12" x14ac:dyDescent="0.2">
      <c r="F6325" s="125"/>
    </row>
    <row r="6326" spans="6:12" x14ac:dyDescent="0.2">
      <c r="F6326" s="125"/>
    </row>
    <row r="6327" spans="6:12" x14ac:dyDescent="0.2">
      <c r="F6327" s="125"/>
    </row>
    <row r="6328" spans="6:12" x14ac:dyDescent="0.2">
      <c r="F6328" s="125"/>
      <c r="J6328" s="216"/>
      <c r="K6328" s="216"/>
      <c r="L6328" s="216"/>
    </row>
    <row r="6329" spans="6:12" x14ac:dyDescent="0.2">
      <c r="F6329" s="125"/>
      <c r="J6329" s="216"/>
      <c r="K6329" s="216"/>
      <c r="L6329" s="216"/>
    </row>
    <row r="6330" spans="6:12" x14ac:dyDescent="0.2">
      <c r="F6330" s="125"/>
    </row>
    <row r="6331" spans="6:12" x14ac:dyDescent="0.2">
      <c r="F6331" s="125"/>
      <c r="J6331" s="216"/>
      <c r="K6331" s="216"/>
      <c r="L6331" s="216"/>
    </row>
    <row r="6332" spans="6:12" x14ac:dyDescent="0.2">
      <c r="F6332" s="125"/>
      <c r="J6332" s="216"/>
      <c r="K6332" s="216"/>
      <c r="L6332" s="216"/>
    </row>
    <row r="6333" spans="6:12" x14ac:dyDescent="0.2">
      <c r="F6333" s="125"/>
      <c r="J6333" s="216"/>
      <c r="K6333" s="216"/>
      <c r="L6333" s="216"/>
    </row>
    <row r="6334" spans="6:12" x14ac:dyDescent="0.2">
      <c r="F6334" s="125"/>
      <c r="J6334" s="216"/>
      <c r="K6334" s="216"/>
      <c r="L6334" s="216"/>
    </row>
    <row r="6335" spans="6:12" x14ac:dyDescent="0.2">
      <c r="F6335" s="125"/>
      <c r="J6335" s="216"/>
      <c r="K6335" s="216"/>
      <c r="L6335" s="216"/>
    </row>
    <row r="6336" spans="6:12" x14ac:dyDescent="0.2">
      <c r="F6336" s="125"/>
    </row>
    <row r="6337" spans="6:12" x14ac:dyDescent="0.2">
      <c r="F6337" s="125"/>
    </row>
    <row r="6338" spans="6:12" x14ac:dyDescent="0.2">
      <c r="F6338" s="125"/>
    </row>
    <row r="6339" spans="6:12" x14ac:dyDescent="0.2">
      <c r="F6339" s="125"/>
    </row>
    <row r="6340" spans="6:12" x14ac:dyDescent="0.2">
      <c r="F6340" s="125"/>
    </row>
    <row r="6341" spans="6:12" x14ac:dyDescent="0.2">
      <c r="F6341" s="125"/>
    </row>
    <row r="6342" spans="6:12" x14ac:dyDescent="0.2">
      <c r="F6342" s="125"/>
      <c r="J6342" s="216"/>
      <c r="K6342" s="216"/>
      <c r="L6342" s="216"/>
    </row>
    <row r="6343" spans="6:12" x14ac:dyDescent="0.2">
      <c r="F6343" s="125"/>
    </row>
    <row r="6344" spans="6:12" x14ac:dyDescent="0.2">
      <c r="F6344" s="125"/>
    </row>
    <row r="6345" spans="6:12" x14ac:dyDescent="0.2">
      <c r="F6345" s="125"/>
      <c r="J6345" s="216"/>
      <c r="K6345" s="216"/>
      <c r="L6345" s="216"/>
    </row>
    <row r="6346" spans="6:12" x14ac:dyDescent="0.2">
      <c r="F6346" s="125"/>
      <c r="J6346" s="216"/>
      <c r="K6346" s="216"/>
      <c r="L6346" s="216"/>
    </row>
    <row r="6347" spans="6:12" x14ac:dyDescent="0.2">
      <c r="F6347" s="125"/>
      <c r="J6347" s="216"/>
      <c r="K6347" s="216"/>
      <c r="L6347" s="216"/>
    </row>
    <row r="6348" spans="6:12" x14ac:dyDescent="0.2">
      <c r="F6348" s="125"/>
      <c r="J6348" s="216"/>
      <c r="K6348" s="216"/>
      <c r="L6348" s="216"/>
    </row>
    <row r="6349" spans="6:12" x14ac:dyDescent="0.2">
      <c r="F6349" s="125"/>
      <c r="J6349" s="216"/>
      <c r="K6349" s="216"/>
      <c r="L6349" s="216"/>
    </row>
    <row r="6350" spans="6:12" x14ac:dyDescent="0.2">
      <c r="F6350" s="125"/>
      <c r="J6350" s="216"/>
      <c r="K6350" s="216"/>
      <c r="L6350" s="216"/>
    </row>
    <row r="6351" spans="6:12" x14ac:dyDescent="0.2">
      <c r="F6351" s="125"/>
    </row>
    <row r="6352" spans="6:12" x14ac:dyDescent="0.2">
      <c r="F6352" s="125"/>
      <c r="J6352" s="216"/>
      <c r="K6352" s="216"/>
      <c r="L6352" s="216"/>
    </row>
    <row r="6353" spans="6:12" x14ac:dyDescent="0.2">
      <c r="F6353" s="125"/>
      <c r="J6353" s="216"/>
      <c r="K6353" s="216"/>
      <c r="L6353" s="216"/>
    </row>
    <row r="6354" spans="6:12" x14ac:dyDescent="0.2">
      <c r="F6354" s="125"/>
      <c r="J6354" s="216"/>
      <c r="K6354" s="216"/>
      <c r="L6354" s="216"/>
    </row>
    <row r="6355" spans="6:12" x14ac:dyDescent="0.2">
      <c r="F6355" s="125"/>
      <c r="J6355" s="216"/>
      <c r="K6355" s="216"/>
      <c r="L6355" s="216"/>
    </row>
    <row r="6356" spans="6:12" x14ac:dyDescent="0.2">
      <c r="F6356" s="125"/>
    </row>
    <row r="6357" spans="6:12" x14ac:dyDescent="0.2">
      <c r="F6357" s="125"/>
      <c r="J6357" s="216"/>
      <c r="K6357" s="216"/>
      <c r="L6357" s="216"/>
    </row>
    <row r="6358" spans="6:12" x14ac:dyDescent="0.2">
      <c r="F6358" s="125"/>
      <c r="J6358" s="216"/>
      <c r="K6358" s="216"/>
      <c r="L6358" s="216"/>
    </row>
    <row r="6359" spans="6:12" x14ac:dyDescent="0.2">
      <c r="F6359" s="125"/>
      <c r="J6359" s="216"/>
      <c r="K6359" s="216"/>
      <c r="L6359" s="216"/>
    </row>
    <row r="6360" spans="6:12" x14ac:dyDescent="0.2">
      <c r="F6360" s="125"/>
      <c r="J6360" s="216"/>
      <c r="K6360" s="216"/>
      <c r="L6360" s="216"/>
    </row>
    <row r="6361" spans="6:12" x14ac:dyDescent="0.2">
      <c r="F6361" s="125"/>
      <c r="J6361" s="216"/>
      <c r="K6361" s="216"/>
      <c r="L6361" s="216"/>
    </row>
    <row r="6362" spans="6:12" x14ac:dyDescent="0.2">
      <c r="F6362" s="125"/>
      <c r="J6362" s="216"/>
      <c r="K6362" s="216"/>
      <c r="L6362" s="216"/>
    </row>
    <row r="6363" spans="6:12" x14ac:dyDescent="0.2">
      <c r="F6363" s="125"/>
    </row>
    <row r="6364" spans="6:12" x14ac:dyDescent="0.2">
      <c r="F6364" s="125"/>
      <c r="J6364" s="216"/>
      <c r="K6364" s="216"/>
      <c r="L6364" s="216"/>
    </row>
    <row r="6365" spans="6:12" x14ac:dyDescent="0.2">
      <c r="F6365" s="125"/>
      <c r="J6365" s="216"/>
      <c r="K6365" s="216"/>
      <c r="L6365" s="216"/>
    </row>
    <row r="6366" spans="6:12" x14ac:dyDescent="0.2">
      <c r="F6366" s="125"/>
    </row>
    <row r="6367" spans="6:12" x14ac:dyDescent="0.2">
      <c r="F6367" s="125"/>
    </row>
    <row r="6368" spans="6:12" x14ac:dyDescent="0.2">
      <c r="F6368" s="125"/>
    </row>
    <row r="6369" spans="6:12" x14ac:dyDescent="0.2">
      <c r="F6369" s="125"/>
      <c r="J6369" s="216"/>
      <c r="K6369" s="216"/>
      <c r="L6369" s="216"/>
    </row>
    <row r="6370" spans="6:12" x14ac:dyDescent="0.2">
      <c r="F6370" s="125"/>
    </row>
    <row r="6371" spans="6:12" x14ac:dyDescent="0.2">
      <c r="F6371" s="125"/>
    </row>
    <row r="6372" spans="6:12" x14ac:dyDescent="0.2">
      <c r="F6372" s="125"/>
      <c r="J6372" s="216"/>
      <c r="K6372" s="216"/>
      <c r="L6372" s="216"/>
    </row>
    <row r="6373" spans="6:12" x14ac:dyDescent="0.2">
      <c r="F6373" s="125"/>
    </row>
    <row r="6374" spans="6:12" x14ac:dyDescent="0.2">
      <c r="F6374" s="125"/>
    </row>
    <row r="6375" spans="6:12" x14ac:dyDescent="0.2">
      <c r="F6375" s="125"/>
    </row>
    <row r="6376" spans="6:12" x14ac:dyDescent="0.2">
      <c r="F6376" s="125"/>
      <c r="J6376" s="216"/>
      <c r="K6376" s="216"/>
      <c r="L6376" s="216"/>
    </row>
    <row r="6377" spans="6:12" x14ac:dyDescent="0.2">
      <c r="F6377" s="125"/>
    </row>
    <row r="6378" spans="6:12" x14ac:dyDescent="0.2">
      <c r="F6378" s="125"/>
    </row>
    <row r="6379" spans="6:12" x14ac:dyDescent="0.2">
      <c r="F6379" s="125"/>
      <c r="J6379" s="216"/>
      <c r="K6379" s="216"/>
      <c r="L6379" s="216"/>
    </row>
    <row r="6380" spans="6:12" x14ac:dyDescent="0.2">
      <c r="F6380" s="125"/>
      <c r="J6380" s="216"/>
      <c r="K6380" s="216"/>
      <c r="L6380" s="216"/>
    </row>
    <row r="6381" spans="6:12" x14ac:dyDescent="0.2">
      <c r="F6381" s="125"/>
    </row>
    <row r="6382" spans="6:12" x14ac:dyDescent="0.2">
      <c r="F6382" s="125"/>
      <c r="J6382" s="216"/>
      <c r="K6382" s="216"/>
      <c r="L6382" s="216"/>
    </row>
    <row r="6383" spans="6:12" x14ac:dyDescent="0.2">
      <c r="F6383" s="125"/>
      <c r="J6383" s="216"/>
      <c r="K6383" s="216"/>
      <c r="L6383" s="216"/>
    </row>
    <row r="6384" spans="6:12" x14ac:dyDescent="0.2">
      <c r="F6384" s="125"/>
      <c r="J6384" s="216"/>
      <c r="K6384" s="216"/>
      <c r="L6384" s="216"/>
    </row>
    <row r="6385" spans="6:12" x14ac:dyDescent="0.2">
      <c r="F6385" s="125"/>
    </row>
    <row r="6386" spans="6:12" x14ac:dyDescent="0.2">
      <c r="F6386" s="125"/>
    </row>
    <row r="6387" spans="6:12" x14ac:dyDescent="0.2">
      <c r="F6387" s="125"/>
    </row>
    <row r="6388" spans="6:12" x14ac:dyDescent="0.2">
      <c r="F6388" s="125"/>
      <c r="J6388" s="216"/>
      <c r="K6388" s="216"/>
      <c r="L6388" s="216"/>
    </row>
    <row r="6389" spans="6:12" x14ac:dyDescent="0.2">
      <c r="F6389" s="125"/>
      <c r="J6389" s="216"/>
      <c r="K6389" s="216"/>
      <c r="L6389" s="216"/>
    </row>
    <row r="6390" spans="6:12" x14ac:dyDescent="0.2">
      <c r="F6390" s="125"/>
      <c r="J6390" s="216"/>
      <c r="K6390" s="216"/>
      <c r="L6390" s="216"/>
    </row>
    <row r="6391" spans="6:12" x14ac:dyDescent="0.2">
      <c r="F6391" s="125"/>
    </row>
    <row r="6392" spans="6:12" x14ac:dyDescent="0.2">
      <c r="F6392" s="125"/>
      <c r="J6392" s="216"/>
      <c r="K6392" s="216"/>
      <c r="L6392" s="216"/>
    </row>
    <row r="6393" spans="6:12" x14ac:dyDescent="0.2">
      <c r="F6393" s="125"/>
    </row>
    <row r="6394" spans="6:12" x14ac:dyDescent="0.2">
      <c r="F6394" s="125"/>
    </row>
    <row r="6395" spans="6:12" x14ac:dyDescent="0.2">
      <c r="F6395" s="125"/>
    </row>
    <row r="6396" spans="6:12" x14ac:dyDescent="0.2">
      <c r="F6396" s="125"/>
    </row>
    <row r="6397" spans="6:12" x14ac:dyDescent="0.2">
      <c r="F6397" s="125"/>
    </row>
    <row r="6398" spans="6:12" x14ac:dyDescent="0.2">
      <c r="F6398" s="125"/>
      <c r="J6398" s="216"/>
      <c r="K6398" s="216"/>
      <c r="L6398" s="216"/>
    </row>
    <row r="6399" spans="6:12" x14ac:dyDescent="0.2">
      <c r="F6399" s="125"/>
      <c r="J6399" s="216"/>
      <c r="K6399" s="216"/>
      <c r="L6399" s="216"/>
    </row>
    <row r="6400" spans="6:12" x14ac:dyDescent="0.2">
      <c r="F6400" s="125"/>
      <c r="J6400" s="216"/>
      <c r="K6400" s="216"/>
      <c r="L6400" s="216"/>
    </row>
    <row r="6401" spans="6:12" x14ac:dyDescent="0.2">
      <c r="F6401" s="125"/>
      <c r="J6401" s="216"/>
      <c r="K6401" s="216"/>
      <c r="L6401" s="216"/>
    </row>
    <row r="6402" spans="6:12" x14ac:dyDescent="0.2">
      <c r="F6402" s="125"/>
    </row>
    <row r="6403" spans="6:12" x14ac:dyDescent="0.2">
      <c r="F6403" s="125"/>
      <c r="J6403" s="216"/>
      <c r="K6403" s="216"/>
      <c r="L6403" s="216"/>
    </row>
    <row r="6404" spans="6:12" x14ac:dyDescent="0.2">
      <c r="F6404" s="125"/>
    </row>
    <row r="6405" spans="6:12" x14ac:dyDescent="0.2">
      <c r="F6405" s="125"/>
    </row>
    <row r="6406" spans="6:12" x14ac:dyDescent="0.2">
      <c r="F6406" s="125"/>
      <c r="J6406" s="216"/>
      <c r="K6406" s="216"/>
      <c r="L6406" s="216"/>
    </row>
    <row r="6407" spans="6:12" x14ac:dyDescent="0.2">
      <c r="F6407" s="125"/>
      <c r="J6407" s="216"/>
      <c r="K6407" s="216"/>
      <c r="L6407" s="216"/>
    </row>
    <row r="6408" spans="6:12" x14ac:dyDescent="0.2">
      <c r="F6408" s="125"/>
      <c r="J6408" s="216"/>
      <c r="K6408" s="216"/>
      <c r="L6408" s="216"/>
    </row>
    <row r="6409" spans="6:12" x14ac:dyDescent="0.2">
      <c r="F6409" s="125"/>
      <c r="J6409" s="216"/>
      <c r="K6409" s="216"/>
      <c r="L6409" s="216"/>
    </row>
    <row r="6410" spans="6:12" x14ac:dyDescent="0.2">
      <c r="F6410" s="125"/>
      <c r="J6410" s="216"/>
      <c r="K6410" s="216"/>
      <c r="L6410" s="216"/>
    </row>
    <row r="6411" spans="6:12" x14ac:dyDescent="0.2">
      <c r="F6411" s="125"/>
      <c r="J6411" s="216"/>
      <c r="K6411" s="216"/>
      <c r="L6411" s="216"/>
    </row>
    <row r="6412" spans="6:12" x14ac:dyDescent="0.2">
      <c r="F6412" s="125"/>
      <c r="J6412" s="216"/>
      <c r="K6412" s="216"/>
      <c r="L6412" s="216"/>
    </row>
    <row r="6413" spans="6:12" x14ac:dyDescent="0.2">
      <c r="F6413" s="125"/>
      <c r="J6413" s="216"/>
      <c r="K6413" s="216"/>
      <c r="L6413" s="216"/>
    </row>
    <row r="6414" spans="6:12" x14ac:dyDescent="0.2">
      <c r="F6414" s="125"/>
      <c r="J6414" s="216"/>
      <c r="K6414" s="216"/>
      <c r="L6414" s="216"/>
    </row>
    <row r="6415" spans="6:12" x14ac:dyDescent="0.2">
      <c r="F6415" s="125"/>
      <c r="J6415" s="216"/>
      <c r="K6415" s="216"/>
      <c r="L6415" s="216"/>
    </row>
    <row r="6416" spans="6:12" x14ac:dyDescent="0.2">
      <c r="F6416" s="125"/>
      <c r="J6416" s="216"/>
      <c r="K6416" s="216"/>
      <c r="L6416" s="216"/>
    </row>
    <row r="6417" spans="6:12" x14ac:dyDescent="0.2">
      <c r="F6417" s="125"/>
      <c r="J6417" s="216"/>
      <c r="K6417" s="216"/>
      <c r="L6417" s="216"/>
    </row>
    <row r="6418" spans="6:12" x14ac:dyDescent="0.2">
      <c r="F6418" s="125"/>
    </row>
    <row r="6419" spans="6:12" x14ac:dyDescent="0.2">
      <c r="F6419" s="125"/>
    </row>
    <row r="6420" spans="6:12" x14ac:dyDescent="0.2">
      <c r="F6420" s="125"/>
      <c r="J6420" s="216"/>
      <c r="K6420" s="216"/>
      <c r="L6420" s="216"/>
    </row>
    <row r="6421" spans="6:12" x14ac:dyDescent="0.2">
      <c r="F6421" s="125"/>
    </row>
    <row r="6422" spans="6:12" x14ac:dyDescent="0.2">
      <c r="F6422" s="125"/>
    </row>
    <row r="6423" spans="6:12" x14ac:dyDescent="0.2">
      <c r="F6423" s="125"/>
      <c r="J6423" s="216"/>
      <c r="K6423" s="216"/>
      <c r="L6423" s="216"/>
    </row>
    <row r="6424" spans="6:12" x14ac:dyDescent="0.2">
      <c r="F6424" s="125"/>
    </row>
    <row r="6425" spans="6:12" x14ac:dyDescent="0.2">
      <c r="F6425" s="125"/>
      <c r="J6425" s="216"/>
      <c r="K6425" s="216"/>
      <c r="L6425" s="216"/>
    </row>
    <row r="6426" spans="6:12" x14ac:dyDescent="0.2">
      <c r="F6426" s="125"/>
    </row>
    <row r="6427" spans="6:12" x14ac:dyDescent="0.2">
      <c r="F6427" s="125"/>
      <c r="J6427" s="216"/>
      <c r="K6427" s="216"/>
      <c r="L6427" s="216"/>
    </row>
    <row r="6428" spans="6:12" x14ac:dyDescent="0.2">
      <c r="F6428" s="125"/>
    </row>
    <row r="6429" spans="6:12" x14ac:dyDescent="0.2">
      <c r="F6429" s="125"/>
    </row>
    <row r="6430" spans="6:12" x14ac:dyDescent="0.2">
      <c r="F6430" s="125"/>
      <c r="J6430" s="216"/>
      <c r="K6430" s="216"/>
      <c r="L6430" s="216"/>
    </row>
    <row r="6431" spans="6:12" x14ac:dyDescent="0.2">
      <c r="F6431" s="125"/>
    </row>
    <row r="6432" spans="6:12" x14ac:dyDescent="0.2">
      <c r="F6432" s="125"/>
      <c r="J6432" s="216"/>
      <c r="K6432" s="216"/>
      <c r="L6432" s="216"/>
    </row>
    <row r="6433" spans="6:12" x14ac:dyDescent="0.2">
      <c r="F6433" s="125"/>
    </row>
    <row r="6434" spans="6:12" x14ac:dyDescent="0.2">
      <c r="F6434" s="125"/>
    </row>
    <row r="6435" spans="6:12" x14ac:dyDescent="0.2">
      <c r="F6435" s="125"/>
    </row>
    <row r="6436" spans="6:12" x14ac:dyDescent="0.2">
      <c r="F6436" s="125"/>
      <c r="J6436" s="216"/>
      <c r="K6436" s="216"/>
      <c r="L6436" s="216"/>
    </row>
    <row r="6437" spans="6:12" x14ac:dyDescent="0.2">
      <c r="F6437" s="125"/>
    </row>
    <row r="6438" spans="6:12" x14ac:dyDescent="0.2">
      <c r="F6438" s="125"/>
      <c r="J6438" s="216"/>
      <c r="K6438" s="216"/>
      <c r="L6438" s="216"/>
    </row>
    <row r="6439" spans="6:12" x14ac:dyDescent="0.2">
      <c r="F6439" s="125"/>
      <c r="J6439" s="216"/>
      <c r="K6439" s="216"/>
      <c r="L6439" s="216"/>
    </row>
    <row r="6440" spans="6:12" x14ac:dyDescent="0.2">
      <c r="F6440" s="125"/>
      <c r="J6440" s="216"/>
      <c r="K6440" s="216"/>
      <c r="L6440" s="216"/>
    </row>
    <row r="6441" spans="6:12" x14ac:dyDescent="0.2">
      <c r="F6441" s="125"/>
    </row>
    <row r="6442" spans="6:12" x14ac:dyDescent="0.2">
      <c r="F6442" s="125"/>
      <c r="J6442" s="216"/>
      <c r="K6442" s="216"/>
      <c r="L6442" s="216"/>
    </row>
    <row r="6443" spans="6:12" x14ac:dyDescent="0.2">
      <c r="F6443" s="125"/>
      <c r="J6443" s="216"/>
      <c r="K6443" s="216"/>
      <c r="L6443" s="216"/>
    </row>
    <row r="6444" spans="6:12" x14ac:dyDescent="0.2">
      <c r="F6444" s="125"/>
    </row>
    <row r="6445" spans="6:12" x14ac:dyDescent="0.2">
      <c r="F6445" s="125"/>
    </row>
    <row r="6446" spans="6:12" x14ac:dyDescent="0.2">
      <c r="F6446" s="125"/>
      <c r="J6446" s="216"/>
      <c r="K6446" s="216"/>
      <c r="L6446" s="216"/>
    </row>
    <row r="6447" spans="6:12" x14ac:dyDescent="0.2">
      <c r="F6447" s="125"/>
    </row>
    <row r="6448" spans="6:12" x14ac:dyDescent="0.2">
      <c r="F6448" s="125"/>
      <c r="J6448" s="216"/>
      <c r="K6448" s="216"/>
      <c r="L6448" s="216"/>
    </row>
    <row r="6449" spans="6:12" x14ac:dyDescent="0.2">
      <c r="F6449" s="125"/>
    </row>
    <row r="6450" spans="6:12" x14ac:dyDescent="0.2">
      <c r="F6450" s="125"/>
    </row>
    <row r="6451" spans="6:12" x14ac:dyDescent="0.2">
      <c r="F6451" s="125"/>
    </row>
    <row r="6452" spans="6:12" x14ac:dyDescent="0.2">
      <c r="F6452" s="125"/>
    </row>
    <row r="6453" spans="6:12" x14ac:dyDescent="0.2">
      <c r="F6453" s="125"/>
      <c r="J6453" s="216"/>
      <c r="K6453" s="216"/>
      <c r="L6453" s="216"/>
    </row>
    <row r="6454" spans="6:12" x14ac:dyDescent="0.2">
      <c r="F6454" s="125"/>
      <c r="J6454" s="216"/>
      <c r="K6454" s="216"/>
      <c r="L6454" s="216"/>
    </row>
    <row r="6455" spans="6:12" x14ac:dyDescent="0.2">
      <c r="F6455" s="125"/>
    </row>
    <row r="6456" spans="6:12" x14ac:dyDescent="0.2">
      <c r="F6456" s="125"/>
      <c r="J6456" s="216"/>
      <c r="K6456" s="216"/>
      <c r="L6456" s="216"/>
    </row>
    <row r="6457" spans="6:12" x14ac:dyDescent="0.2">
      <c r="F6457" s="125"/>
    </row>
    <row r="6458" spans="6:12" x14ac:dyDescent="0.2">
      <c r="F6458" s="125"/>
    </row>
    <row r="6459" spans="6:12" x14ac:dyDescent="0.2">
      <c r="F6459" s="125"/>
      <c r="J6459" s="216"/>
      <c r="K6459" s="216"/>
      <c r="L6459" s="216"/>
    </row>
    <row r="6460" spans="6:12" x14ac:dyDescent="0.2">
      <c r="F6460" s="125"/>
    </row>
    <row r="6461" spans="6:12" x14ac:dyDescent="0.2">
      <c r="F6461" s="125"/>
    </row>
    <row r="6462" spans="6:12" x14ac:dyDescent="0.2">
      <c r="F6462" s="125"/>
      <c r="J6462" s="216"/>
      <c r="K6462" s="216"/>
      <c r="L6462" s="216"/>
    </row>
    <row r="6463" spans="6:12" x14ac:dyDescent="0.2">
      <c r="F6463" s="125"/>
      <c r="J6463" s="216"/>
      <c r="K6463" s="216"/>
      <c r="L6463" s="216"/>
    </row>
    <row r="6464" spans="6:12" x14ac:dyDescent="0.2">
      <c r="F6464" s="125"/>
      <c r="J6464" s="216"/>
      <c r="K6464" s="216"/>
      <c r="L6464" s="216"/>
    </row>
    <row r="6465" spans="6:12" x14ac:dyDescent="0.2">
      <c r="F6465" s="125"/>
    </row>
    <row r="6466" spans="6:12" x14ac:dyDescent="0.2">
      <c r="F6466" s="125"/>
      <c r="J6466" s="216"/>
      <c r="K6466" s="216"/>
      <c r="L6466" s="216"/>
    </row>
    <row r="6467" spans="6:12" x14ac:dyDescent="0.2">
      <c r="F6467" s="125"/>
    </row>
    <row r="6468" spans="6:12" x14ac:dyDescent="0.2">
      <c r="F6468" s="125"/>
      <c r="J6468" s="216"/>
      <c r="K6468" s="216"/>
      <c r="L6468" s="216"/>
    </row>
    <row r="6469" spans="6:12" x14ac:dyDescent="0.2">
      <c r="F6469" s="125"/>
      <c r="J6469" s="216"/>
      <c r="K6469" s="216"/>
      <c r="L6469" s="216"/>
    </row>
    <row r="6470" spans="6:12" x14ac:dyDescent="0.2">
      <c r="F6470" s="125"/>
    </row>
    <row r="6471" spans="6:12" x14ac:dyDescent="0.2">
      <c r="F6471" s="125"/>
    </row>
    <row r="6472" spans="6:12" x14ac:dyDescent="0.2">
      <c r="F6472" s="125"/>
      <c r="J6472" s="216"/>
      <c r="K6472" s="216"/>
      <c r="L6472" s="216"/>
    </row>
    <row r="6473" spans="6:12" x14ac:dyDescent="0.2">
      <c r="F6473" s="125"/>
      <c r="J6473" s="216"/>
      <c r="K6473" s="216"/>
      <c r="L6473" s="216"/>
    </row>
    <row r="6474" spans="6:12" x14ac:dyDescent="0.2">
      <c r="F6474" s="125"/>
    </row>
    <row r="6475" spans="6:12" x14ac:dyDescent="0.2">
      <c r="F6475" s="125"/>
    </row>
    <row r="6476" spans="6:12" x14ac:dyDescent="0.2">
      <c r="F6476" s="125"/>
    </row>
    <row r="6477" spans="6:12" x14ac:dyDescent="0.2">
      <c r="F6477" s="125"/>
      <c r="J6477" s="216"/>
      <c r="K6477" s="216"/>
      <c r="L6477" s="216"/>
    </row>
    <row r="6478" spans="6:12" x14ac:dyDescent="0.2">
      <c r="F6478" s="125"/>
    </row>
    <row r="6479" spans="6:12" x14ac:dyDescent="0.2">
      <c r="F6479" s="125"/>
    </row>
    <row r="6480" spans="6:12" x14ac:dyDescent="0.2">
      <c r="F6480" s="125"/>
    </row>
    <row r="6481" spans="6:13" x14ac:dyDescent="0.2">
      <c r="F6481" s="125"/>
      <c r="J6481" s="216"/>
      <c r="K6481" s="216"/>
      <c r="L6481" s="216"/>
    </row>
    <row r="6482" spans="6:13" x14ac:dyDescent="0.2">
      <c r="F6482" s="125"/>
      <c r="J6482" s="216"/>
      <c r="K6482" s="216"/>
      <c r="L6482" s="216"/>
    </row>
    <row r="6483" spans="6:13" x14ac:dyDescent="0.2">
      <c r="F6483" s="125"/>
      <c r="J6483" s="216"/>
      <c r="K6483" s="216"/>
      <c r="L6483" s="216"/>
    </row>
    <row r="6484" spans="6:13" x14ac:dyDescent="0.2">
      <c r="F6484" s="125"/>
      <c r="J6484" s="216"/>
      <c r="K6484" s="216"/>
      <c r="L6484" s="216"/>
    </row>
    <row r="6485" spans="6:13" x14ac:dyDescent="0.2">
      <c r="F6485" s="125"/>
      <c r="H6485" s="219"/>
      <c r="J6485" s="216"/>
      <c r="K6485" s="216"/>
      <c r="L6485" s="216"/>
      <c r="M6485" s="215"/>
    </row>
    <row r="6486" spans="6:13" x14ac:dyDescent="0.2">
      <c r="F6486" s="125"/>
    </row>
    <row r="6488" spans="6:13" x14ac:dyDescent="0.2">
      <c r="F6488" s="125"/>
      <c r="J6488" s="216"/>
      <c r="K6488" s="216"/>
      <c r="L6488" s="216"/>
    </row>
    <row r="6489" spans="6:13" x14ac:dyDescent="0.2">
      <c r="F6489" s="125"/>
      <c r="J6489" s="216"/>
      <c r="K6489" s="216"/>
      <c r="L6489" s="216"/>
    </row>
    <row r="6490" spans="6:13" x14ac:dyDescent="0.2">
      <c r="F6490" s="125"/>
      <c r="J6490" s="216"/>
      <c r="K6490" s="216"/>
      <c r="L6490" s="216"/>
    </row>
    <row r="6491" spans="6:13" x14ac:dyDescent="0.2">
      <c r="F6491" s="125"/>
      <c r="J6491" s="216"/>
      <c r="K6491" s="216"/>
      <c r="L6491" s="216"/>
    </row>
    <row r="6492" spans="6:13" x14ac:dyDescent="0.2">
      <c r="F6492" s="125"/>
      <c r="H6492" s="219"/>
      <c r="J6492" s="216"/>
      <c r="K6492" s="216"/>
      <c r="L6492" s="216"/>
    </row>
    <row r="6493" spans="6:13" x14ac:dyDescent="0.2">
      <c r="F6493" s="125"/>
    </row>
    <row r="6494" spans="6:13" x14ac:dyDescent="0.2">
      <c r="F6494" s="125"/>
      <c r="J6494" s="216"/>
      <c r="K6494" s="216"/>
      <c r="L6494" s="216"/>
    </row>
    <row r="6495" spans="6:13" x14ac:dyDescent="0.2">
      <c r="F6495" s="125"/>
    </row>
    <row r="6496" spans="6:13" x14ac:dyDescent="0.2">
      <c r="F6496" s="125"/>
    </row>
    <row r="6497" spans="6:12" x14ac:dyDescent="0.2">
      <c r="F6497" s="125"/>
      <c r="J6497" s="216"/>
      <c r="K6497" s="216"/>
      <c r="L6497" s="216"/>
    </row>
    <row r="6498" spans="6:12" x14ac:dyDescent="0.2">
      <c r="F6498" s="125"/>
      <c r="J6498" s="216"/>
      <c r="K6498" s="216"/>
      <c r="L6498" s="216"/>
    </row>
    <row r="6499" spans="6:12" x14ac:dyDescent="0.2">
      <c r="F6499" s="125"/>
    </row>
    <row r="6500" spans="6:12" x14ac:dyDescent="0.2">
      <c r="F6500" s="125"/>
    </row>
    <row r="6501" spans="6:12" x14ac:dyDescent="0.2">
      <c r="F6501" s="125"/>
      <c r="J6501" s="216"/>
      <c r="K6501" s="216"/>
      <c r="L6501" s="216"/>
    </row>
    <row r="6502" spans="6:12" x14ac:dyDescent="0.2">
      <c r="F6502" s="125"/>
    </row>
    <row r="6503" spans="6:12" x14ac:dyDescent="0.2">
      <c r="F6503" s="125"/>
      <c r="J6503" s="216"/>
      <c r="K6503" s="216"/>
      <c r="L6503" s="216"/>
    </row>
    <row r="6504" spans="6:12" x14ac:dyDescent="0.2">
      <c r="F6504" s="125"/>
      <c r="J6504" s="216"/>
      <c r="K6504" s="216"/>
      <c r="L6504" s="216"/>
    </row>
    <row r="6505" spans="6:12" x14ac:dyDescent="0.2">
      <c r="F6505" s="125"/>
    </row>
    <row r="6506" spans="6:12" x14ac:dyDescent="0.2">
      <c r="F6506" s="125"/>
      <c r="J6506" s="216"/>
      <c r="K6506" s="216"/>
      <c r="L6506" s="216"/>
    </row>
    <row r="6507" spans="6:12" x14ac:dyDescent="0.2">
      <c r="F6507" s="125"/>
      <c r="J6507" s="216"/>
      <c r="K6507" s="216"/>
      <c r="L6507" s="216"/>
    </row>
    <row r="6508" spans="6:12" x14ac:dyDescent="0.2">
      <c r="F6508" s="125"/>
    </row>
    <row r="6509" spans="6:12" x14ac:dyDescent="0.2">
      <c r="F6509" s="125"/>
      <c r="J6509" s="216"/>
      <c r="K6509" s="216"/>
      <c r="L6509" s="216"/>
    </row>
    <row r="6510" spans="6:12" x14ac:dyDescent="0.2">
      <c r="F6510" s="125"/>
    </row>
    <row r="6511" spans="6:12" x14ac:dyDescent="0.2">
      <c r="F6511" s="125"/>
    </row>
    <row r="6512" spans="6:12" x14ac:dyDescent="0.2">
      <c r="F6512" s="125"/>
    </row>
    <row r="6513" spans="6:12" x14ac:dyDescent="0.2">
      <c r="F6513" s="125"/>
      <c r="J6513" s="216"/>
      <c r="K6513" s="216"/>
      <c r="L6513" s="216"/>
    </row>
    <row r="6514" spans="6:12" x14ac:dyDescent="0.2">
      <c r="F6514" s="125"/>
      <c r="J6514" s="216"/>
      <c r="K6514" s="216"/>
      <c r="L6514" s="216"/>
    </row>
    <row r="6515" spans="6:12" x14ac:dyDescent="0.2">
      <c r="F6515" s="125"/>
      <c r="J6515" s="216"/>
      <c r="K6515" s="216"/>
      <c r="L6515" s="216"/>
    </row>
    <row r="6516" spans="6:12" x14ac:dyDescent="0.2">
      <c r="F6516" s="125"/>
    </row>
    <row r="6517" spans="6:12" x14ac:dyDescent="0.2">
      <c r="F6517" s="125"/>
    </row>
    <row r="6518" spans="6:12" x14ac:dyDescent="0.2">
      <c r="F6518" s="125"/>
      <c r="J6518" s="216"/>
      <c r="K6518" s="216"/>
      <c r="L6518" s="216"/>
    </row>
    <row r="6519" spans="6:12" x14ac:dyDescent="0.2">
      <c r="F6519" s="125"/>
      <c r="J6519" s="216"/>
      <c r="K6519" s="216"/>
      <c r="L6519" s="216"/>
    </row>
    <row r="6520" spans="6:12" x14ac:dyDescent="0.2">
      <c r="F6520" s="125"/>
      <c r="J6520" s="216"/>
      <c r="K6520" s="216"/>
      <c r="L6520" s="216"/>
    </row>
    <row r="6521" spans="6:12" x14ac:dyDescent="0.2">
      <c r="F6521" s="125"/>
      <c r="J6521" s="216"/>
      <c r="K6521" s="216"/>
      <c r="L6521" s="216"/>
    </row>
    <row r="6522" spans="6:12" x14ac:dyDescent="0.2">
      <c r="F6522" s="125"/>
      <c r="J6522" s="216"/>
      <c r="K6522" s="216"/>
      <c r="L6522" s="216"/>
    </row>
    <row r="6523" spans="6:12" x14ac:dyDescent="0.2">
      <c r="F6523" s="125"/>
    </row>
    <row r="6524" spans="6:12" x14ac:dyDescent="0.2">
      <c r="F6524" s="125"/>
    </row>
    <row r="6525" spans="6:12" x14ac:dyDescent="0.2">
      <c r="F6525" s="125"/>
    </row>
    <row r="6526" spans="6:12" x14ac:dyDescent="0.2">
      <c r="F6526" s="125"/>
    </row>
    <row r="6527" spans="6:12" x14ac:dyDescent="0.2">
      <c r="F6527" s="125"/>
    </row>
    <row r="6528" spans="6:12" x14ac:dyDescent="0.2">
      <c r="F6528" s="125"/>
      <c r="J6528" s="216"/>
      <c r="K6528" s="216"/>
      <c r="L6528" s="216"/>
    </row>
    <row r="6529" spans="6:12" x14ac:dyDescent="0.2">
      <c r="F6529" s="125"/>
      <c r="J6529" s="216"/>
      <c r="K6529" s="216"/>
      <c r="L6529" s="216"/>
    </row>
    <row r="6530" spans="6:12" x14ac:dyDescent="0.2">
      <c r="F6530" s="125"/>
    </row>
    <row r="6531" spans="6:12" x14ac:dyDescent="0.2">
      <c r="F6531" s="125"/>
      <c r="J6531" s="216"/>
      <c r="K6531" s="216"/>
      <c r="L6531" s="216"/>
    </row>
    <row r="6532" spans="6:12" x14ac:dyDescent="0.2">
      <c r="F6532" s="125"/>
    </row>
    <row r="6533" spans="6:12" x14ac:dyDescent="0.2">
      <c r="F6533" s="125"/>
    </row>
    <row r="6534" spans="6:12" x14ac:dyDescent="0.2">
      <c r="F6534" s="125"/>
    </row>
    <row r="6535" spans="6:12" x14ac:dyDescent="0.2">
      <c r="F6535" s="125"/>
      <c r="J6535" s="216"/>
      <c r="K6535" s="216"/>
      <c r="L6535" s="216"/>
    </row>
    <row r="6536" spans="6:12" x14ac:dyDescent="0.2">
      <c r="F6536" s="125"/>
      <c r="J6536" s="216"/>
      <c r="K6536" s="216"/>
      <c r="L6536" s="216"/>
    </row>
    <row r="6537" spans="6:12" x14ac:dyDescent="0.2">
      <c r="F6537" s="125"/>
    </row>
    <row r="6538" spans="6:12" x14ac:dyDescent="0.2">
      <c r="F6538" s="125"/>
      <c r="J6538" s="216"/>
      <c r="K6538" s="216"/>
      <c r="L6538" s="216"/>
    </row>
    <row r="6539" spans="6:12" x14ac:dyDescent="0.2">
      <c r="F6539" s="125"/>
      <c r="J6539" s="216"/>
      <c r="K6539" s="216"/>
      <c r="L6539" s="216"/>
    </row>
    <row r="6540" spans="6:12" x14ac:dyDescent="0.2">
      <c r="F6540" s="125"/>
      <c r="J6540" s="216"/>
      <c r="K6540" s="216"/>
      <c r="L6540" s="216"/>
    </row>
    <row r="6541" spans="6:12" x14ac:dyDescent="0.2">
      <c r="F6541" s="125"/>
    </row>
    <row r="6542" spans="6:12" x14ac:dyDescent="0.2">
      <c r="F6542" s="125"/>
      <c r="J6542" s="216"/>
      <c r="K6542" s="216"/>
      <c r="L6542" s="216"/>
    </row>
    <row r="6543" spans="6:12" x14ac:dyDescent="0.2">
      <c r="F6543" s="125"/>
      <c r="J6543" s="216"/>
      <c r="K6543" s="216"/>
      <c r="L6543" s="216"/>
    </row>
    <row r="6544" spans="6:12" x14ac:dyDescent="0.2">
      <c r="F6544" s="125"/>
      <c r="J6544" s="216"/>
      <c r="K6544" s="216"/>
      <c r="L6544" s="216"/>
    </row>
    <row r="6545" spans="6:12" x14ac:dyDescent="0.2">
      <c r="F6545" s="125"/>
    </row>
    <row r="6546" spans="6:12" x14ac:dyDescent="0.2">
      <c r="F6546" s="125"/>
    </row>
    <row r="6547" spans="6:12" x14ac:dyDescent="0.2">
      <c r="F6547" s="125"/>
    </row>
    <row r="6548" spans="6:12" x14ac:dyDescent="0.2">
      <c r="F6548" s="125"/>
      <c r="J6548" s="216"/>
      <c r="K6548" s="216"/>
      <c r="L6548" s="216"/>
    </row>
    <row r="6549" spans="6:12" x14ac:dyDescent="0.2">
      <c r="F6549" s="125"/>
      <c r="J6549" s="216"/>
      <c r="K6549" s="216"/>
      <c r="L6549" s="216"/>
    </row>
    <row r="6550" spans="6:12" x14ac:dyDescent="0.2">
      <c r="F6550" s="125"/>
      <c r="J6550" s="216"/>
      <c r="K6550" s="216"/>
      <c r="L6550" s="216"/>
    </row>
    <row r="6551" spans="6:12" x14ac:dyDescent="0.2">
      <c r="F6551" s="125"/>
      <c r="J6551" s="216"/>
      <c r="K6551" s="216"/>
      <c r="L6551" s="216"/>
    </row>
    <row r="6552" spans="6:12" x14ac:dyDescent="0.2">
      <c r="F6552" s="125"/>
      <c r="J6552" s="216"/>
      <c r="K6552" s="216"/>
      <c r="L6552" s="216"/>
    </row>
    <row r="6553" spans="6:12" x14ac:dyDescent="0.2">
      <c r="F6553" s="125"/>
    </row>
    <row r="6554" spans="6:12" x14ac:dyDescent="0.2">
      <c r="F6554" s="125"/>
    </row>
    <row r="6555" spans="6:12" x14ac:dyDescent="0.2">
      <c r="F6555" s="125"/>
      <c r="J6555" s="216"/>
      <c r="K6555" s="216"/>
      <c r="L6555" s="216"/>
    </row>
    <row r="6556" spans="6:12" x14ac:dyDescent="0.2">
      <c r="F6556" s="125"/>
      <c r="J6556" s="216"/>
      <c r="K6556" s="216"/>
      <c r="L6556" s="216"/>
    </row>
    <row r="6557" spans="6:12" x14ac:dyDescent="0.2">
      <c r="F6557" s="125"/>
    </row>
    <row r="6558" spans="6:12" x14ac:dyDescent="0.2">
      <c r="F6558" s="125"/>
    </row>
    <row r="6559" spans="6:12" x14ac:dyDescent="0.2">
      <c r="F6559" s="125"/>
    </row>
    <row r="6560" spans="6:12" x14ac:dyDescent="0.2">
      <c r="F6560" s="125"/>
    </row>
    <row r="6561" spans="5:13" x14ac:dyDescent="0.2">
      <c r="F6561" s="125"/>
    </row>
    <row r="6562" spans="5:13" x14ac:dyDescent="0.2">
      <c r="F6562" s="125"/>
    </row>
    <row r="6563" spans="5:13" x14ac:dyDescent="0.2">
      <c r="F6563" s="125"/>
      <c r="J6563" s="216"/>
      <c r="K6563" s="216"/>
      <c r="L6563" s="216"/>
    </row>
    <row r="6564" spans="5:13" x14ac:dyDescent="0.2">
      <c r="F6564" s="125"/>
      <c r="J6564" s="216"/>
      <c r="K6564" s="216"/>
      <c r="L6564" s="216"/>
    </row>
    <row r="6565" spans="5:13" x14ac:dyDescent="0.2">
      <c r="F6565" s="125"/>
      <c r="J6565" s="216"/>
      <c r="K6565" s="216"/>
      <c r="L6565" s="216"/>
    </row>
    <row r="6566" spans="5:13" x14ac:dyDescent="0.2">
      <c r="F6566" s="125"/>
      <c r="J6566" s="216"/>
      <c r="K6566" s="216"/>
      <c r="L6566" s="216"/>
    </row>
    <row r="6567" spans="5:13" x14ac:dyDescent="0.2">
      <c r="F6567" s="125"/>
    </row>
    <row r="6568" spans="5:13" x14ac:dyDescent="0.2">
      <c r="F6568" s="125"/>
      <c r="J6568" s="216"/>
      <c r="K6568" s="216"/>
      <c r="L6568" s="216"/>
    </row>
    <row r="6569" spans="5:13" x14ac:dyDescent="0.2">
      <c r="F6569" s="125"/>
    </row>
    <row r="6570" spans="5:13" x14ac:dyDescent="0.2">
      <c r="H6570" s="219"/>
    </row>
    <row r="6571" spans="5:13" x14ac:dyDescent="0.2">
      <c r="E6571" s="219"/>
      <c r="F6571" s="219"/>
      <c r="H6571" s="219"/>
      <c r="K6571" s="219"/>
      <c r="L6571" s="219"/>
      <c r="M6571" s="219"/>
    </row>
    <row r="6572" spans="5:13" x14ac:dyDescent="0.2">
      <c r="F6572" s="125"/>
    </row>
    <row r="6573" spans="5:13" x14ac:dyDescent="0.2">
      <c r="F6573" s="125"/>
      <c r="J6573" s="216"/>
      <c r="K6573" s="216"/>
      <c r="L6573" s="216"/>
    </row>
    <row r="6574" spans="5:13" x14ac:dyDescent="0.2">
      <c r="F6574" s="125"/>
      <c r="J6574" s="216"/>
      <c r="K6574" s="216"/>
      <c r="L6574" s="216"/>
    </row>
    <row r="6575" spans="5:13" x14ac:dyDescent="0.2">
      <c r="F6575" s="125"/>
      <c r="J6575" s="216"/>
      <c r="K6575" s="216"/>
      <c r="L6575" s="216"/>
    </row>
    <row r="6576" spans="5:13" x14ac:dyDescent="0.2">
      <c r="F6576" s="125"/>
    </row>
    <row r="6577" spans="6:12" x14ac:dyDescent="0.2">
      <c r="F6577" s="125"/>
      <c r="J6577" s="216"/>
      <c r="K6577" s="216"/>
      <c r="L6577" s="216"/>
    </row>
    <row r="6578" spans="6:12" x14ac:dyDescent="0.2">
      <c r="F6578" s="125"/>
      <c r="J6578" s="216"/>
      <c r="K6578" s="216"/>
      <c r="L6578" s="216"/>
    </row>
    <row r="6579" spans="6:12" x14ac:dyDescent="0.2">
      <c r="F6579" s="125"/>
    </row>
    <row r="6580" spans="6:12" x14ac:dyDescent="0.2">
      <c r="F6580" s="125"/>
      <c r="J6580" s="216"/>
      <c r="K6580" s="216"/>
      <c r="L6580" s="216"/>
    </row>
    <row r="6581" spans="6:12" x14ac:dyDescent="0.2">
      <c r="F6581" s="125"/>
    </row>
    <row r="6582" spans="6:12" x14ac:dyDescent="0.2">
      <c r="F6582" s="125"/>
    </row>
    <row r="6583" spans="6:12" x14ac:dyDescent="0.2">
      <c r="F6583" s="125"/>
    </row>
    <row r="6584" spans="6:12" x14ac:dyDescent="0.2">
      <c r="F6584" s="125"/>
    </row>
    <row r="6585" spans="6:12" x14ac:dyDescent="0.2">
      <c r="F6585" s="125"/>
      <c r="J6585" s="216"/>
      <c r="K6585" s="216"/>
      <c r="L6585" s="216"/>
    </row>
    <row r="6586" spans="6:12" x14ac:dyDescent="0.2">
      <c r="F6586" s="125"/>
    </row>
    <row r="6587" spans="6:12" x14ac:dyDescent="0.2">
      <c r="F6587" s="125"/>
      <c r="J6587" s="216"/>
      <c r="K6587" s="216"/>
      <c r="L6587" s="216"/>
    </row>
    <row r="6588" spans="6:12" x14ac:dyDescent="0.2">
      <c r="F6588" s="125"/>
      <c r="J6588" s="216"/>
      <c r="K6588" s="216"/>
      <c r="L6588" s="216"/>
    </row>
    <row r="6589" spans="6:12" x14ac:dyDescent="0.2">
      <c r="F6589" s="125"/>
    </row>
    <row r="6590" spans="6:12" x14ac:dyDescent="0.2">
      <c r="F6590" s="125"/>
      <c r="J6590" s="216"/>
      <c r="K6590" s="216"/>
      <c r="L6590" s="216"/>
    </row>
    <row r="6591" spans="6:12" x14ac:dyDescent="0.2">
      <c r="F6591" s="125"/>
    </row>
    <row r="6592" spans="6:12" x14ac:dyDescent="0.2">
      <c r="F6592" s="125"/>
    </row>
    <row r="6593" spans="6:12" x14ac:dyDescent="0.2">
      <c r="F6593" s="125"/>
    </row>
    <row r="6594" spans="6:12" x14ac:dyDescent="0.2">
      <c r="F6594" s="125"/>
      <c r="J6594" s="216"/>
      <c r="K6594" s="216"/>
      <c r="L6594" s="216"/>
    </row>
    <row r="6595" spans="6:12" x14ac:dyDescent="0.2">
      <c r="F6595" s="125"/>
      <c r="J6595" s="216"/>
      <c r="K6595" s="216"/>
      <c r="L6595" s="216"/>
    </row>
    <row r="6596" spans="6:12" x14ac:dyDescent="0.2">
      <c r="F6596" s="125"/>
    </row>
    <row r="6597" spans="6:12" x14ac:dyDescent="0.2">
      <c r="F6597" s="125"/>
    </row>
    <row r="6598" spans="6:12" x14ac:dyDescent="0.2">
      <c r="F6598" s="125"/>
    </row>
    <row r="6599" spans="6:12" x14ac:dyDescent="0.2">
      <c r="F6599" s="125"/>
    </row>
    <row r="6600" spans="6:12" x14ac:dyDescent="0.2">
      <c r="F6600" s="125"/>
      <c r="J6600" s="216"/>
      <c r="K6600" s="216"/>
      <c r="L6600" s="216"/>
    </row>
    <row r="6601" spans="6:12" x14ac:dyDescent="0.2">
      <c r="F6601" s="125"/>
      <c r="J6601" s="216"/>
      <c r="K6601" s="216"/>
      <c r="L6601" s="216"/>
    </row>
    <row r="6602" spans="6:12" x14ac:dyDescent="0.2">
      <c r="F6602" s="125"/>
    </row>
    <row r="6603" spans="6:12" x14ac:dyDescent="0.2">
      <c r="F6603" s="125"/>
    </row>
    <row r="6604" spans="6:12" x14ac:dyDescent="0.2">
      <c r="F6604" s="125"/>
    </row>
    <row r="6605" spans="6:12" x14ac:dyDescent="0.2">
      <c r="F6605" s="125"/>
      <c r="J6605" s="216"/>
      <c r="K6605" s="216"/>
      <c r="L6605" s="216"/>
    </row>
    <row r="6606" spans="6:12" x14ac:dyDescent="0.2">
      <c r="F6606" s="125"/>
      <c r="J6606" s="216"/>
      <c r="K6606" s="216"/>
      <c r="L6606" s="216"/>
    </row>
    <row r="6607" spans="6:12" x14ac:dyDescent="0.2">
      <c r="F6607" s="125"/>
    </row>
    <row r="6608" spans="6:12" x14ac:dyDescent="0.2">
      <c r="F6608" s="125"/>
      <c r="J6608" s="216"/>
      <c r="K6608" s="216"/>
      <c r="L6608" s="216"/>
    </row>
    <row r="6609" spans="6:12" x14ac:dyDescent="0.2">
      <c r="F6609" s="125"/>
      <c r="J6609" s="216"/>
      <c r="K6609" s="216"/>
      <c r="L6609" s="216"/>
    </row>
    <row r="6610" spans="6:12" x14ac:dyDescent="0.2">
      <c r="F6610" s="125"/>
    </row>
    <row r="6611" spans="6:12" x14ac:dyDescent="0.2">
      <c r="F6611" s="125"/>
    </row>
    <row r="6612" spans="6:12" x14ac:dyDescent="0.2">
      <c r="F6612" s="125"/>
    </row>
    <row r="6613" spans="6:12" x14ac:dyDescent="0.2">
      <c r="F6613" s="125"/>
      <c r="J6613" s="216"/>
      <c r="K6613" s="216"/>
      <c r="L6613" s="216"/>
    </row>
    <row r="6614" spans="6:12" x14ac:dyDescent="0.2">
      <c r="F6614" s="125"/>
      <c r="J6614" s="216"/>
      <c r="K6614" s="216"/>
      <c r="L6614" s="216"/>
    </row>
    <row r="6615" spans="6:12" x14ac:dyDescent="0.2">
      <c r="F6615" s="125"/>
    </row>
    <row r="6616" spans="6:12" x14ac:dyDescent="0.2">
      <c r="F6616" s="125"/>
      <c r="J6616" s="216"/>
      <c r="K6616" s="216"/>
      <c r="L6616" s="216"/>
    </row>
    <row r="6617" spans="6:12" x14ac:dyDescent="0.2">
      <c r="F6617" s="125"/>
      <c r="J6617" s="216"/>
      <c r="K6617" s="216"/>
      <c r="L6617" s="216"/>
    </row>
    <row r="6618" spans="6:12" x14ac:dyDescent="0.2">
      <c r="F6618" s="125"/>
      <c r="J6618" s="216"/>
      <c r="K6618" s="216"/>
      <c r="L6618" s="216"/>
    </row>
    <row r="6619" spans="6:12" x14ac:dyDescent="0.2">
      <c r="F6619" s="125"/>
    </row>
    <row r="6620" spans="6:12" x14ac:dyDescent="0.2">
      <c r="F6620" s="125"/>
      <c r="J6620" s="216"/>
      <c r="K6620" s="216"/>
      <c r="L6620" s="216"/>
    </row>
    <row r="6621" spans="6:12" x14ac:dyDescent="0.2">
      <c r="F6621" s="125"/>
    </row>
    <row r="6622" spans="6:12" x14ac:dyDescent="0.2">
      <c r="F6622" s="125"/>
    </row>
    <row r="6623" spans="6:12" x14ac:dyDescent="0.2">
      <c r="F6623" s="125"/>
      <c r="J6623" s="216"/>
      <c r="K6623" s="216"/>
      <c r="L6623" s="216"/>
    </row>
    <row r="6624" spans="6:12" x14ac:dyDescent="0.2">
      <c r="F6624" s="125"/>
      <c r="J6624" s="216"/>
      <c r="K6624" s="216"/>
      <c r="L6624" s="216"/>
    </row>
    <row r="6625" spans="6:12" x14ac:dyDescent="0.2">
      <c r="F6625" s="125"/>
    </row>
    <row r="6626" spans="6:12" x14ac:dyDescent="0.2">
      <c r="F6626" s="125"/>
      <c r="J6626" s="216"/>
      <c r="K6626" s="216"/>
      <c r="L6626" s="216"/>
    </row>
    <row r="6627" spans="6:12" x14ac:dyDescent="0.2">
      <c r="F6627" s="125"/>
      <c r="J6627" s="216"/>
      <c r="K6627" s="216"/>
      <c r="L6627" s="216"/>
    </row>
    <row r="6628" spans="6:12" x14ac:dyDescent="0.2">
      <c r="F6628" s="125"/>
    </row>
    <row r="6629" spans="6:12" x14ac:dyDescent="0.2">
      <c r="F6629" s="125"/>
      <c r="J6629" s="216"/>
      <c r="K6629" s="216"/>
      <c r="L6629" s="216"/>
    </row>
    <row r="6630" spans="6:12" x14ac:dyDescent="0.2">
      <c r="F6630" s="125"/>
      <c r="J6630" s="216"/>
      <c r="K6630" s="216"/>
      <c r="L6630" s="216"/>
    </row>
    <row r="6631" spans="6:12" x14ac:dyDescent="0.2">
      <c r="F6631" s="125"/>
      <c r="J6631" s="216"/>
      <c r="K6631" s="216"/>
      <c r="L6631" s="216"/>
    </row>
    <row r="6632" spans="6:12" x14ac:dyDescent="0.2">
      <c r="F6632" s="125"/>
      <c r="J6632" s="216"/>
      <c r="K6632" s="216"/>
      <c r="L6632" s="216"/>
    </row>
    <row r="6633" spans="6:12" x14ac:dyDescent="0.2">
      <c r="F6633" s="125"/>
      <c r="J6633" s="216"/>
      <c r="K6633" s="216"/>
      <c r="L6633" s="216"/>
    </row>
    <row r="6634" spans="6:12" x14ac:dyDescent="0.2">
      <c r="F6634" s="125"/>
      <c r="J6634" s="216"/>
      <c r="K6634" s="216"/>
      <c r="L6634" s="216"/>
    </row>
    <row r="6635" spans="6:12" x14ac:dyDescent="0.2">
      <c r="F6635" s="125"/>
      <c r="J6635" s="216"/>
      <c r="K6635" s="216"/>
      <c r="L6635" s="216"/>
    </row>
    <row r="6636" spans="6:12" x14ac:dyDescent="0.2">
      <c r="F6636" s="125"/>
      <c r="J6636" s="216"/>
      <c r="K6636" s="216"/>
      <c r="L6636" s="216"/>
    </row>
    <row r="6637" spans="6:12" x14ac:dyDescent="0.2">
      <c r="F6637" s="125"/>
      <c r="J6637" s="216"/>
      <c r="K6637" s="216"/>
      <c r="L6637" s="216"/>
    </row>
    <row r="6638" spans="6:12" x14ac:dyDescent="0.2">
      <c r="F6638" s="125"/>
      <c r="J6638" s="216"/>
      <c r="K6638" s="216"/>
      <c r="L6638" s="216"/>
    </row>
    <row r="6639" spans="6:12" x14ac:dyDescent="0.2">
      <c r="F6639" s="125"/>
      <c r="J6639" s="216"/>
      <c r="K6639" s="216"/>
      <c r="L6639" s="216"/>
    </row>
    <row r="6640" spans="6:12" x14ac:dyDescent="0.2">
      <c r="F6640" s="125"/>
      <c r="J6640" s="216"/>
      <c r="K6640" s="216"/>
      <c r="L6640" s="216"/>
    </row>
    <row r="6641" spans="6:12" x14ac:dyDescent="0.2">
      <c r="F6641" s="125"/>
      <c r="J6641" s="216"/>
      <c r="K6641" s="216"/>
      <c r="L6641" s="216"/>
    </row>
    <row r="6642" spans="6:12" x14ac:dyDescent="0.2">
      <c r="F6642" s="125"/>
    </row>
    <row r="6643" spans="6:12" x14ac:dyDescent="0.2">
      <c r="F6643" s="125"/>
      <c r="J6643" s="216"/>
      <c r="K6643" s="216"/>
      <c r="L6643" s="216"/>
    </row>
    <row r="6644" spans="6:12" x14ac:dyDescent="0.2">
      <c r="F6644" s="125"/>
      <c r="J6644" s="216"/>
      <c r="K6644" s="216"/>
      <c r="L6644" s="216"/>
    </row>
    <row r="6645" spans="6:12" x14ac:dyDescent="0.2">
      <c r="F6645" s="125"/>
      <c r="J6645" s="216"/>
      <c r="K6645" s="216"/>
      <c r="L6645" s="216"/>
    </row>
    <row r="6646" spans="6:12" x14ac:dyDescent="0.2">
      <c r="F6646" s="125"/>
    </row>
    <row r="6647" spans="6:12" x14ac:dyDescent="0.2">
      <c r="F6647" s="125"/>
      <c r="J6647" s="216"/>
      <c r="K6647" s="216"/>
      <c r="L6647" s="216"/>
    </row>
    <row r="6648" spans="6:12" x14ac:dyDescent="0.2">
      <c r="F6648" s="125"/>
    </row>
    <row r="6649" spans="6:12" x14ac:dyDescent="0.2">
      <c r="F6649" s="125"/>
    </row>
    <row r="6650" spans="6:12" x14ac:dyDescent="0.2">
      <c r="F6650" s="125"/>
    </row>
    <row r="6651" spans="6:12" x14ac:dyDescent="0.2">
      <c r="F6651" s="125"/>
    </row>
    <row r="6652" spans="6:12" x14ac:dyDescent="0.2">
      <c r="F6652" s="125"/>
      <c r="J6652" s="216"/>
      <c r="K6652" s="216"/>
      <c r="L6652" s="216"/>
    </row>
    <row r="6653" spans="6:12" x14ac:dyDescent="0.2">
      <c r="F6653" s="125"/>
      <c r="J6653" s="216"/>
      <c r="K6653" s="216"/>
      <c r="L6653" s="216"/>
    </row>
    <row r="6654" spans="6:12" x14ac:dyDescent="0.2">
      <c r="F6654" s="125"/>
      <c r="J6654" s="216"/>
      <c r="K6654" s="216"/>
      <c r="L6654" s="216"/>
    </row>
    <row r="6655" spans="6:12" x14ac:dyDescent="0.2">
      <c r="F6655" s="125"/>
      <c r="J6655" s="216"/>
      <c r="K6655" s="216"/>
      <c r="L6655" s="216"/>
    </row>
    <row r="6656" spans="6:12" x14ac:dyDescent="0.2">
      <c r="F6656" s="125"/>
    </row>
    <row r="6657" spans="6:12" x14ac:dyDescent="0.2">
      <c r="F6657" s="125"/>
      <c r="J6657" s="216"/>
      <c r="K6657" s="216"/>
      <c r="L6657" s="216"/>
    </row>
    <row r="6658" spans="6:12" x14ac:dyDescent="0.2">
      <c r="F6658" s="125"/>
      <c r="J6658" s="216"/>
      <c r="K6658" s="216"/>
      <c r="L6658" s="216"/>
    </row>
    <row r="6659" spans="6:12" x14ac:dyDescent="0.2">
      <c r="F6659" s="125"/>
      <c r="J6659" s="216"/>
      <c r="K6659" s="216"/>
      <c r="L6659" s="216"/>
    </row>
    <row r="6660" spans="6:12" x14ac:dyDescent="0.2">
      <c r="F6660" s="125"/>
    </row>
    <row r="6661" spans="6:12" x14ac:dyDescent="0.2">
      <c r="F6661" s="125"/>
    </row>
    <row r="6662" spans="6:12" x14ac:dyDescent="0.2">
      <c r="F6662" s="125"/>
    </row>
    <row r="6663" spans="6:12" x14ac:dyDescent="0.2">
      <c r="F6663" s="125"/>
      <c r="J6663" s="216"/>
      <c r="K6663" s="216"/>
      <c r="L6663" s="216"/>
    </row>
    <row r="6664" spans="6:12" x14ac:dyDescent="0.2">
      <c r="F6664" s="125"/>
      <c r="J6664" s="216"/>
      <c r="K6664" s="216"/>
      <c r="L6664" s="216"/>
    </row>
    <row r="6665" spans="6:12" x14ac:dyDescent="0.2">
      <c r="F6665" s="125"/>
      <c r="J6665" s="216"/>
      <c r="K6665" s="216"/>
      <c r="L6665" s="216"/>
    </row>
    <row r="6666" spans="6:12" x14ac:dyDescent="0.2">
      <c r="F6666" s="125"/>
      <c r="J6666" s="216"/>
      <c r="K6666" s="216"/>
      <c r="L6666" s="216"/>
    </row>
    <row r="6667" spans="6:12" x14ac:dyDescent="0.2">
      <c r="F6667" s="125"/>
      <c r="J6667" s="216"/>
      <c r="K6667" s="216"/>
      <c r="L6667" s="216"/>
    </row>
    <row r="6668" spans="6:12" x14ac:dyDescent="0.2">
      <c r="F6668" s="125"/>
      <c r="J6668" s="216"/>
      <c r="K6668" s="216"/>
      <c r="L6668" s="216"/>
    </row>
    <row r="6669" spans="6:12" x14ac:dyDescent="0.2">
      <c r="F6669" s="125"/>
      <c r="J6669" s="216"/>
      <c r="K6669" s="216"/>
      <c r="L6669" s="216"/>
    </row>
    <row r="6670" spans="6:12" x14ac:dyDescent="0.2">
      <c r="F6670" s="125"/>
    </row>
    <row r="6671" spans="6:12" x14ac:dyDescent="0.2">
      <c r="F6671" s="125"/>
    </row>
    <row r="6672" spans="6:12" x14ac:dyDescent="0.2">
      <c r="F6672" s="125"/>
      <c r="J6672" s="216"/>
      <c r="K6672" s="216"/>
      <c r="L6672" s="216"/>
    </row>
    <row r="6673" spans="6:12" x14ac:dyDescent="0.2">
      <c r="F6673" s="125"/>
    </row>
    <row r="6674" spans="6:12" x14ac:dyDescent="0.2">
      <c r="F6674" s="125"/>
    </row>
    <row r="6675" spans="6:12" x14ac:dyDescent="0.2">
      <c r="F6675" s="125"/>
      <c r="J6675" s="216"/>
      <c r="K6675" s="216"/>
      <c r="L6675" s="216"/>
    </row>
    <row r="6676" spans="6:12" x14ac:dyDescent="0.2">
      <c r="F6676" s="125"/>
    </row>
    <row r="6677" spans="6:12" x14ac:dyDescent="0.2">
      <c r="F6677" s="125"/>
    </row>
    <row r="6678" spans="6:12" x14ac:dyDescent="0.2">
      <c r="F6678" s="125"/>
    </row>
    <row r="6679" spans="6:12" x14ac:dyDescent="0.2">
      <c r="F6679" s="125"/>
    </row>
    <row r="6680" spans="6:12" x14ac:dyDescent="0.2">
      <c r="F6680" s="125"/>
    </row>
    <row r="6681" spans="6:12" x14ac:dyDescent="0.2">
      <c r="F6681" s="125"/>
      <c r="J6681" s="216"/>
      <c r="K6681" s="216"/>
      <c r="L6681" s="216"/>
    </row>
    <row r="6682" spans="6:12" x14ac:dyDescent="0.2">
      <c r="F6682" s="125"/>
      <c r="J6682" s="216"/>
      <c r="K6682" s="216"/>
      <c r="L6682" s="216"/>
    </row>
    <row r="6683" spans="6:12" x14ac:dyDescent="0.2">
      <c r="F6683" s="125"/>
    </row>
    <row r="6684" spans="6:12" x14ac:dyDescent="0.2">
      <c r="F6684" s="125"/>
    </row>
    <row r="6685" spans="6:12" x14ac:dyDescent="0.2">
      <c r="F6685" s="125"/>
    </row>
    <row r="6686" spans="6:12" x14ac:dyDescent="0.2">
      <c r="F6686" s="125"/>
    </row>
    <row r="6687" spans="6:12" x14ac:dyDescent="0.2">
      <c r="F6687" s="125"/>
      <c r="J6687" s="216"/>
      <c r="K6687" s="216"/>
      <c r="L6687" s="216"/>
    </row>
    <row r="6688" spans="6:12" x14ac:dyDescent="0.2">
      <c r="F6688" s="125"/>
      <c r="J6688" s="216"/>
      <c r="K6688" s="216"/>
      <c r="L6688" s="216"/>
    </row>
    <row r="6689" spans="6:12" x14ac:dyDescent="0.2">
      <c r="F6689" s="125"/>
    </row>
    <row r="6690" spans="6:12" x14ac:dyDescent="0.2">
      <c r="F6690" s="125"/>
      <c r="J6690" s="216"/>
      <c r="K6690" s="216"/>
      <c r="L6690" s="216"/>
    </row>
    <row r="6691" spans="6:12" x14ac:dyDescent="0.2">
      <c r="F6691" s="125"/>
      <c r="J6691" s="216"/>
      <c r="K6691" s="216"/>
      <c r="L6691" s="216"/>
    </row>
    <row r="6692" spans="6:12" x14ac:dyDescent="0.2">
      <c r="F6692" s="125"/>
      <c r="J6692" s="216"/>
      <c r="K6692" s="216"/>
      <c r="L6692" s="216"/>
    </row>
    <row r="6693" spans="6:12" x14ac:dyDescent="0.2">
      <c r="F6693" s="125"/>
    </row>
    <row r="6694" spans="6:12" x14ac:dyDescent="0.2">
      <c r="F6694" s="125"/>
      <c r="J6694" s="216"/>
      <c r="K6694" s="216"/>
      <c r="L6694" s="216"/>
    </row>
    <row r="6695" spans="6:12" x14ac:dyDescent="0.2">
      <c r="F6695" s="125"/>
      <c r="J6695" s="216"/>
      <c r="K6695" s="216"/>
      <c r="L6695" s="216"/>
    </row>
    <row r="6696" spans="6:12" x14ac:dyDescent="0.2">
      <c r="F6696" s="125"/>
    </row>
    <row r="6697" spans="6:12" x14ac:dyDescent="0.2">
      <c r="F6697" s="125"/>
    </row>
    <row r="6698" spans="6:12" x14ac:dyDescent="0.2">
      <c r="F6698" s="125"/>
    </row>
    <row r="6699" spans="6:12" x14ac:dyDescent="0.2">
      <c r="F6699" s="125"/>
      <c r="J6699" s="216"/>
      <c r="K6699" s="216"/>
      <c r="L6699" s="216"/>
    </row>
    <row r="6700" spans="6:12" x14ac:dyDescent="0.2">
      <c r="F6700" s="125"/>
      <c r="J6700" s="216"/>
      <c r="K6700" s="216"/>
      <c r="L6700" s="216"/>
    </row>
    <row r="6701" spans="6:12" x14ac:dyDescent="0.2">
      <c r="F6701" s="125"/>
    </row>
    <row r="6702" spans="6:12" x14ac:dyDescent="0.2">
      <c r="F6702" s="125"/>
    </row>
    <row r="6703" spans="6:12" x14ac:dyDescent="0.2">
      <c r="F6703" s="125"/>
      <c r="J6703" s="216"/>
      <c r="K6703" s="216"/>
      <c r="L6703" s="216"/>
    </row>
    <row r="6704" spans="6:12" x14ac:dyDescent="0.2">
      <c r="F6704" s="125"/>
      <c r="J6704" s="216"/>
      <c r="K6704" s="216"/>
      <c r="L6704" s="216"/>
    </row>
    <row r="6705" spans="6:12" x14ac:dyDescent="0.2">
      <c r="F6705" s="125"/>
    </row>
    <row r="6706" spans="6:12" x14ac:dyDescent="0.2">
      <c r="F6706" s="125"/>
      <c r="J6706" s="216"/>
      <c r="K6706" s="216"/>
      <c r="L6706" s="216"/>
    </row>
    <row r="6707" spans="6:12" x14ac:dyDescent="0.2">
      <c r="F6707" s="125"/>
      <c r="J6707" s="216"/>
      <c r="K6707" s="216"/>
      <c r="L6707" s="216"/>
    </row>
    <row r="6708" spans="6:12" x14ac:dyDescent="0.2">
      <c r="F6708" s="125"/>
    </row>
    <row r="6709" spans="6:12" x14ac:dyDescent="0.2">
      <c r="F6709" s="125"/>
      <c r="J6709" s="216"/>
      <c r="K6709" s="216"/>
      <c r="L6709" s="216"/>
    </row>
    <row r="6710" spans="6:12" x14ac:dyDescent="0.2">
      <c r="F6710" s="125"/>
      <c r="J6710" s="216"/>
      <c r="K6710" s="216"/>
      <c r="L6710" s="216"/>
    </row>
    <row r="6711" spans="6:12" x14ac:dyDescent="0.2">
      <c r="F6711" s="125"/>
      <c r="J6711" s="216"/>
      <c r="K6711" s="216"/>
      <c r="L6711" s="216"/>
    </row>
    <row r="6712" spans="6:12" x14ac:dyDescent="0.2">
      <c r="F6712" s="125"/>
      <c r="J6712" s="216"/>
      <c r="K6712" s="216"/>
      <c r="L6712" s="216"/>
    </row>
    <row r="6713" spans="6:12" x14ac:dyDescent="0.2">
      <c r="F6713" s="125"/>
      <c r="J6713" s="216"/>
      <c r="K6713" s="216"/>
      <c r="L6713" s="216"/>
    </row>
    <row r="6714" spans="6:12" x14ac:dyDescent="0.2">
      <c r="F6714" s="125"/>
    </row>
    <row r="6715" spans="6:12" x14ac:dyDescent="0.2">
      <c r="F6715" s="125"/>
      <c r="J6715" s="216"/>
      <c r="K6715" s="216"/>
      <c r="L6715" s="216"/>
    </row>
    <row r="6716" spans="6:12" x14ac:dyDescent="0.2">
      <c r="F6716" s="125"/>
      <c r="J6716" s="216"/>
      <c r="K6716" s="216"/>
      <c r="L6716" s="216"/>
    </row>
    <row r="6717" spans="6:12" x14ac:dyDescent="0.2">
      <c r="F6717" s="125"/>
    </row>
    <row r="6718" spans="6:12" x14ac:dyDescent="0.2">
      <c r="F6718" s="125"/>
    </row>
    <row r="6719" spans="6:12" x14ac:dyDescent="0.2">
      <c r="F6719" s="125"/>
    </row>
    <row r="6720" spans="6:12" x14ac:dyDescent="0.2">
      <c r="F6720" s="125"/>
    </row>
    <row r="6721" spans="6:12" x14ac:dyDescent="0.2">
      <c r="F6721" s="125"/>
      <c r="J6721" s="216"/>
      <c r="K6721" s="216"/>
      <c r="L6721" s="216"/>
    </row>
    <row r="6722" spans="6:12" x14ac:dyDescent="0.2">
      <c r="F6722" s="125"/>
      <c r="J6722" s="216"/>
      <c r="K6722" s="216"/>
      <c r="L6722" s="216"/>
    </row>
    <row r="6723" spans="6:12" x14ac:dyDescent="0.2">
      <c r="F6723" s="125"/>
    </row>
    <row r="6724" spans="6:12" x14ac:dyDescent="0.2">
      <c r="F6724" s="125"/>
      <c r="J6724" s="216"/>
      <c r="K6724" s="216"/>
      <c r="L6724" s="216"/>
    </row>
    <row r="6725" spans="6:12" x14ac:dyDescent="0.2">
      <c r="F6725" s="125"/>
    </row>
    <row r="6726" spans="6:12" x14ac:dyDescent="0.2">
      <c r="F6726" s="125"/>
    </row>
    <row r="6727" spans="6:12" x14ac:dyDescent="0.2">
      <c r="F6727" s="125"/>
      <c r="J6727" s="216"/>
      <c r="K6727" s="216"/>
      <c r="L6727" s="216"/>
    </row>
    <row r="6728" spans="6:12" x14ac:dyDescent="0.2">
      <c r="F6728" s="125"/>
    </row>
    <row r="6729" spans="6:12" x14ac:dyDescent="0.2">
      <c r="F6729" s="125"/>
    </row>
    <row r="6730" spans="6:12" x14ac:dyDescent="0.2">
      <c r="F6730" s="125"/>
    </row>
    <row r="6731" spans="6:12" x14ac:dyDescent="0.2">
      <c r="F6731" s="125"/>
      <c r="J6731" s="216"/>
      <c r="K6731" s="216"/>
      <c r="L6731" s="216"/>
    </row>
    <row r="6732" spans="6:12" x14ac:dyDescent="0.2">
      <c r="F6732" s="125"/>
      <c r="J6732" s="216"/>
      <c r="K6732" s="216"/>
      <c r="L6732" s="216"/>
    </row>
    <row r="6733" spans="6:12" x14ac:dyDescent="0.2">
      <c r="F6733" s="125"/>
    </row>
    <row r="6734" spans="6:12" x14ac:dyDescent="0.2">
      <c r="F6734" s="125"/>
    </row>
    <row r="6735" spans="6:12" x14ac:dyDescent="0.2">
      <c r="F6735" s="125"/>
    </row>
    <row r="6736" spans="6:12" x14ac:dyDescent="0.2">
      <c r="F6736" s="125"/>
    </row>
    <row r="6737" spans="6:12" x14ac:dyDescent="0.2">
      <c r="F6737" s="125"/>
      <c r="J6737" s="216"/>
      <c r="K6737" s="216"/>
      <c r="L6737" s="216"/>
    </row>
    <row r="6738" spans="6:12" x14ac:dyDescent="0.2">
      <c r="F6738" s="125"/>
      <c r="H6738" s="219"/>
    </row>
    <row r="6739" spans="6:12" x14ac:dyDescent="0.2">
      <c r="F6739" s="125"/>
      <c r="J6739" s="216"/>
      <c r="K6739" s="216"/>
      <c r="L6739" s="216"/>
    </row>
    <row r="6740" spans="6:12" x14ac:dyDescent="0.2">
      <c r="F6740" s="125"/>
      <c r="J6740" s="216"/>
      <c r="K6740" s="216"/>
      <c r="L6740" s="216"/>
    </row>
    <row r="6741" spans="6:12" x14ac:dyDescent="0.2">
      <c r="F6741" s="125"/>
      <c r="J6741" s="216"/>
      <c r="K6741" s="216"/>
      <c r="L6741" s="216"/>
    </row>
    <row r="6742" spans="6:12" x14ac:dyDescent="0.2">
      <c r="F6742" s="125"/>
    </row>
    <row r="6743" spans="6:12" x14ac:dyDescent="0.2">
      <c r="F6743" s="125"/>
      <c r="J6743" s="216"/>
      <c r="K6743" s="216"/>
      <c r="L6743" s="216"/>
    </row>
    <row r="6744" spans="6:12" x14ac:dyDescent="0.2">
      <c r="F6744" s="125"/>
    </row>
    <row r="6745" spans="6:12" x14ac:dyDescent="0.2">
      <c r="F6745" s="125"/>
      <c r="J6745" s="216"/>
      <c r="K6745" s="216"/>
      <c r="L6745" s="216"/>
    </row>
    <row r="6746" spans="6:12" x14ac:dyDescent="0.2">
      <c r="F6746" s="125"/>
      <c r="J6746" s="216"/>
      <c r="K6746" s="216"/>
      <c r="L6746" s="216"/>
    </row>
    <row r="6747" spans="6:12" x14ac:dyDescent="0.2">
      <c r="F6747" s="125"/>
    </row>
    <row r="6748" spans="6:12" x14ac:dyDescent="0.2">
      <c r="F6748" s="125"/>
    </row>
    <row r="6749" spans="6:12" x14ac:dyDescent="0.2">
      <c r="F6749" s="125"/>
    </row>
    <row r="6750" spans="6:12" x14ac:dyDescent="0.2">
      <c r="F6750" s="125"/>
    </row>
    <row r="6751" spans="6:12" x14ac:dyDescent="0.2">
      <c r="F6751" s="125"/>
    </row>
    <row r="6752" spans="6:12" x14ac:dyDescent="0.2">
      <c r="F6752" s="125"/>
      <c r="J6752" s="216"/>
      <c r="K6752" s="216"/>
      <c r="L6752" s="216"/>
    </row>
    <row r="6753" spans="6:12" x14ac:dyDescent="0.2">
      <c r="F6753" s="125"/>
    </row>
    <row r="6754" spans="6:12" x14ac:dyDescent="0.2">
      <c r="F6754" s="125"/>
      <c r="J6754" s="216"/>
      <c r="K6754" s="216"/>
      <c r="L6754" s="216"/>
    </row>
    <row r="6755" spans="6:12" x14ac:dyDescent="0.2">
      <c r="F6755" s="125"/>
      <c r="J6755" s="216"/>
      <c r="K6755" s="216"/>
      <c r="L6755" s="216"/>
    </row>
    <row r="6756" spans="6:12" x14ac:dyDescent="0.2">
      <c r="F6756" s="125"/>
      <c r="J6756" s="216"/>
      <c r="K6756" s="216"/>
      <c r="L6756" s="216"/>
    </row>
    <row r="6757" spans="6:12" x14ac:dyDescent="0.2">
      <c r="F6757" s="125"/>
      <c r="J6757" s="216"/>
      <c r="K6757" s="216"/>
      <c r="L6757" s="216"/>
    </row>
    <row r="6758" spans="6:12" x14ac:dyDescent="0.2">
      <c r="F6758" s="125"/>
    </row>
    <row r="6759" spans="6:12" x14ac:dyDescent="0.2">
      <c r="F6759" s="125"/>
      <c r="J6759" s="216"/>
      <c r="K6759" s="216"/>
      <c r="L6759" s="216"/>
    </row>
    <row r="6760" spans="6:12" x14ac:dyDescent="0.2">
      <c r="F6760" s="125"/>
      <c r="J6760" s="216"/>
      <c r="K6760" s="216"/>
      <c r="L6760" s="216"/>
    </row>
    <row r="6761" spans="6:12" x14ac:dyDescent="0.2">
      <c r="F6761" s="125"/>
      <c r="J6761" s="216"/>
      <c r="K6761" s="216"/>
      <c r="L6761" s="216"/>
    </row>
    <row r="6762" spans="6:12" x14ac:dyDescent="0.2">
      <c r="F6762" s="125"/>
      <c r="J6762" s="216"/>
      <c r="K6762" s="216"/>
      <c r="L6762" s="216"/>
    </row>
    <row r="6763" spans="6:12" x14ac:dyDescent="0.2">
      <c r="F6763" s="125"/>
    </row>
    <row r="6764" spans="6:12" x14ac:dyDescent="0.2">
      <c r="F6764" s="125"/>
      <c r="J6764" s="216"/>
      <c r="K6764" s="216"/>
      <c r="L6764" s="216"/>
    </row>
    <row r="6765" spans="6:12" x14ac:dyDescent="0.2">
      <c r="F6765" s="125"/>
      <c r="J6765" s="216"/>
      <c r="K6765" s="216"/>
      <c r="L6765" s="216"/>
    </row>
    <row r="6766" spans="6:12" x14ac:dyDescent="0.2">
      <c r="F6766" s="125"/>
      <c r="J6766" s="216"/>
      <c r="K6766" s="216"/>
      <c r="L6766" s="216"/>
    </row>
    <row r="6767" spans="6:12" x14ac:dyDescent="0.2">
      <c r="F6767" s="125"/>
      <c r="J6767" s="216"/>
      <c r="K6767" s="216"/>
      <c r="L6767" s="216"/>
    </row>
    <row r="6768" spans="6:12" x14ac:dyDescent="0.2">
      <c r="F6768" s="125"/>
    </row>
    <row r="6769" spans="6:12" x14ac:dyDescent="0.2">
      <c r="F6769" s="125"/>
    </row>
    <row r="6770" spans="6:12" x14ac:dyDescent="0.2">
      <c r="F6770" s="125"/>
    </row>
    <row r="6771" spans="6:12" x14ac:dyDescent="0.2">
      <c r="F6771" s="125"/>
    </row>
    <row r="6772" spans="6:12" x14ac:dyDescent="0.2">
      <c r="F6772" s="125"/>
    </row>
    <row r="6773" spans="6:12" x14ac:dyDescent="0.2">
      <c r="F6773" s="125"/>
      <c r="J6773" s="216"/>
      <c r="K6773" s="216"/>
      <c r="L6773" s="216"/>
    </row>
    <row r="6774" spans="6:12" x14ac:dyDescent="0.2">
      <c r="F6774" s="125"/>
      <c r="J6774" s="216"/>
      <c r="K6774" s="216"/>
      <c r="L6774" s="216"/>
    </row>
    <row r="6775" spans="6:12" x14ac:dyDescent="0.2">
      <c r="F6775" s="125"/>
    </row>
    <row r="6776" spans="6:12" x14ac:dyDescent="0.2">
      <c r="F6776" s="125"/>
      <c r="J6776" s="216"/>
      <c r="K6776" s="216"/>
      <c r="L6776" s="216"/>
    </row>
    <row r="6777" spans="6:12" x14ac:dyDescent="0.2">
      <c r="F6777" s="125"/>
      <c r="J6777" s="216"/>
      <c r="K6777" s="216"/>
      <c r="L6777" s="216"/>
    </row>
    <row r="6778" spans="6:12" x14ac:dyDescent="0.2">
      <c r="F6778" s="125"/>
    </row>
    <row r="6779" spans="6:12" x14ac:dyDescent="0.2">
      <c r="F6779" s="125"/>
    </row>
    <row r="6780" spans="6:12" x14ac:dyDescent="0.2">
      <c r="F6780" s="125"/>
      <c r="J6780" s="216"/>
      <c r="K6780" s="216"/>
      <c r="L6780" s="216"/>
    </row>
    <row r="6781" spans="6:12" x14ac:dyDescent="0.2">
      <c r="F6781" s="125"/>
      <c r="J6781" s="216"/>
      <c r="K6781" s="216"/>
      <c r="L6781" s="216"/>
    </row>
    <row r="6782" spans="6:12" x14ac:dyDescent="0.2">
      <c r="F6782" s="125"/>
      <c r="J6782" s="216"/>
      <c r="K6782" s="216"/>
      <c r="L6782" s="216"/>
    </row>
    <row r="6783" spans="6:12" x14ac:dyDescent="0.2">
      <c r="F6783" s="125"/>
      <c r="J6783" s="216"/>
      <c r="K6783" s="216"/>
      <c r="L6783" s="216"/>
    </row>
    <row r="6784" spans="6:12" x14ac:dyDescent="0.2">
      <c r="F6784" s="125"/>
    </row>
    <row r="6785" spans="6:12" x14ac:dyDescent="0.2">
      <c r="F6785" s="125"/>
      <c r="J6785" s="216"/>
      <c r="K6785" s="216"/>
      <c r="L6785" s="216"/>
    </row>
    <row r="6786" spans="6:12" x14ac:dyDescent="0.2">
      <c r="F6786" s="125"/>
    </row>
    <row r="6787" spans="6:12" x14ac:dyDescent="0.2">
      <c r="F6787" s="125"/>
    </row>
    <row r="6788" spans="6:12" x14ac:dyDescent="0.2">
      <c r="F6788" s="125"/>
    </row>
    <row r="6789" spans="6:12" x14ac:dyDescent="0.2">
      <c r="F6789" s="125"/>
      <c r="J6789" s="216"/>
      <c r="K6789" s="216"/>
      <c r="L6789" s="216"/>
    </row>
    <row r="6790" spans="6:12" x14ac:dyDescent="0.2">
      <c r="F6790" s="125"/>
    </row>
    <row r="6791" spans="6:12" x14ac:dyDescent="0.2">
      <c r="F6791" s="125"/>
    </row>
    <row r="6792" spans="6:12" x14ac:dyDescent="0.2">
      <c r="F6792" s="125"/>
    </row>
    <row r="6793" spans="6:12" x14ac:dyDescent="0.2">
      <c r="F6793" s="125"/>
    </row>
    <row r="6794" spans="6:12" x14ac:dyDescent="0.2">
      <c r="F6794" s="125"/>
    </row>
    <row r="6795" spans="6:12" x14ac:dyDescent="0.2">
      <c r="F6795" s="125"/>
      <c r="J6795" s="216"/>
      <c r="K6795" s="216"/>
      <c r="L6795" s="216"/>
    </row>
    <row r="6796" spans="6:12" x14ac:dyDescent="0.2">
      <c r="F6796" s="125"/>
      <c r="J6796" s="216"/>
      <c r="K6796" s="216"/>
      <c r="L6796" s="216"/>
    </row>
    <row r="6797" spans="6:12" x14ac:dyDescent="0.2">
      <c r="F6797" s="125"/>
      <c r="J6797" s="216"/>
      <c r="K6797" s="216"/>
      <c r="L6797" s="216"/>
    </row>
    <row r="6798" spans="6:12" x14ac:dyDescent="0.2">
      <c r="F6798" s="125"/>
      <c r="J6798" s="216"/>
      <c r="K6798" s="216"/>
      <c r="L6798" s="216"/>
    </row>
    <row r="6799" spans="6:12" x14ac:dyDescent="0.2">
      <c r="F6799" s="125"/>
      <c r="J6799" s="216"/>
      <c r="K6799" s="216"/>
      <c r="L6799" s="216"/>
    </row>
    <row r="6800" spans="6:12" x14ac:dyDescent="0.2">
      <c r="F6800" s="125"/>
      <c r="J6800" s="216"/>
      <c r="K6800" s="216"/>
      <c r="L6800" s="216"/>
    </row>
    <row r="6801" spans="6:12" x14ac:dyDescent="0.2">
      <c r="F6801" s="125"/>
      <c r="J6801" s="216"/>
      <c r="K6801" s="216"/>
      <c r="L6801" s="216"/>
    </row>
    <row r="6802" spans="6:12" x14ac:dyDescent="0.2">
      <c r="F6802" s="125"/>
      <c r="J6802" s="216"/>
      <c r="K6802" s="216"/>
      <c r="L6802" s="216"/>
    </row>
    <row r="6803" spans="6:12" x14ac:dyDescent="0.2">
      <c r="F6803" s="125"/>
      <c r="J6803" s="216"/>
      <c r="K6803" s="216"/>
      <c r="L6803" s="216"/>
    </row>
    <row r="6804" spans="6:12" x14ac:dyDescent="0.2">
      <c r="F6804" s="125"/>
    </row>
    <row r="6805" spans="6:12" x14ac:dyDescent="0.2">
      <c r="F6805" s="125"/>
    </row>
    <row r="6806" spans="6:12" x14ac:dyDescent="0.2">
      <c r="F6806" s="125"/>
      <c r="J6806" s="216"/>
      <c r="K6806" s="216"/>
      <c r="L6806" s="216"/>
    </row>
    <row r="6807" spans="6:12" x14ac:dyDescent="0.2">
      <c r="F6807" s="125"/>
      <c r="J6807" s="216"/>
      <c r="K6807" s="216"/>
      <c r="L6807" s="216"/>
    </row>
    <row r="6808" spans="6:12" x14ac:dyDescent="0.2">
      <c r="F6808" s="125"/>
      <c r="J6808" s="216"/>
      <c r="K6808" s="216"/>
      <c r="L6808" s="216"/>
    </row>
    <row r="6809" spans="6:12" x14ac:dyDescent="0.2">
      <c r="F6809" s="125"/>
    </row>
    <row r="6810" spans="6:12" x14ac:dyDescent="0.2">
      <c r="F6810" s="125"/>
    </row>
    <row r="6811" spans="6:12" x14ac:dyDescent="0.2">
      <c r="F6811" s="125"/>
    </row>
    <row r="6812" spans="6:12" x14ac:dyDescent="0.2">
      <c r="F6812" s="125"/>
    </row>
    <row r="6813" spans="6:12" x14ac:dyDescent="0.2">
      <c r="F6813" s="125"/>
    </row>
    <row r="6814" spans="6:12" x14ac:dyDescent="0.2">
      <c r="F6814" s="125"/>
    </row>
    <row r="6815" spans="6:12" x14ac:dyDescent="0.2">
      <c r="F6815" s="125"/>
      <c r="J6815" s="216"/>
      <c r="K6815" s="216"/>
      <c r="L6815" s="216"/>
    </row>
    <row r="6816" spans="6:12" x14ac:dyDescent="0.2">
      <c r="F6816" s="125"/>
    </row>
    <row r="6817" spans="6:12" x14ac:dyDescent="0.2">
      <c r="F6817" s="125"/>
    </row>
    <row r="6818" spans="6:12" x14ac:dyDescent="0.2">
      <c r="F6818" s="125"/>
      <c r="J6818" s="216"/>
      <c r="K6818" s="216"/>
      <c r="L6818" s="216"/>
    </row>
    <row r="6819" spans="6:12" x14ac:dyDescent="0.2">
      <c r="F6819" s="125"/>
      <c r="J6819" s="216"/>
      <c r="K6819" s="216"/>
      <c r="L6819" s="216"/>
    </row>
    <row r="6820" spans="6:12" x14ac:dyDescent="0.2">
      <c r="F6820" s="125"/>
      <c r="J6820" s="216"/>
      <c r="K6820" s="216"/>
      <c r="L6820" s="216"/>
    </row>
    <row r="6821" spans="6:12" x14ac:dyDescent="0.2">
      <c r="F6821" s="125"/>
      <c r="J6821" s="216"/>
      <c r="K6821" s="216"/>
      <c r="L6821" s="216"/>
    </row>
    <row r="6822" spans="6:12" x14ac:dyDescent="0.2">
      <c r="F6822" s="125"/>
      <c r="J6822" s="216"/>
      <c r="K6822" s="216"/>
      <c r="L6822" s="216"/>
    </row>
    <row r="6823" spans="6:12" x14ac:dyDescent="0.2">
      <c r="F6823" s="125"/>
      <c r="J6823" s="216"/>
      <c r="K6823" s="216"/>
      <c r="L6823" s="216"/>
    </row>
    <row r="6824" spans="6:12" x14ac:dyDescent="0.2">
      <c r="F6824" s="125"/>
    </row>
    <row r="6825" spans="6:12" x14ac:dyDescent="0.2">
      <c r="F6825" s="125"/>
    </row>
    <row r="6826" spans="6:12" x14ac:dyDescent="0.2">
      <c r="F6826" s="125"/>
    </row>
    <row r="6827" spans="6:12" x14ac:dyDescent="0.2">
      <c r="F6827" s="125"/>
      <c r="J6827" s="216"/>
      <c r="K6827" s="216"/>
      <c r="L6827" s="216"/>
    </row>
    <row r="6828" spans="6:12" x14ac:dyDescent="0.2">
      <c r="F6828" s="125"/>
      <c r="J6828" s="216"/>
      <c r="K6828" s="216"/>
      <c r="L6828" s="216"/>
    </row>
    <row r="6829" spans="6:12" x14ac:dyDescent="0.2">
      <c r="F6829" s="125"/>
    </row>
    <row r="6830" spans="6:12" x14ac:dyDescent="0.2">
      <c r="F6830" s="125"/>
    </row>
    <row r="6831" spans="6:12" x14ac:dyDescent="0.2">
      <c r="F6831" s="125"/>
    </row>
    <row r="6832" spans="6:12" x14ac:dyDescent="0.2">
      <c r="F6832" s="125"/>
      <c r="J6832" s="216"/>
      <c r="K6832" s="216"/>
      <c r="L6832" s="216"/>
    </row>
    <row r="6833" spans="6:13" x14ac:dyDescent="0.2">
      <c r="F6833" s="125"/>
      <c r="M6833" s="215"/>
    </row>
    <row r="6834" spans="6:13" x14ac:dyDescent="0.2">
      <c r="F6834" s="125"/>
      <c r="H6834" s="219"/>
    </row>
    <row r="6835" spans="6:13" x14ac:dyDescent="0.2">
      <c r="F6835" s="125"/>
      <c r="J6835" s="216"/>
      <c r="K6835" s="216"/>
      <c r="L6835" s="216"/>
    </row>
    <row r="6836" spans="6:13" x14ac:dyDescent="0.2">
      <c r="F6836" s="125"/>
      <c r="J6836" s="216"/>
      <c r="K6836" s="216"/>
      <c r="L6836" s="216"/>
    </row>
    <row r="6837" spans="6:13" x14ac:dyDescent="0.2">
      <c r="F6837" s="125"/>
    </row>
    <row r="6838" spans="6:13" x14ac:dyDescent="0.2">
      <c r="F6838" s="125"/>
    </row>
    <row r="6839" spans="6:13" x14ac:dyDescent="0.2">
      <c r="F6839" s="125"/>
      <c r="J6839" s="216"/>
      <c r="K6839" s="216"/>
      <c r="L6839" s="216"/>
    </row>
    <row r="6840" spans="6:13" x14ac:dyDescent="0.2">
      <c r="F6840" s="125"/>
    </row>
    <row r="6841" spans="6:13" x14ac:dyDescent="0.2">
      <c r="F6841" s="125"/>
    </row>
    <row r="6842" spans="6:13" x14ac:dyDescent="0.2">
      <c r="H6842" s="219"/>
    </row>
    <row r="6843" spans="6:13" x14ac:dyDescent="0.2">
      <c r="F6843" s="125"/>
      <c r="J6843" s="216"/>
      <c r="K6843" s="216"/>
      <c r="L6843" s="216"/>
    </row>
    <row r="6844" spans="6:13" x14ac:dyDescent="0.2">
      <c r="F6844" s="125"/>
      <c r="J6844" s="216"/>
      <c r="K6844" s="216"/>
      <c r="L6844" s="216"/>
    </row>
    <row r="6845" spans="6:13" x14ac:dyDescent="0.2">
      <c r="F6845" s="125"/>
    </row>
    <row r="6846" spans="6:13" x14ac:dyDescent="0.2">
      <c r="F6846" s="125"/>
    </row>
    <row r="6847" spans="6:13" x14ac:dyDescent="0.2">
      <c r="F6847" s="125"/>
      <c r="J6847" s="216"/>
      <c r="K6847" s="216"/>
      <c r="L6847" s="216"/>
    </row>
    <row r="6848" spans="6:13" x14ac:dyDescent="0.2">
      <c r="F6848" s="125"/>
      <c r="J6848" s="216"/>
      <c r="K6848" s="216"/>
      <c r="L6848" s="216"/>
    </row>
    <row r="6849" spans="6:12" x14ac:dyDescent="0.2">
      <c r="F6849" s="125"/>
      <c r="J6849" s="216"/>
      <c r="K6849" s="216"/>
      <c r="L6849" s="216"/>
    </row>
    <row r="6850" spans="6:12" x14ac:dyDescent="0.2">
      <c r="F6850" s="125"/>
    </row>
    <row r="6851" spans="6:12" x14ac:dyDescent="0.2">
      <c r="F6851" s="125"/>
      <c r="J6851" s="216"/>
      <c r="K6851" s="216"/>
      <c r="L6851" s="216"/>
    </row>
    <row r="6852" spans="6:12" x14ac:dyDescent="0.2">
      <c r="F6852" s="125"/>
      <c r="J6852" s="216"/>
      <c r="K6852" s="216"/>
      <c r="L6852" s="216"/>
    </row>
    <row r="6853" spans="6:12" x14ac:dyDescent="0.2">
      <c r="F6853" s="125"/>
    </row>
    <row r="6854" spans="6:12" x14ac:dyDescent="0.2">
      <c r="F6854" s="125"/>
    </row>
    <row r="6855" spans="6:12" x14ac:dyDescent="0.2">
      <c r="F6855" s="125"/>
      <c r="J6855" s="216"/>
      <c r="K6855" s="216"/>
      <c r="L6855" s="216"/>
    </row>
    <row r="6856" spans="6:12" x14ac:dyDescent="0.2">
      <c r="F6856" s="125"/>
      <c r="J6856" s="216"/>
      <c r="K6856" s="216"/>
      <c r="L6856" s="216"/>
    </row>
    <row r="6857" spans="6:12" x14ac:dyDescent="0.2">
      <c r="F6857" s="125"/>
      <c r="J6857" s="216"/>
      <c r="K6857" s="216"/>
      <c r="L6857" s="216"/>
    </row>
    <row r="6858" spans="6:12" x14ac:dyDescent="0.2">
      <c r="F6858" s="125"/>
      <c r="J6858" s="216"/>
      <c r="K6858" s="216"/>
      <c r="L6858" s="216"/>
    </row>
    <row r="6859" spans="6:12" x14ac:dyDescent="0.2">
      <c r="F6859" s="125"/>
    </row>
    <row r="6860" spans="6:12" x14ac:dyDescent="0.2">
      <c r="F6860" s="125"/>
    </row>
    <row r="6861" spans="6:12" x14ac:dyDescent="0.2">
      <c r="F6861" s="125"/>
      <c r="J6861" s="216"/>
      <c r="K6861" s="216"/>
      <c r="L6861" s="216"/>
    </row>
    <row r="6862" spans="6:12" x14ac:dyDescent="0.2">
      <c r="F6862" s="125"/>
    </row>
    <row r="6863" spans="6:12" x14ac:dyDescent="0.2">
      <c r="F6863" s="125"/>
      <c r="J6863" s="216"/>
      <c r="K6863" s="216"/>
      <c r="L6863" s="216"/>
    </row>
    <row r="6864" spans="6:12" x14ac:dyDescent="0.2">
      <c r="F6864" s="125"/>
      <c r="J6864" s="216"/>
      <c r="K6864" s="216"/>
      <c r="L6864" s="216"/>
    </row>
    <row r="6865" spans="6:12" x14ac:dyDescent="0.2">
      <c r="F6865" s="125"/>
    </row>
    <row r="6866" spans="6:12" x14ac:dyDescent="0.2">
      <c r="F6866" s="125"/>
      <c r="J6866" s="216"/>
      <c r="K6866" s="216"/>
      <c r="L6866" s="216"/>
    </row>
    <row r="6867" spans="6:12" x14ac:dyDescent="0.2">
      <c r="F6867" s="125"/>
    </row>
    <row r="6868" spans="6:12" x14ac:dyDescent="0.2">
      <c r="F6868" s="125"/>
    </row>
    <row r="6869" spans="6:12" x14ac:dyDescent="0.2">
      <c r="F6869" s="125"/>
    </row>
    <row r="6870" spans="6:12" x14ac:dyDescent="0.2">
      <c r="F6870" s="125"/>
      <c r="J6870" s="216"/>
      <c r="K6870" s="216"/>
      <c r="L6870" s="216"/>
    </row>
    <row r="6871" spans="6:12" x14ac:dyDescent="0.2">
      <c r="F6871" s="125"/>
      <c r="J6871" s="216"/>
      <c r="K6871" s="216"/>
      <c r="L6871" s="216"/>
    </row>
    <row r="6872" spans="6:12" x14ac:dyDescent="0.2">
      <c r="F6872" s="125"/>
      <c r="J6872" s="216"/>
      <c r="K6872" s="216"/>
      <c r="L6872" s="216"/>
    </row>
    <row r="6873" spans="6:12" x14ac:dyDescent="0.2">
      <c r="F6873" s="125"/>
    </row>
    <row r="6874" spans="6:12" x14ac:dyDescent="0.2">
      <c r="F6874" s="125"/>
    </row>
    <row r="6875" spans="6:12" x14ac:dyDescent="0.2">
      <c r="F6875" s="125"/>
      <c r="J6875" s="216"/>
      <c r="K6875" s="216"/>
      <c r="L6875" s="216"/>
    </row>
    <row r="6876" spans="6:12" x14ac:dyDescent="0.2">
      <c r="F6876" s="125"/>
      <c r="J6876" s="216"/>
      <c r="K6876" s="216"/>
      <c r="L6876" s="216"/>
    </row>
    <row r="6877" spans="6:12" x14ac:dyDescent="0.2">
      <c r="F6877" s="125"/>
      <c r="J6877" s="216"/>
      <c r="K6877" s="216"/>
      <c r="L6877" s="216"/>
    </row>
    <row r="6878" spans="6:12" x14ac:dyDescent="0.2">
      <c r="F6878" s="125"/>
      <c r="J6878" s="216"/>
      <c r="K6878" s="216"/>
      <c r="L6878" s="216"/>
    </row>
    <row r="6879" spans="6:12" x14ac:dyDescent="0.2">
      <c r="F6879" s="125"/>
    </row>
    <row r="6880" spans="6:12" x14ac:dyDescent="0.2">
      <c r="F6880" s="125"/>
      <c r="J6880" s="216"/>
      <c r="K6880" s="216"/>
      <c r="L6880" s="216"/>
    </row>
    <row r="6881" spans="6:12" x14ac:dyDescent="0.2">
      <c r="F6881" s="125"/>
      <c r="J6881" s="216"/>
      <c r="K6881" s="216"/>
      <c r="L6881" s="216"/>
    </row>
    <row r="6882" spans="6:12" x14ac:dyDescent="0.2">
      <c r="F6882" s="125"/>
    </row>
    <row r="6883" spans="6:12" x14ac:dyDescent="0.2">
      <c r="F6883" s="125"/>
    </row>
    <row r="6884" spans="6:12" x14ac:dyDescent="0.2">
      <c r="F6884" s="125"/>
      <c r="J6884" s="216"/>
      <c r="K6884" s="216"/>
      <c r="L6884" s="216"/>
    </row>
    <row r="6885" spans="6:12" x14ac:dyDescent="0.2">
      <c r="F6885" s="125"/>
    </row>
    <row r="6886" spans="6:12" x14ac:dyDescent="0.2">
      <c r="F6886" s="125"/>
      <c r="J6886" s="216"/>
      <c r="K6886" s="216"/>
      <c r="L6886" s="216"/>
    </row>
    <row r="6887" spans="6:12" x14ac:dyDescent="0.2">
      <c r="F6887" s="125"/>
      <c r="J6887" s="216"/>
      <c r="K6887" s="216"/>
      <c r="L6887" s="216"/>
    </row>
    <row r="6888" spans="6:12" x14ac:dyDescent="0.2">
      <c r="F6888" s="125"/>
      <c r="J6888" s="216"/>
      <c r="K6888" s="216"/>
      <c r="L6888" s="216"/>
    </row>
    <row r="6889" spans="6:12" x14ac:dyDescent="0.2">
      <c r="F6889" s="125"/>
    </row>
    <row r="6890" spans="6:12" x14ac:dyDescent="0.2">
      <c r="F6890" s="125"/>
      <c r="J6890" s="216"/>
      <c r="K6890" s="216"/>
      <c r="L6890" s="216"/>
    </row>
    <row r="6891" spans="6:12" x14ac:dyDescent="0.2">
      <c r="F6891" s="125"/>
      <c r="J6891" s="216"/>
      <c r="K6891" s="216"/>
      <c r="L6891" s="216"/>
    </row>
    <row r="6892" spans="6:12" x14ac:dyDescent="0.2">
      <c r="F6892" s="125"/>
    </row>
    <row r="6893" spans="6:12" x14ac:dyDescent="0.2">
      <c r="F6893" s="125"/>
    </row>
    <row r="6894" spans="6:12" x14ac:dyDescent="0.2">
      <c r="F6894" s="125"/>
    </row>
    <row r="6895" spans="6:12" x14ac:dyDescent="0.2">
      <c r="F6895" s="125"/>
      <c r="J6895" s="216"/>
      <c r="K6895" s="216"/>
      <c r="L6895" s="216"/>
    </row>
    <row r="6896" spans="6:12" x14ac:dyDescent="0.2">
      <c r="F6896" s="125"/>
    </row>
    <row r="6897" spans="6:12" x14ac:dyDescent="0.2">
      <c r="F6897" s="125"/>
    </row>
    <row r="6898" spans="6:12" x14ac:dyDescent="0.2">
      <c r="F6898" s="125"/>
    </row>
    <row r="6899" spans="6:12" x14ac:dyDescent="0.2">
      <c r="F6899" s="125"/>
      <c r="J6899" s="216"/>
      <c r="K6899" s="216"/>
      <c r="L6899" s="216"/>
    </row>
    <row r="6900" spans="6:12" x14ac:dyDescent="0.2">
      <c r="F6900" s="125"/>
      <c r="J6900" s="216"/>
      <c r="K6900" s="216"/>
      <c r="L6900" s="216"/>
    </row>
    <row r="6901" spans="6:12" x14ac:dyDescent="0.2">
      <c r="F6901" s="125"/>
      <c r="J6901" s="216"/>
      <c r="K6901" s="216"/>
      <c r="L6901" s="216"/>
    </row>
    <row r="6902" spans="6:12" x14ac:dyDescent="0.2">
      <c r="F6902" s="125"/>
      <c r="J6902" s="216"/>
      <c r="K6902" s="216"/>
      <c r="L6902" s="216"/>
    </row>
    <row r="6903" spans="6:12" x14ac:dyDescent="0.2">
      <c r="F6903" s="125"/>
    </row>
    <row r="6904" spans="6:12" x14ac:dyDescent="0.2">
      <c r="F6904" s="125"/>
    </row>
    <row r="6905" spans="6:12" x14ac:dyDescent="0.2">
      <c r="F6905" s="125"/>
      <c r="J6905" s="216"/>
      <c r="K6905" s="216"/>
      <c r="L6905" s="216"/>
    </row>
    <row r="6906" spans="6:12" x14ac:dyDescent="0.2">
      <c r="F6906" s="125"/>
    </row>
    <row r="6907" spans="6:12" x14ac:dyDescent="0.2">
      <c r="F6907" s="125"/>
    </row>
    <row r="6908" spans="6:12" x14ac:dyDescent="0.2">
      <c r="F6908" s="125"/>
    </row>
    <row r="6909" spans="6:12" x14ac:dyDescent="0.2">
      <c r="F6909" s="125"/>
      <c r="J6909" s="216"/>
      <c r="K6909" s="216"/>
      <c r="L6909" s="216"/>
    </row>
    <row r="6910" spans="6:12" x14ac:dyDescent="0.2">
      <c r="F6910" s="125"/>
    </row>
    <row r="6911" spans="6:12" x14ac:dyDescent="0.2">
      <c r="F6911" s="125"/>
      <c r="J6911" s="216"/>
      <c r="K6911" s="216"/>
      <c r="L6911" s="216"/>
    </row>
    <row r="6912" spans="6:12" x14ac:dyDescent="0.2">
      <c r="F6912" s="125"/>
      <c r="J6912" s="216"/>
      <c r="K6912" s="216"/>
      <c r="L6912" s="216"/>
    </row>
    <row r="6913" spans="6:12" x14ac:dyDescent="0.2">
      <c r="F6913" s="125"/>
    </row>
    <row r="6914" spans="6:12" x14ac:dyDescent="0.2">
      <c r="F6914" s="125"/>
    </row>
    <row r="6915" spans="6:12" x14ac:dyDescent="0.2">
      <c r="F6915" s="125"/>
      <c r="J6915" s="216"/>
      <c r="K6915" s="216"/>
      <c r="L6915" s="216"/>
    </row>
    <row r="6916" spans="6:12" x14ac:dyDescent="0.2">
      <c r="F6916" s="125"/>
      <c r="J6916" s="216"/>
      <c r="K6916" s="216"/>
      <c r="L6916" s="216"/>
    </row>
    <row r="6917" spans="6:12" x14ac:dyDescent="0.2">
      <c r="F6917" s="125"/>
    </row>
    <row r="6918" spans="6:12" x14ac:dyDescent="0.2">
      <c r="F6918" s="125"/>
    </row>
    <row r="6919" spans="6:12" x14ac:dyDescent="0.2">
      <c r="F6919" s="125"/>
      <c r="J6919" s="216"/>
      <c r="K6919" s="216"/>
      <c r="L6919" s="216"/>
    </row>
    <row r="6920" spans="6:12" x14ac:dyDescent="0.2">
      <c r="F6920" s="125"/>
      <c r="J6920" s="216"/>
      <c r="K6920" s="216"/>
      <c r="L6920" s="216"/>
    </row>
    <row r="6921" spans="6:12" x14ac:dyDescent="0.2">
      <c r="F6921" s="125"/>
      <c r="J6921" s="216"/>
      <c r="K6921" s="216"/>
      <c r="L6921" s="216"/>
    </row>
    <row r="6922" spans="6:12" x14ac:dyDescent="0.2">
      <c r="F6922" s="125"/>
      <c r="J6922" s="216"/>
      <c r="K6922" s="216"/>
      <c r="L6922" s="216"/>
    </row>
    <row r="6923" spans="6:12" x14ac:dyDescent="0.2">
      <c r="F6923" s="125"/>
      <c r="J6923" s="216"/>
      <c r="K6923" s="216"/>
      <c r="L6923" s="216"/>
    </row>
    <row r="6924" spans="6:12" x14ac:dyDescent="0.2">
      <c r="F6924" s="125"/>
      <c r="J6924" s="216"/>
      <c r="K6924" s="216"/>
      <c r="L6924" s="216"/>
    </row>
    <row r="6925" spans="6:12" x14ac:dyDescent="0.2">
      <c r="F6925" s="125"/>
      <c r="J6925" s="216"/>
      <c r="K6925" s="216"/>
      <c r="L6925" s="216"/>
    </row>
    <row r="6926" spans="6:12" x14ac:dyDescent="0.2">
      <c r="F6926" s="125"/>
    </row>
    <row r="6927" spans="6:12" x14ac:dyDescent="0.2">
      <c r="F6927" s="125"/>
      <c r="J6927" s="216"/>
      <c r="K6927" s="216"/>
      <c r="L6927" s="216"/>
    </row>
    <row r="6928" spans="6:12" x14ac:dyDescent="0.2">
      <c r="F6928" s="125"/>
    </row>
    <row r="6929" spans="6:12" x14ac:dyDescent="0.2">
      <c r="F6929" s="125"/>
    </row>
    <row r="6930" spans="6:12" x14ac:dyDescent="0.2">
      <c r="F6930" s="125"/>
      <c r="J6930" s="216"/>
      <c r="K6930" s="216"/>
      <c r="L6930" s="216"/>
    </row>
    <row r="6931" spans="6:12" x14ac:dyDescent="0.2">
      <c r="F6931" s="125"/>
    </row>
    <row r="6932" spans="6:12" x14ac:dyDescent="0.2">
      <c r="F6932" s="125"/>
      <c r="J6932" s="216"/>
      <c r="K6932" s="216"/>
      <c r="L6932" s="216"/>
    </row>
    <row r="6933" spans="6:12" x14ac:dyDescent="0.2">
      <c r="F6933" s="125"/>
      <c r="J6933" s="216"/>
      <c r="K6933" s="216"/>
      <c r="L6933" s="216"/>
    </row>
    <row r="6934" spans="6:12" x14ac:dyDescent="0.2">
      <c r="F6934" s="125"/>
      <c r="J6934" s="216"/>
      <c r="K6934" s="216"/>
      <c r="L6934" s="216"/>
    </row>
    <row r="6935" spans="6:12" x14ac:dyDescent="0.2">
      <c r="F6935" s="125"/>
    </row>
    <row r="6936" spans="6:12" x14ac:dyDescent="0.2">
      <c r="F6936" s="125"/>
    </row>
    <row r="6937" spans="6:12" x14ac:dyDescent="0.2">
      <c r="F6937" s="125"/>
      <c r="J6937" s="216"/>
      <c r="K6937" s="216"/>
      <c r="L6937" s="216"/>
    </row>
    <row r="6938" spans="6:12" x14ac:dyDescent="0.2">
      <c r="F6938" s="125"/>
    </row>
    <row r="6939" spans="6:12" x14ac:dyDescent="0.2">
      <c r="F6939" s="125"/>
      <c r="J6939" s="216"/>
      <c r="K6939" s="216"/>
      <c r="L6939" s="216"/>
    </row>
    <row r="6940" spans="6:12" x14ac:dyDescent="0.2">
      <c r="F6940" s="125"/>
      <c r="J6940" s="216"/>
      <c r="K6940" s="216"/>
      <c r="L6940" s="216"/>
    </row>
    <row r="6941" spans="6:12" x14ac:dyDescent="0.2">
      <c r="F6941" s="125"/>
    </row>
    <row r="6942" spans="6:12" x14ac:dyDescent="0.2">
      <c r="F6942" s="125"/>
    </row>
    <row r="6943" spans="6:12" x14ac:dyDescent="0.2">
      <c r="F6943" s="125"/>
    </row>
    <row r="6944" spans="6:12" x14ac:dyDescent="0.2">
      <c r="F6944" s="125"/>
    </row>
    <row r="6945" spans="6:12" x14ac:dyDescent="0.2">
      <c r="F6945" s="125"/>
    </row>
    <row r="6946" spans="6:12" x14ac:dyDescent="0.2">
      <c r="F6946" s="125"/>
    </row>
    <row r="6947" spans="6:12" x14ac:dyDescent="0.2">
      <c r="F6947" s="125"/>
      <c r="J6947" s="216"/>
      <c r="K6947" s="216"/>
      <c r="L6947" s="216"/>
    </row>
    <row r="6948" spans="6:12" x14ac:dyDescent="0.2">
      <c r="F6948" s="125"/>
    </row>
    <row r="6949" spans="6:12" x14ac:dyDescent="0.2">
      <c r="F6949" s="125"/>
      <c r="J6949" s="216"/>
      <c r="K6949" s="216"/>
      <c r="L6949" s="216"/>
    </row>
    <row r="6950" spans="6:12" x14ac:dyDescent="0.2">
      <c r="F6950" s="125"/>
      <c r="J6950" s="216"/>
      <c r="K6950" s="216"/>
      <c r="L6950" s="216"/>
    </row>
    <row r="6951" spans="6:12" x14ac:dyDescent="0.2">
      <c r="F6951" s="125"/>
      <c r="J6951" s="216"/>
      <c r="K6951" s="216"/>
      <c r="L6951" s="216"/>
    </row>
    <row r="6952" spans="6:12" x14ac:dyDescent="0.2">
      <c r="F6952" s="125"/>
    </row>
    <row r="6953" spans="6:12" x14ac:dyDescent="0.2">
      <c r="F6953" s="125"/>
      <c r="J6953" s="216"/>
      <c r="K6953" s="216"/>
      <c r="L6953" s="216"/>
    </row>
    <row r="6954" spans="6:12" x14ac:dyDescent="0.2">
      <c r="F6954" s="125"/>
    </row>
    <row r="6955" spans="6:12" x14ac:dyDescent="0.2">
      <c r="F6955" s="125"/>
    </row>
    <row r="6956" spans="6:12" x14ac:dyDescent="0.2">
      <c r="F6956" s="125"/>
    </row>
    <row r="6957" spans="6:12" x14ac:dyDescent="0.2">
      <c r="F6957" s="125"/>
    </row>
    <row r="6958" spans="6:12" x14ac:dyDescent="0.2">
      <c r="F6958" s="125"/>
    </row>
    <row r="6959" spans="6:12" x14ac:dyDescent="0.2">
      <c r="F6959" s="125"/>
    </row>
    <row r="6960" spans="6:12" x14ac:dyDescent="0.2">
      <c r="F6960" s="125"/>
      <c r="J6960" s="216"/>
      <c r="K6960" s="216"/>
      <c r="L6960" s="216"/>
    </row>
    <row r="6961" spans="6:12" x14ac:dyDescent="0.2">
      <c r="F6961" s="125"/>
      <c r="J6961" s="216"/>
      <c r="K6961" s="216"/>
      <c r="L6961" s="216"/>
    </row>
    <row r="6962" spans="6:12" x14ac:dyDescent="0.2">
      <c r="F6962" s="125"/>
      <c r="J6962" s="216"/>
      <c r="K6962" s="216"/>
      <c r="L6962" s="216"/>
    </row>
    <row r="6963" spans="6:12" x14ac:dyDescent="0.2">
      <c r="F6963" s="125"/>
    </row>
    <row r="6964" spans="6:12" x14ac:dyDescent="0.2">
      <c r="F6964" s="125"/>
      <c r="J6964" s="216"/>
      <c r="K6964" s="216"/>
      <c r="L6964" s="216"/>
    </row>
    <row r="6965" spans="6:12" x14ac:dyDescent="0.2">
      <c r="F6965" s="125"/>
    </row>
    <row r="6966" spans="6:12" x14ac:dyDescent="0.2">
      <c r="F6966" s="125"/>
      <c r="J6966" s="216"/>
      <c r="K6966" s="216"/>
      <c r="L6966" s="216"/>
    </row>
    <row r="6967" spans="6:12" x14ac:dyDescent="0.2">
      <c r="F6967" s="125"/>
    </row>
    <row r="6968" spans="6:12" x14ac:dyDescent="0.2">
      <c r="F6968" s="125"/>
      <c r="J6968" s="216"/>
      <c r="K6968" s="216"/>
      <c r="L6968" s="216"/>
    </row>
    <row r="6969" spans="6:12" x14ac:dyDescent="0.2">
      <c r="F6969" s="125"/>
      <c r="J6969" s="216"/>
      <c r="K6969" s="216"/>
      <c r="L6969" s="216"/>
    </row>
    <row r="6970" spans="6:12" x14ac:dyDescent="0.2">
      <c r="F6970" s="125"/>
      <c r="J6970" s="216"/>
      <c r="K6970" s="216"/>
      <c r="L6970" s="216"/>
    </row>
    <row r="6971" spans="6:12" x14ac:dyDescent="0.2">
      <c r="F6971" s="125"/>
    </row>
    <row r="6972" spans="6:12" x14ac:dyDescent="0.2">
      <c r="F6972" s="125"/>
    </row>
    <row r="6973" spans="6:12" x14ac:dyDescent="0.2">
      <c r="F6973" s="125"/>
    </row>
    <row r="6974" spans="6:12" x14ac:dyDescent="0.2">
      <c r="F6974" s="125"/>
    </row>
    <row r="6975" spans="6:12" x14ac:dyDescent="0.2">
      <c r="F6975" s="125"/>
    </row>
    <row r="6976" spans="6:12" x14ac:dyDescent="0.2">
      <c r="F6976" s="125"/>
    </row>
    <row r="6977" spans="6:12" x14ac:dyDescent="0.2">
      <c r="F6977" s="125"/>
    </row>
    <row r="6978" spans="6:12" x14ac:dyDescent="0.2">
      <c r="F6978" s="125"/>
      <c r="J6978" s="216"/>
      <c r="K6978" s="216"/>
      <c r="L6978" s="216"/>
    </row>
    <row r="6979" spans="6:12" x14ac:dyDescent="0.2">
      <c r="F6979" s="125"/>
      <c r="J6979" s="216"/>
      <c r="K6979" s="216"/>
      <c r="L6979" s="216"/>
    </row>
    <row r="6980" spans="6:12" x14ac:dyDescent="0.2">
      <c r="F6980" s="125"/>
      <c r="J6980" s="216"/>
      <c r="K6980" s="216"/>
      <c r="L6980" s="216"/>
    </row>
    <row r="6981" spans="6:12" x14ac:dyDescent="0.2">
      <c r="F6981" s="125"/>
      <c r="J6981" s="216"/>
      <c r="K6981" s="216"/>
      <c r="L6981" s="216"/>
    </row>
    <row r="6982" spans="6:12" x14ac:dyDescent="0.2">
      <c r="F6982" s="125"/>
    </row>
    <row r="6983" spans="6:12" x14ac:dyDescent="0.2">
      <c r="F6983" s="125"/>
    </row>
    <row r="6984" spans="6:12" x14ac:dyDescent="0.2">
      <c r="F6984" s="125"/>
    </row>
    <row r="6985" spans="6:12" x14ac:dyDescent="0.2">
      <c r="F6985" s="125"/>
    </row>
    <row r="6986" spans="6:12" x14ac:dyDescent="0.2">
      <c r="F6986" s="125"/>
      <c r="J6986" s="216"/>
      <c r="K6986" s="216"/>
      <c r="L6986" s="216"/>
    </row>
    <row r="6987" spans="6:12" x14ac:dyDescent="0.2">
      <c r="F6987" s="125"/>
      <c r="J6987" s="216"/>
      <c r="K6987" s="216"/>
      <c r="L6987" s="216"/>
    </row>
    <row r="6988" spans="6:12" x14ac:dyDescent="0.2">
      <c r="F6988" s="125"/>
    </row>
    <row r="6989" spans="6:12" x14ac:dyDescent="0.2">
      <c r="F6989" s="125"/>
      <c r="J6989" s="216"/>
      <c r="K6989" s="216"/>
      <c r="L6989" s="216"/>
    </row>
    <row r="6990" spans="6:12" x14ac:dyDescent="0.2">
      <c r="F6990" s="125"/>
      <c r="J6990" s="216"/>
      <c r="K6990" s="216"/>
      <c r="L6990" s="216"/>
    </row>
    <row r="6991" spans="6:12" x14ac:dyDescent="0.2">
      <c r="F6991" s="125"/>
      <c r="J6991" s="216"/>
      <c r="K6991" s="216"/>
      <c r="L6991" s="216"/>
    </row>
    <row r="6992" spans="6:12" x14ac:dyDescent="0.2">
      <c r="F6992" s="125"/>
      <c r="J6992" s="216"/>
      <c r="K6992" s="216"/>
      <c r="L6992" s="216"/>
    </row>
    <row r="6993" spans="6:12" x14ac:dyDescent="0.2">
      <c r="F6993" s="125"/>
    </row>
    <row r="6994" spans="6:12" x14ac:dyDescent="0.2">
      <c r="F6994" s="125"/>
      <c r="J6994" s="216"/>
      <c r="K6994" s="216"/>
      <c r="L6994" s="216"/>
    </row>
    <row r="6995" spans="6:12" x14ac:dyDescent="0.2">
      <c r="F6995" s="125"/>
    </row>
    <row r="6996" spans="6:12" x14ac:dyDescent="0.2">
      <c r="F6996" s="125"/>
      <c r="J6996" s="216"/>
      <c r="K6996" s="216"/>
      <c r="L6996" s="216"/>
    </row>
    <row r="6997" spans="6:12" x14ac:dyDescent="0.2">
      <c r="F6997" s="125"/>
    </row>
    <row r="6998" spans="6:12" x14ac:dyDescent="0.2">
      <c r="F6998" s="125"/>
    </row>
    <row r="6999" spans="6:12" x14ac:dyDescent="0.2">
      <c r="F6999" s="125"/>
      <c r="J6999" s="216"/>
      <c r="K6999" s="216"/>
      <c r="L6999" s="216"/>
    </row>
    <row r="7000" spans="6:12" x14ac:dyDescent="0.2">
      <c r="F7000" s="125"/>
    </row>
    <row r="7001" spans="6:12" x14ac:dyDescent="0.2">
      <c r="F7001" s="125"/>
      <c r="J7001" s="216"/>
      <c r="K7001" s="216"/>
      <c r="L7001" s="216"/>
    </row>
    <row r="7002" spans="6:12" x14ac:dyDescent="0.2">
      <c r="F7002" s="125"/>
      <c r="J7002" s="216"/>
      <c r="K7002" s="216"/>
      <c r="L7002" s="216"/>
    </row>
    <row r="7003" spans="6:12" x14ac:dyDescent="0.2">
      <c r="F7003" s="125"/>
    </row>
    <row r="7004" spans="6:12" x14ac:dyDescent="0.2">
      <c r="F7004" s="125"/>
      <c r="J7004" s="216"/>
      <c r="K7004" s="216"/>
      <c r="L7004" s="216"/>
    </row>
    <row r="7005" spans="6:12" x14ac:dyDescent="0.2">
      <c r="F7005" s="125"/>
      <c r="J7005" s="216"/>
      <c r="K7005" s="216"/>
      <c r="L7005" s="216"/>
    </row>
    <row r="7006" spans="6:12" x14ac:dyDescent="0.2">
      <c r="F7006" s="125"/>
      <c r="J7006" s="216"/>
      <c r="K7006" s="216"/>
      <c r="L7006" s="216"/>
    </row>
    <row r="7007" spans="6:12" x14ac:dyDescent="0.2">
      <c r="F7007" s="125"/>
      <c r="J7007" s="216"/>
      <c r="K7007" s="216"/>
      <c r="L7007" s="216"/>
    </row>
    <row r="7008" spans="6:12" x14ac:dyDescent="0.2">
      <c r="F7008" s="125"/>
      <c r="J7008" s="216"/>
      <c r="K7008" s="216"/>
      <c r="L7008" s="216"/>
    </row>
    <row r="7009" spans="6:12" x14ac:dyDescent="0.2">
      <c r="F7009" s="125"/>
      <c r="J7009" s="216"/>
      <c r="K7009" s="216"/>
      <c r="L7009" s="216"/>
    </row>
    <row r="7010" spans="6:12" x14ac:dyDescent="0.2">
      <c r="F7010" s="125"/>
    </row>
    <row r="7011" spans="6:12" x14ac:dyDescent="0.2">
      <c r="F7011" s="125"/>
    </row>
    <row r="7012" spans="6:12" x14ac:dyDescent="0.2">
      <c r="F7012" s="125"/>
      <c r="J7012" s="216"/>
      <c r="K7012" s="216"/>
      <c r="L7012" s="216"/>
    </row>
    <row r="7013" spans="6:12" x14ac:dyDescent="0.2">
      <c r="F7013" s="125"/>
    </row>
    <row r="7014" spans="6:12" x14ac:dyDescent="0.2">
      <c r="F7014" s="125"/>
      <c r="J7014" s="216"/>
      <c r="K7014" s="216"/>
      <c r="L7014" s="216"/>
    </row>
    <row r="7015" spans="6:12" x14ac:dyDescent="0.2">
      <c r="F7015" s="125"/>
    </row>
    <row r="7016" spans="6:12" x14ac:dyDescent="0.2">
      <c r="F7016" s="125"/>
      <c r="J7016" s="216"/>
      <c r="K7016" s="216"/>
      <c r="L7016" s="216"/>
    </row>
    <row r="7017" spans="6:12" x14ac:dyDescent="0.2">
      <c r="F7017" s="125"/>
      <c r="J7017" s="216"/>
      <c r="K7017" s="216"/>
      <c r="L7017" s="216"/>
    </row>
    <row r="7018" spans="6:12" x14ac:dyDescent="0.2">
      <c r="F7018" s="125"/>
      <c r="J7018" s="216"/>
      <c r="K7018" s="216"/>
      <c r="L7018" s="216"/>
    </row>
    <row r="7019" spans="6:12" x14ac:dyDescent="0.2">
      <c r="F7019" s="125"/>
    </row>
    <row r="7020" spans="6:12" x14ac:dyDescent="0.2">
      <c r="F7020" s="125"/>
    </row>
    <row r="7021" spans="6:12" x14ac:dyDescent="0.2">
      <c r="F7021" s="125"/>
      <c r="J7021" s="216"/>
      <c r="K7021" s="216"/>
      <c r="L7021" s="216"/>
    </row>
    <row r="7022" spans="6:12" x14ac:dyDescent="0.2">
      <c r="F7022" s="125"/>
    </row>
    <row r="7023" spans="6:12" x14ac:dyDescent="0.2">
      <c r="F7023" s="125"/>
    </row>
    <row r="7024" spans="6:12" x14ac:dyDescent="0.2">
      <c r="F7024" s="125"/>
      <c r="J7024" s="216"/>
      <c r="K7024" s="216"/>
      <c r="L7024" s="216"/>
    </row>
    <row r="7025" spans="6:12" x14ac:dyDescent="0.2">
      <c r="F7025" s="125"/>
      <c r="J7025" s="216"/>
      <c r="K7025" s="216"/>
      <c r="L7025" s="216"/>
    </row>
    <row r="7026" spans="6:12" x14ac:dyDescent="0.2">
      <c r="F7026" s="125"/>
      <c r="J7026" s="216"/>
      <c r="K7026" s="216"/>
      <c r="L7026" s="216"/>
    </row>
    <row r="7027" spans="6:12" x14ac:dyDescent="0.2">
      <c r="F7027" s="125"/>
    </row>
    <row r="7028" spans="6:12" x14ac:dyDescent="0.2">
      <c r="F7028" s="125"/>
      <c r="J7028" s="216"/>
      <c r="K7028" s="216"/>
      <c r="L7028" s="216"/>
    </row>
    <row r="7029" spans="6:12" x14ac:dyDescent="0.2">
      <c r="F7029" s="125"/>
    </row>
    <row r="7030" spans="6:12" x14ac:dyDescent="0.2">
      <c r="F7030" s="125"/>
    </row>
    <row r="7031" spans="6:12" x14ac:dyDescent="0.2">
      <c r="F7031" s="125"/>
      <c r="J7031" s="216"/>
      <c r="K7031" s="216"/>
      <c r="L7031" s="216"/>
    </row>
    <row r="7032" spans="6:12" x14ac:dyDescent="0.2">
      <c r="F7032" s="125"/>
      <c r="J7032" s="216"/>
      <c r="K7032" s="216"/>
      <c r="L7032" s="216"/>
    </row>
    <row r="7033" spans="6:12" x14ac:dyDescent="0.2">
      <c r="F7033" s="125"/>
      <c r="J7033" s="216"/>
      <c r="K7033" s="216"/>
      <c r="L7033" s="216"/>
    </row>
    <row r="7034" spans="6:12" x14ac:dyDescent="0.2">
      <c r="F7034" s="125"/>
      <c r="J7034" s="216"/>
      <c r="K7034" s="216"/>
      <c r="L7034" s="216"/>
    </row>
    <row r="7035" spans="6:12" x14ac:dyDescent="0.2">
      <c r="F7035" s="125"/>
    </row>
    <row r="7036" spans="6:12" x14ac:dyDescent="0.2">
      <c r="F7036" s="125"/>
    </row>
    <row r="7037" spans="6:12" x14ac:dyDescent="0.2">
      <c r="F7037" s="125"/>
      <c r="J7037" s="216"/>
      <c r="K7037" s="216"/>
      <c r="L7037" s="216"/>
    </row>
    <row r="7038" spans="6:12" x14ac:dyDescent="0.2">
      <c r="F7038" s="125"/>
      <c r="J7038" s="216"/>
      <c r="K7038" s="216"/>
      <c r="L7038" s="216"/>
    </row>
    <row r="7039" spans="6:12" x14ac:dyDescent="0.2">
      <c r="F7039" s="125"/>
      <c r="J7039" s="216"/>
      <c r="K7039" s="216"/>
      <c r="L7039" s="216"/>
    </row>
    <row r="7040" spans="6:12" x14ac:dyDescent="0.2">
      <c r="F7040" s="125"/>
      <c r="J7040" s="216"/>
      <c r="K7040" s="216"/>
      <c r="L7040" s="216"/>
    </row>
    <row r="7041" spans="6:12" x14ac:dyDescent="0.2">
      <c r="F7041" s="125"/>
      <c r="J7041" s="216"/>
      <c r="K7041" s="216"/>
      <c r="L7041" s="216"/>
    </row>
    <row r="7042" spans="6:12" x14ac:dyDescent="0.2">
      <c r="F7042" s="125"/>
    </row>
    <row r="7043" spans="6:12" x14ac:dyDescent="0.2">
      <c r="F7043" s="125"/>
      <c r="J7043" s="216"/>
      <c r="K7043" s="216"/>
      <c r="L7043" s="216"/>
    </row>
    <row r="7044" spans="6:12" x14ac:dyDescent="0.2">
      <c r="F7044" s="125"/>
    </row>
    <row r="7045" spans="6:12" x14ac:dyDescent="0.2">
      <c r="F7045" s="125"/>
      <c r="J7045" s="216"/>
      <c r="K7045" s="216"/>
      <c r="L7045" s="216"/>
    </row>
    <row r="7046" spans="6:12" x14ac:dyDescent="0.2">
      <c r="F7046" s="125"/>
    </row>
    <row r="7047" spans="6:12" x14ac:dyDescent="0.2">
      <c r="F7047" s="125"/>
      <c r="J7047" s="216"/>
      <c r="K7047" s="216"/>
      <c r="L7047" s="216"/>
    </row>
    <row r="7048" spans="6:12" x14ac:dyDescent="0.2">
      <c r="F7048" s="125"/>
    </row>
    <row r="7049" spans="6:12" x14ac:dyDescent="0.2">
      <c r="F7049" s="125"/>
    </row>
    <row r="7050" spans="6:12" x14ac:dyDescent="0.2">
      <c r="F7050" s="125"/>
    </row>
    <row r="7051" spans="6:12" x14ac:dyDescent="0.2">
      <c r="F7051" s="125"/>
      <c r="J7051" s="216"/>
      <c r="K7051" s="216"/>
      <c r="L7051" s="216"/>
    </row>
    <row r="7052" spans="6:12" x14ac:dyDescent="0.2">
      <c r="F7052" s="125"/>
      <c r="J7052" s="216"/>
      <c r="K7052" s="216"/>
      <c r="L7052" s="216"/>
    </row>
    <row r="7053" spans="6:12" x14ac:dyDescent="0.2">
      <c r="F7053" s="125"/>
      <c r="J7053" s="216"/>
      <c r="K7053" s="216"/>
      <c r="L7053" s="216"/>
    </row>
    <row r="7054" spans="6:12" x14ac:dyDescent="0.2">
      <c r="F7054" s="125"/>
    </row>
    <row r="7055" spans="6:12" x14ac:dyDescent="0.2">
      <c r="F7055" s="125"/>
      <c r="J7055" s="216"/>
      <c r="K7055" s="216"/>
      <c r="L7055" s="216"/>
    </row>
    <row r="7056" spans="6:12" x14ac:dyDescent="0.2">
      <c r="F7056" s="125"/>
    </row>
    <row r="7057" spans="6:12" x14ac:dyDescent="0.2">
      <c r="F7057" s="125"/>
    </row>
    <row r="7058" spans="6:12" x14ac:dyDescent="0.2">
      <c r="F7058" s="125"/>
      <c r="J7058" s="216"/>
      <c r="K7058" s="216"/>
      <c r="L7058" s="216"/>
    </row>
    <row r="7059" spans="6:12" x14ac:dyDescent="0.2">
      <c r="F7059" s="125"/>
    </row>
    <row r="7060" spans="6:12" x14ac:dyDescent="0.2">
      <c r="F7060" s="125"/>
      <c r="J7060" s="216"/>
      <c r="K7060" s="216"/>
      <c r="L7060" s="216"/>
    </row>
    <row r="7061" spans="6:12" x14ac:dyDescent="0.2">
      <c r="F7061" s="125"/>
      <c r="J7061" s="216"/>
      <c r="K7061" s="216"/>
      <c r="L7061" s="216"/>
    </row>
    <row r="7062" spans="6:12" x14ac:dyDescent="0.2">
      <c r="F7062" s="125"/>
    </row>
    <row r="7063" spans="6:12" x14ac:dyDescent="0.2">
      <c r="F7063" s="125"/>
      <c r="J7063" s="216"/>
      <c r="K7063" s="216"/>
      <c r="L7063" s="216"/>
    </row>
    <row r="7064" spans="6:12" x14ac:dyDescent="0.2">
      <c r="F7064" s="125"/>
      <c r="J7064" s="216"/>
      <c r="K7064" s="216"/>
      <c r="L7064" s="216"/>
    </row>
    <row r="7065" spans="6:12" x14ac:dyDescent="0.2">
      <c r="F7065" s="125"/>
    </row>
    <row r="7066" spans="6:12" x14ac:dyDescent="0.2">
      <c r="F7066" s="125"/>
    </row>
    <row r="7067" spans="6:12" x14ac:dyDescent="0.2">
      <c r="F7067" s="125"/>
      <c r="J7067" s="216"/>
      <c r="K7067" s="216"/>
      <c r="L7067" s="216"/>
    </row>
    <row r="7068" spans="6:12" x14ac:dyDescent="0.2">
      <c r="F7068" s="125"/>
      <c r="J7068" s="216"/>
      <c r="K7068" s="216"/>
      <c r="L7068" s="216"/>
    </row>
    <row r="7069" spans="6:12" x14ac:dyDescent="0.2">
      <c r="F7069" s="125"/>
      <c r="J7069" s="216"/>
      <c r="K7069" s="216"/>
      <c r="L7069" s="216"/>
    </row>
    <row r="7070" spans="6:12" x14ac:dyDescent="0.2">
      <c r="F7070" s="125"/>
      <c r="J7070" s="216"/>
      <c r="K7070" s="216"/>
      <c r="L7070" s="216"/>
    </row>
    <row r="7071" spans="6:12" x14ac:dyDescent="0.2">
      <c r="F7071" s="125"/>
      <c r="J7071" s="216"/>
      <c r="K7071" s="216"/>
      <c r="L7071" s="216"/>
    </row>
    <row r="7072" spans="6:12" x14ac:dyDescent="0.2">
      <c r="F7072" s="125"/>
      <c r="J7072" s="216"/>
      <c r="K7072" s="216"/>
      <c r="L7072" s="216"/>
    </row>
    <row r="7073" spans="6:12" x14ac:dyDescent="0.2">
      <c r="F7073" s="125"/>
    </row>
    <row r="7074" spans="6:12" x14ac:dyDescent="0.2">
      <c r="F7074" s="125"/>
    </row>
    <row r="7075" spans="6:12" x14ac:dyDescent="0.2">
      <c r="F7075" s="125"/>
      <c r="J7075" s="216"/>
      <c r="K7075" s="216"/>
      <c r="L7075" s="216"/>
    </row>
    <row r="7076" spans="6:12" x14ac:dyDescent="0.2">
      <c r="F7076" s="125"/>
    </row>
    <row r="7077" spans="6:12" x14ac:dyDescent="0.2">
      <c r="F7077" s="125"/>
      <c r="J7077" s="216"/>
      <c r="K7077" s="216"/>
      <c r="L7077" s="216"/>
    </row>
    <row r="7078" spans="6:12" x14ac:dyDescent="0.2">
      <c r="F7078" s="125"/>
    </row>
    <row r="7079" spans="6:12" x14ac:dyDescent="0.2">
      <c r="F7079" s="125"/>
    </row>
    <row r="7080" spans="6:12" x14ac:dyDescent="0.2">
      <c r="F7080" s="125"/>
    </row>
    <row r="7081" spans="6:12" x14ac:dyDescent="0.2">
      <c r="F7081" s="125"/>
      <c r="J7081" s="216"/>
      <c r="K7081" s="216"/>
      <c r="L7081" s="216"/>
    </row>
    <row r="7082" spans="6:12" x14ac:dyDescent="0.2">
      <c r="F7082" s="125"/>
      <c r="J7082" s="216"/>
      <c r="K7082" s="216"/>
      <c r="L7082" s="216"/>
    </row>
    <row r="7083" spans="6:12" x14ac:dyDescent="0.2">
      <c r="F7083" s="125"/>
      <c r="J7083" s="216"/>
      <c r="K7083" s="216"/>
      <c r="L7083" s="216"/>
    </row>
    <row r="7084" spans="6:12" x14ac:dyDescent="0.2">
      <c r="F7084" s="125"/>
    </row>
    <row r="7085" spans="6:12" x14ac:dyDescent="0.2">
      <c r="F7085" s="125"/>
    </row>
    <row r="7086" spans="6:12" x14ac:dyDescent="0.2">
      <c r="F7086" s="125"/>
      <c r="J7086" s="216"/>
      <c r="K7086" s="216"/>
      <c r="L7086" s="216"/>
    </row>
    <row r="7087" spans="6:12" x14ac:dyDescent="0.2">
      <c r="F7087" s="125"/>
    </row>
    <row r="7088" spans="6:12" x14ac:dyDescent="0.2">
      <c r="F7088" s="125"/>
    </row>
    <row r="7089" spans="6:12" x14ac:dyDescent="0.2">
      <c r="F7089" s="125"/>
    </row>
    <row r="7090" spans="6:12" x14ac:dyDescent="0.2">
      <c r="F7090" s="125"/>
    </row>
    <row r="7091" spans="6:12" x14ac:dyDescent="0.2">
      <c r="F7091" s="125"/>
    </row>
    <row r="7092" spans="6:12" x14ac:dyDescent="0.2">
      <c r="F7092" s="125"/>
    </row>
    <row r="7093" spans="6:12" x14ac:dyDescent="0.2">
      <c r="F7093" s="125"/>
      <c r="J7093" s="216"/>
      <c r="K7093" s="216"/>
      <c r="L7093" s="216"/>
    </row>
    <row r="7094" spans="6:12" x14ac:dyDescent="0.2">
      <c r="F7094" s="125"/>
      <c r="J7094" s="216"/>
      <c r="K7094" s="216"/>
      <c r="L7094" s="216"/>
    </row>
    <row r="7095" spans="6:12" x14ac:dyDescent="0.2">
      <c r="F7095" s="125"/>
      <c r="J7095" s="216"/>
      <c r="K7095" s="216"/>
      <c r="L7095" s="216"/>
    </row>
    <row r="7096" spans="6:12" x14ac:dyDescent="0.2">
      <c r="F7096" s="125"/>
    </row>
    <row r="7097" spans="6:12" x14ac:dyDescent="0.2">
      <c r="F7097" s="125"/>
      <c r="J7097" s="216"/>
      <c r="K7097" s="216"/>
      <c r="L7097" s="216"/>
    </row>
    <row r="7098" spans="6:12" x14ac:dyDescent="0.2">
      <c r="F7098" s="125"/>
      <c r="J7098" s="216"/>
      <c r="K7098" s="216"/>
      <c r="L7098" s="216"/>
    </row>
    <row r="7099" spans="6:12" x14ac:dyDescent="0.2">
      <c r="F7099" s="125"/>
      <c r="J7099" s="216"/>
      <c r="K7099" s="216"/>
      <c r="L7099" s="216"/>
    </row>
    <row r="7100" spans="6:12" x14ac:dyDescent="0.2">
      <c r="F7100" s="125"/>
    </row>
    <row r="7101" spans="6:12" x14ac:dyDescent="0.2">
      <c r="F7101" s="125"/>
      <c r="J7101" s="216"/>
      <c r="K7101" s="216"/>
      <c r="L7101" s="216"/>
    </row>
    <row r="7102" spans="6:12" x14ac:dyDescent="0.2">
      <c r="F7102" s="125"/>
    </row>
    <row r="7103" spans="6:12" x14ac:dyDescent="0.2">
      <c r="F7103" s="125"/>
    </row>
    <row r="7104" spans="6:12" x14ac:dyDescent="0.2">
      <c r="F7104" s="125"/>
      <c r="J7104" s="216"/>
      <c r="K7104" s="216"/>
      <c r="L7104" s="216"/>
    </row>
    <row r="7105" spans="6:12" x14ac:dyDescent="0.2">
      <c r="F7105" s="125"/>
    </row>
    <row r="7106" spans="6:12" x14ac:dyDescent="0.2">
      <c r="F7106" s="125"/>
      <c r="J7106" s="216"/>
      <c r="K7106" s="216"/>
      <c r="L7106" s="216"/>
    </row>
    <row r="7107" spans="6:12" x14ac:dyDescent="0.2">
      <c r="F7107" s="125"/>
      <c r="J7107" s="216"/>
      <c r="K7107" s="216"/>
      <c r="L7107" s="216"/>
    </row>
    <row r="7108" spans="6:12" x14ac:dyDescent="0.2">
      <c r="F7108" s="125"/>
    </row>
    <row r="7109" spans="6:12" x14ac:dyDescent="0.2">
      <c r="F7109" s="125"/>
      <c r="J7109" s="216"/>
      <c r="K7109" s="216"/>
      <c r="L7109" s="216"/>
    </row>
    <row r="7110" spans="6:12" x14ac:dyDescent="0.2">
      <c r="F7110" s="125"/>
    </row>
    <row r="7111" spans="6:12" x14ac:dyDescent="0.2">
      <c r="F7111" s="125"/>
    </row>
    <row r="7112" spans="6:12" x14ac:dyDescent="0.2">
      <c r="F7112" s="125"/>
    </row>
    <row r="7113" spans="6:12" x14ac:dyDescent="0.2">
      <c r="F7113" s="125"/>
    </row>
    <row r="7114" spans="6:12" x14ac:dyDescent="0.2">
      <c r="F7114" s="125"/>
    </row>
    <row r="7115" spans="6:12" x14ac:dyDescent="0.2">
      <c r="F7115" s="125"/>
      <c r="J7115" s="216"/>
      <c r="K7115" s="216"/>
      <c r="L7115" s="216"/>
    </row>
    <row r="7116" spans="6:12" x14ac:dyDescent="0.2">
      <c r="F7116" s="125"/>
    </row>
    <row r="7117" spans="6:12" x14ac:dyDescent="0.2">
      <c r="F7117" s="125"/>
    </row>
    <row r="7118" spans="6:12" x14ac:dyDescent="0.2">
      <c r="F7118" s="125"/>
    </row>
    <row r="7119" spans="6:12" x14ac:dyDescent="0.2">
      <c r="F7119" s="125"/>
      <c r="J7119" s="216"/>
      <c r="K7119" s="216"/>
      <c r="L7119" s="216"/>
    </row>
    <row r="7120" spans="6:12" x14ac:dyDescent="0.2">
      <c r="F7120" s="125"/>
    </row>
    <row r="7121" spans="6:12" x14ac:dyDescent="0.2">
      <c r="F7121" s="125"/>
      <c r="J7121" s="216"/>
      <c r="K7121" s="216"/>
      <c r="L7121" s="216"/>
    </row>
    <row r="7122" spans="6:12" x14ac:dyDescent="0.2">
      <c r="F7122" s="125"/>
      <c r="J7122" s="216"/>
      <c r="K7122" s="216"/>
      <c r="L7122" s="216"/>
    </row>
    <row r="7123" spans="6:12" x14ac:dyDescent="0.2">
      <c r="F7123" s="125"/>
      <c r="J7123" s="216"/>
      <c r="K7123" s="216"/>
      <c r="L7123" s="216"/>
    </row>
    <row r="7124" spans="6:12" x14ac:dyDescent="0.2">
      <c r="F7124" s="125"/>
    </row>
    <row r="7125" spans="6:12" x14ac:dyDescent="0.2">
      <c r="F7125" s="125"/>
    </row>
    <row r="7126" spans="6:12" x14ac:dyDescent="0.2">
      <c r="F7126" s="125"/>
      <c r="J7126" s="216"/>
      <c r="K7126" s="216"/>
      <c r="L7126" s="216"/>
    </row>
    <row r="7127" spans="6:12" x14ac:dyDescent="0.2">
      <c r="F7127" s="125"/>
    </row>
    <row r="7128" spans="6:12" x14ac:dyDescent="0.2">
      <c r="F7128" s="125"/>
      <c r="J7128" s="216"/>
      <c r="K7128" s="216"/>
      <c r="L7128" s="216"/>
    </row>
    <row r="7129" spans="6:12" x14ac:dyDescent="0.2">
      <c r="F7129" s="125"/>
      <c r="J7129" s="216"/>
      <c r="K7129" s="216"/>
      <c r="L7129" s="216"/>
    </row>
    <row r="7130" spans="6:12" x14ac:dyDescent="0.2">
      <c r="F7130" s="125"/>
      <c r="J7130" s="216"/>
      <c r="K7130" s="216"/>
      <c r="L7130" s="216"/>
    </row>
    <row r="7131" spans="6:12" x14ac:dyDescent="0.2">
      <c r="F7131" s="125"/>
      <c r="J7131" s="216"/>
      <c r="K7131" s="216"/>
      <c r="L7131" s="216"/>
    </row>
    <row r="7132" spans="6:12" x14ac:dyDescent="0.2">
      <c r="F7132" s="125"/>
    </row>
    <row r="7133" spans="6:12" x14ac:dyDescent="0.2">
      <c r="F7133" s="125"/>
      <c r="J7133" s="216"/>
      <c r="K7133" s="216"/>
      <c r="L7133" s="216"/>
    </row>
    <row r="7134" spans="6:12" x14ac:dyDescent="0.2">
      <c r="F7134" s="125"/>
      <c r="J7134" s="216"/>
      <c r="K7134" s="216"/>
      <c r="L7134" s="216"/>
    </row>
    <row r="7135" spans="6:12" x14ac:dyDescent="0.2">
      <c r="F7135" s="125"/>
    </row>
    <row r="7136" spans="6:12" x14ac:dyDescent="0.2">
      <c r="F7136" s="125"/>
      <c r="J7136" s="216"/>
      <c r="K7136" s="216"/>
      <c r="L7136" s="216"/>
    </row>
    <row r="7137" spans="6:12" x14ac:dyDescent="0.2">
      <c r="F7137" s="125"/>
      <c r="J7137" s="216"/>
      <c r="K7137" s="216"/>
      <c r="L7137" s="216"/>
    </row>
    <row r="7138" spans="6:12" x14ac:dyDescent="0.2">
      <c r="F7138" s="125"/>
      <c r="J7138" s="216"/>
      <c r="K7138" s="216"/>
      <c r="L7138" s="216"/>
    </row>
    <row r="7139" spans="6:12" x14ac:dyDescent="0.2">
      <c r="F7139" s="125"/>
    </row>
    <row r="7140" spans="6:12" x14ac:dyDescent="0.2">
      <c r="F7140" s="125"/>
      <c r="J7140" s="216"/>
      <c r="K7140" s="216"/>
      <c r="L7140" s="216"/>
    </row>
    <row r="7141" spans="6:12" x14ac:dyDescent="0.2">
      <c r="F7141" s="125"/>
      <c r="J7141" s="216"/>
      <c r="K7141" s="216"/>
      <c r="L7141" s="216"/>
    </row>
    <row r="7142" spans="6:12" x14ac:dyDescent="0.2">
      <c r="F7142" s="125"/>
    </row>
    <row r="7143" spans="6:12" x14ac:dyDescent="0.2">
      <c r="F7143" s="125"/>
    </row>
    <row r="7144" spans="6:12" x14ac:dyDescent="0.2">
      <c r="F7144" s="125"/>
      <c r="J7144" s="216"/>
      <c r="K7144" s="216"/>
      <c r="L7144" s="216"/>
    </row>
    <row r="7145" spans="6:12" x14ac:dyDescent="0.2">
      <c r="F7145" s="125"/>
    </row>
    <row r="7146" spans="6:12" x14ac:dyDescent="0.2">
      <c r="F7146" s="125"/>
    </row>
    <row r="7147" spans="6:12" x14ac:dyDescent="0.2">
      <c r="F7147" s="125"/>
    </row>
    <row r="7148" spans="6:12" x14ac:dyDescent="0.2">
      <c r="F7148" s="125"/>
      <c r="J7148" s="216"/>
      <c r="K7148" s="216"/>
      <c r="L7148" s="216"/>
    </row>
    <row r="7149" spans="6:12" x14ac:dyDescent="0.2">
      <c r="F7149" s="125"/>
      <c r="J7149" s="216"/>
      <c r="K7149" s="216"/>
      <c r="L7149" s="216"/>
    </row>
    <row r="7150" spans="6:12" x14ac:dyDescent="0.2">
      <c r="F7150" s="125"/>
    </row>
    <row r="7151" spans="6:12" x14ac:dyDescent="0.2">
      <c r="F7151" s="125"/>
      <c r="J7151" s="216"/>
      <c r="K7151" s="216"/>
      <c r="L7151" s="216"/>
    </row>
    <row r="7152" spans="6:12" x14ac:dyDescent="0.2">
      <c r="F7152" s="125"/>
    </row>
    <row r="7153" spans="6:12" x14ac:dyDescent="0.2">
      <c r="F7153" s="125"/>
    </row>
    <row r="7154" spans="6:12" x14ac:dyDescent="0.2">
      <c r="F7154" s="125"/>
    </row>
    <row r="7155" spans="6:12" x14ac:dyDescent="0.2">
      <c r="F7155" s="125"/>
    </row>
    <row r="7156" spans="6:12" x14ac:dyDescent="0.2">
      <c r="F7156" s="125"/>
      <c r="J7156" s="216"/>
      <c r="K7156" s="216"/>
      <c r="L7156" s="216"/>
    </row>
    <row r="7157" spans="6:12" x14ac:dyDescent="0.2">
      <c r="F7157" s="125"/>
    </row>
    <row r="7158" spans="6:12" x14ac:dyDescent="0.2">
      <c r="F7158" s="125"/>
      <c r="J7158" s="216"/>
      <c r="K7158" s="216"/>
      <c r="L7158" s="216"/>
    </row>
    <row r="7159" spans="6:12" x14ac:dyDescent="0.2">
      <c r="F7159" s="125"/>
      <c r="J7159" s="216"/>
      <c r="K7159" s="216"/>
      <c r="L7159" s="216"/>
    </row>
    <row r="7160" spans="6:12" x14ac:dyDescent="0.2">
      <c r="F7160" s="125"/>
    </row>
    <row r="7161" spans="6:12" x14ac:dyDescent="0.2">
      <c r="F7161" s="125"/>
      <c r="J7161" s="216"/>
      <c r="K7161" s="216"/>
      <c r="L7161" s="216"/>
    </row>
    <row r="7162" spans="6:12" x14ac:dyDescent="0.2">
      <c r="F7162" s="125"/>
      <c r="J7162" s="216"/>
      <c r="K7162" s="216"/>
      <c r="L7162" s="216"/>
    </row>
    <row r="7163" spans="6:12" x14ac:dyDescent="0.2">
      <c r="F7163" s="125"/>
    </row>
    <row r="7164" spans="6:12" x14ac:dyDescent="0.2">
      <c r="F7164" s="125"/>
      <c r="J7164" s="216"/>
      <c r="K7164" s="216"/>
      <c r="L7164" s="216"/>
    </row>
    <row r="7165" spans="6:12" x14ac:dyDescent="0.2">
      <c r="F7165" s="125"/>
      <c r="J7165" s="216"/>
      <c r="K7165" s="216"/>
      <c r="L7165" s="216"/>
    </row>
    <row r="7166" spans="6:12" x14ac:dyDescent="0.2">
      <c r="F7166" s="125"/>
      <c r="J7166" s="216"/>
      <c r="K7166" s="216"/>
      <c r="L7166" s="216"/>
    </row>
    <row r="7167" spans="6:12" x14ac:dyDescent="0.2">
      <c r="F7167" s="125"/>
    </row>
    <row r="7168" spans="6:12" x14ac:dyDescent="0.2">
      <c r="F7168" s="125"/>
      <c r="J7168" s="216"/>
      <c r="K7168" s="216"/>
      <c r="L7168" s="216"/>
    </row>
    <row r="7169" spans="6:12" x14ac:dyDescent="0.2">
      <c r="F7169" s="125"/>
    </row>
    <row r="7170" spans="6:12" x14ac:dyDescent="0.2">
      <c r="F7170" s="125"/>
      <c r="J7170" s="216"/>
      <c r="K7170" s="216"/>
      <c r="L7170" s="216"/>
    </row>
    <row r="7171" spans="6:12" x14ac:dyDescent="0.2">
      <c r="F7171" s="125"/>
    </row>
    <row r="7172" spans="6:12" x14ac:dyDescent="0.2">
      <c r="F7172" s="125"/>
    </row>
    <row r="7173" spans="6:12" x14ac:dyDescent="0.2">
      <c r="F7173" s="125"/>
    </row>
    <row r="7174" spans="6:12" x14ac:dyDescent="0.2">
      <c r="F7174" s="125"/>
      <c r="J7174" s="216"/>
      <c r="K7174" s="216"/>
      <c r="L7174" s="216"/>
    </row>
    <row r="7175" spans="6:12" x14ac:dyDescent="0.2">
      <c r="F7175" s="125"/>
    </row>
    <row r="7176" spans="6:12" x14ac:dyDescent="0.2">
      <c r="F7176" s="125"/>
      <c r="J7176" s="216"/>
      <c r="K7176" s="216"/>
      <c r="L7176" s="216"/>
    </row>
    <row r="7177" spans="6:12" x14ac:dyDescent="0.2">
      <c r="F7177" s="125"/>
    </row>
    <row r="7178" spans="6:12" x14ac:dyDescent="0.2">
      <c r="F7178" s="125"/>
    </row>
    <row r="7179" spans="6:12" x14ac:dyDescent="0.2">
      <c r="F7179" s="125"/>
      <c r="J7179" s="216"/>
      <c r="K7179" s="216"/>
      <c r="L7179" s="216"/>
    </row>
    <row r="7180" spans="6:12" x14ac:dyDescent="0.2">
      <c r="F7180" s="125"/>
    </row>
    <row r="7181" spans="6:12" x14ac:dyDescent="0.2">
      <c r="F7181" s="125"/>
      <c r="J7181" s="216"/>
      <c r="K7181" s="216"/>
      <c r="L7181" s="216"/>
    </row>
    <row r="7182" spans="6:12" x14ac:dyDescent="0.2">
      <c r="F7182" s="125"/>
    </row>
    <row r="7183" spans="6:12" x14ac:dyDescent="0.2">
      <c r="F7183" s="125"/>
    </row>
    <row r="7184" spans="6:12" x14ac:dyDescent="0.2">
      <c r="F7184" s="125"/>
      <c r="J7184" s="216"/>
      <c r="K7184" s="216"/>
      <c r="L7184" s="216"/>
    </row>
    <row r="7185" spans="6:12" x14ac:dyDescent="0.2">
      <c r="F7185" s="125"/>
    </row>
    <row r="7186" spans="6:12" x14ac:dyDescent="0.2">
      <c r="F7186" s="125"/>
    </row>
    <row r="7187" spans="6:12" x14ac:dyDescent="0.2">
      <c r="F7187" s="125"/>
      <c r="J7187" s="216"/>
      <c r="K7187" s="216"/>
      <c r="L7187" s="216"/>
    </row>
    <row r="7188" spans="6:12" x14ac:dyDescent="0.2">
      <c r="F7188" s="125"/>
      <c r="J7188" s="216"/>
      <c r="K7188" s="216"/>
      <c r="L7188" s="216"/>
    </row>
    <row r="7189" spans="6:12" x14ac:dyDescent="0.2">
      <c r="F7189" s="125"/>
    </row>
    <row r="7190" spans="6:12" x14ac:dyDescent="0.2">
      <c r="F7190" s="125"/>
      <c r="J7190" s="216"/>
      <c r="K7190" s="216"/>
      <c r="L7190" s="216"/>
    </row>
    <row r="7191" spans="6:12" x14ac:dyDescent="0.2">
      <c r="F7191" s="125"/>
    </row>
    <row r="7192" spans="6:12" x14ac:dyDescent="0.2">
      <c r="F7192" s="125"/>
    </row>
    <row r="7193" spans="6:12" x14ac:dyDescent="0.2">
      <c r="F7193" s="125"/>
      <c r="J7193" s="216"/>
      <c r="K7193" s="216"/>
      <c r="L7193" s="216"/>
    </row>
    <row r="7194" spans="6:12" x14ac:dyDescent="0.2">
      <c r="F7194" s="125"/>
      <c r="J7194" s="216"/>
      <c r="K7194" s="216"/>
      <c r="L7194" s="216"/>
    </row>
    <row r="7195" spans="6:12" x14ac:dyDescent="0.2">
      <c r="F7195" s="125"/>
      <c r="J7195" s="216"/>
      <c r="K7195" s="216"/>
      <c r="L7195" s="216"/>
    </row>
    <row r="7196" spans="6:12" x14ac:dyDescent="0.2">
      <c r="F7196" s="125"/>
    </row>
    <row r="7197" spans="6:12" x14ac:dyDescent="0.2">
      <c r="F7197" s="125"/>
    </row>
    <row r="7198" spans="6:12" x14ac:dyDescent="0.2">
      <c r="F7198" s="125"/>
      <c r="J7198" s="216"/>
      <c r="K7198" s="216"/>
      <c r="L7198" s="216"/>
    </row>
    <row r="7199" spans="6:12" x14ac:dyDescent="0.2">
      <c r="F7199" s="125"/>
    </row>
    <row r="7200" spans="6:12" x14ac:dyDescent="0.2">
      <c r="F7200" s="125"/>
    </row>
    <row r="7201" spans="6:12" x14ac:dyDescent="0.2">
      <c r="F7201" s="125"/>
    </row>
    <row r="7202" spans="6:12" x14ac:dyDescent="0.2">
      <c r="F7202" s="125"/>
    </row>
    <row r="7203" spans="6:12" x14ac:dyDescent="0.2">
      <c r="F7203" s="125"/>
    </row>
    <row r="7204" spans="6:12" x14ac:dyDescent="0.2">
      <c r="F7204" s="125"/>
    </row>
    <row r="7205" spans="6:12" x14ac:dyDescent="0.2">
      <c r="F7205" s="125"/>
      <c r="J7205" s="216"/>
      <c r="K7205" s="216"/>
      <c r="L7205" s="216"/>
    </row>
    <row r="7206" spans="6:12" x14ac:dyDescent="0.2">
      <c r="F7206" s="125"/>
    </row>
    <row r="7207" spans="6:12" x14ac:dyDescent="0.2">
      <c r="F7207" s="125"/>
    </row>
    <row r="7208" spans="6:12" x14ac:dyDescent="0.2">
      <c r="F7208" s="125"/>
    </row>
    <row r="7209" spans="6:12" x14ac:dyDescent="0.2">
      <c r="F7209" s="125"/>
    </row>
    <row r="7210" spans="6:12" x14ac:dyDescent="0.2">
      <c r="F7210" s="125"/>
    </row>
    <row r="7211" spans="6:12" x14ac:dyDescent="0.2">
      <c r="F7211" s="125"/>
      <c r="J7211" s="216"/>
      <c r="K7211" s="216"/>
      <c r="L7211" s="216"/>
    </row>
    <row r="7212" spans="6:12" x14ac:dyDescent="0.2">
      <c r="F7212" s="125"/>
      <c r="J7212" s="216"/>
      <c r="K7212" s="216"/>
      <c r="L7212" s="216"/>
    </row>
    <row r="7213" spans="6:12" x14ac:dyDescent="0.2">
      <c r="F7213" s="125"/>
      <c r="J7213" s="216"/>
      <c r="K7213" s="216"/>
      <c r="L7213" s="216"/>
    </row>
    <row r="7214" spans="6:12" x14ac:dyDescent="0.2">
      <c r="F7214" s="125"/>
    </row>
    <row r="7215" spans="6:12" x14ac:dyDescent="0.2">
      <c r="F7215" s="125"/>
    </row>
    <row r="7216" spans="6:12" x14ac:dyDescent="0.2">
      <c r="F7216" s="125"/>
    </row>
    <row r="7217" spans="6:12" x14ac:dyDescent="0.2">
      <c r="F7217" s="125"/>
    </row>
    <row r="7218" spans="6:12" x14ac:dyDescent="0.2">
      <c r="F7218" s="125"/>
      <c r="J7218" s="216"/>
      <c r="K7218" s="216"/>
      <c r="L7218" s="216"/>
    </row>
    <row r="7219" spans="6:12" x14ac:dyDescent="0.2">
      <c r="F7219" s="125"/>
    </row>
    <row r="7220" spans="6:12" x14ac:dyDescent="0.2">
      <c r="F7220" s="125"/>
    </row>
    <row r="7221" spans="6:12" x14ac:dyDescent="0.2">
      <c r="F7221" s="125"/>
      <c r="J7221" s="216"/>
      <c r="K7221" s="216"/>
      <c r="L7221" s="216"/>
    </row>
    <row r="7222" spans="6:12" x14ac:dyDescent="0.2">
      <c r="F7222" s="125"/>
      <c r="J7222" s="216"/>
      <c r="K7222" s="216"/>
      <c r="L7222" s="216"/>
    </row>
    <row r="7223" spans="6:12" x14ac:dyDescent="0.2">
      <c r="F7223" s="125"/>
      <c r="J7223" s="216"/>
      <c r="K7223" s="216"/>
      <c r="L7223" s="216"/>
    </row>
    <row r="7224" spans="6:12" x14ac:dyDescent="0.2">
      <c r="F7224" s="125"/>
      <c r="J7224" s="216"/>
      <c r="K7224" s="216"/>
      <c r="L7224" s="216"/>
    </row>
    <row r="7225" spans="6:12" x14ac:dyDescent="0.2">
      <c r="F7225" s="125"/>
    </row>
    <row r="7226" spans="6:12" x14ac:dyDescent="0.2">
      <c r="F7226" s="125"/>
    </row>
    <row r="7227" spans="6:12" x14ac:dyDescent="0.2">
      <c r="F7227" s="125"/>
    </row>
    <row r="7228" spans="6:12" x14ac:dyDescent="0.2">
      <c r="F7228" s="125"/>
    </row>
    <row r="7229" spans="6:12" x14ac:dyDescent="0.2">
      <c r="F7229" s="125"/>
      <c r="J7229" s="216"/>
      <c r="K7229" s="216"/>
      <c r="L7229" s="216"/>
    </row>
    <row r="7230" spans="6:12" x14ac:dyDescent="0.2">
      <c r="F7230" s="125"/>
      <c r="J7230" s="216"/>
      <c r="K7230" s="216"/>
      <c r="L7230" s="216"/>
    </row>
    <row r="7231" spans="6:12" x14ac:dyDescent="0.2">
      <c r="F7231" s="125"/>
      <c r="J7231" s="216"/>
      <c r="K7231" s="216"/>
      <c r="L7231" s="216"/>
    </row>
    <row r="7232" spans="6:12" x14ac:dyDescent="0.2">
      <c r="F7232" s="125"/>
      <c r="J7232" s="216"/>
      <c r="K7232" s="216"/>
      <c r="L7232" s="216"/>
    </row>
    <row r="7233" spans="6:12" x14ac:dyDescent="0.2">
      <c r="F7233" s="125"/>
      <c r="J7233" s="216"/>
      <c r="K7233" s="216"/>
      <c r="L7233" s="216"/>
    </row>
    <row r="7234" spans="6:12" x14ac:dyDescent="0.2">
      <c r="F7234" s="125"/>
      <c r="J7234" s="216"/>
      <c r="K7234" s="216"/>
      <c r="L7234" s="216"/>
    </row>
    <row r="7235" spans="6:12" x14ac:dyDescent="0.2">
      <c r="F7235" s="125"/>
      <c r="J7235" s="216"/>
      <c r="K7235" s="216"/>
      <c r="L7235" s="216"/>
    </row>
    <row r="7236" spans="6:12" x14ac:dyDescent="0.2">
      <c r="F7236" s="125"/>
      <c r="J7236" s="216"/>
      <c r="K7236" s="216"/>
      <c r="L7236" s="216"/>
    </row>
    <row r="7237" spans="6:12" x14ac:dyDescent="0.2">
      <c r="F7237" s="125"/>
    </row>
    <row r="7238" spans="6:12" x14ac:dyDescent="0.2">
      <c r="F7238" s="125"/>
    </row>
    <row r="7239" spans="6:12" x14ac:dyDescent="0.2">
      <c r="F7239" s="125"/>
      <c r="J7239" s="216"/>
      <c r="K7239" s="216"/>
      <c r="L7239" s="216"/>
    </row>
    <row r="7240" spans="6:12" x14ac:dyDescent="0.2">
      <c r="F7240" s="125"/>
      <c r="J7240" s="216"/>
      <c r="K7240" s="216"/>
      <c r="L7240" s="216"/>
    </row>
    <row r="7241" spans="6:12" x14ac:dyDescent="0.2">
      <c r="F7241" s="125"/>
      <c r="J7241" s="216"/>
      <c r="K7241" s="216"/>
      <c r="L7241" s="216"/>
    </row>
    <row r="7242" spans="6:12" x14ac:dyDescent="0.2">
      <c r="F7242" s="125"/>
    </row>
    <row r="7243" spans="6:12" x14ac:dyDescent="0.2">
      <c r="F7243" s="125"/>
    </row>
    <row r="7244" spans="6:12" x14ac:dyDescent="0.2">
      <c r="F7244" s="125"/>
      <c r="J7244" s="216"/>
      <c r="K7244" s="216"/>
      <c r="L7244" s="216"/>
    </row>
    <row r="7245" spans="6:12" x14ac:dyDescent="0.2">
      <c r="F7245" s="125"/>
    </row>
    <row r="7246" spans="6:12" x14ac:dyDescent="0.2">
      <c r="F7246" s="125"/>
    </row>
    <row r="7247" spans="6:12" x14ac:dyDescent="0.2">
      <c r="F7247" s="125"/>
      <c r="J7247" s="216"/>
      <c r="K7247" s="216"/>
      <c r="L7247" s="216"/>
    </row>
    <row r="7248" spans="6:12" x14ac:dyDescent="0.2">
      <c r="F7248" s="125"/>
      <c r="J7248" s="216"/>
      <c r="K7248" s="216"/>
      <c r="L7248" s="216"/>
    </row>
    <row r="7249" spans="6:12" x14ac:dyDescent="0.2">
      <c r="F7249" s="125"/>
      <c r="J7249" s="216"/>
      <c r="K7249" s="216"/>
      <c r="L7249" s="216"/>
    </row>
    <row r="7250" spans="6:12" x14ac:dyDescent="0.2">
      <c r="F7250" s="125"/>
    </row>
    <row r="7251" spans="6:12" x14ac:dyDescent="0.2">
      <c r="F7251" s="125"/>
      <c r="J7251" s="216"/>
      <c r="K7251" s="216"/>
      <c r="L7251" s="216"/>
    </row>
    <row r="7252" spans="6:12" x14ac:dyDescent="0.2">
      <c r="F7252" s="125"/>
      <c r="J7252" s="216"/>
      <c r="K7252" s="216"/>
      <c r="L7252" s="216"/>
    </row>
    <row r="7253" spans="6:12" x14ac:dyDescent="0.2">
      <c r="F7253" s="125"/>
    </row>
    <row r="7254" spans="6:12" x14ac:dyDescent="0.2">
      <c r="F7254" s="125"/>
      <c r="J7254" s="216"/>
      <c r="K7254" s="216"/>
      <c r="L7254" s="216"/>
    </row>
    <row r="7255" spans="6:12" x14ac:dyDescent="0.2">
      <c r="F7255" s="125"/>
      <c r="J7255" s="216"/>
      <c r="K7255" s="216"/>
      <c r="L7255" s="216"/>
    </row>
    <row r="7256" spans="6:12" x14ac:dyDescent="0.2">
      <c r="F7256" s="125"/>
    </row>
    <row r="7257" spans="6:12" x14ac:dyDescent="0.2">
      <c r="F7257" s="125"/>
      <c r="J7257" s="216"/>
      <c r="K7257" s="216"/>
      <c r="L7257" s="216"/>
    </row>
    <row r="7258" spans="6:12" x14ac:dyDescent="0.2">
      <c r="F7258" s="125"/>
    </row>
    <row r="7259" spans="6:12" x14ac:dyDescent="0.2">
      <c r="F7259" s="125"/>
      <c r="J7259" s="216"/>
      <c r="K7259" s="216"/>
      <c r="L7259" s="216"/>
    </row>
    <row r="7260" spans="6:12" x14ac:dyDescent="0.2">
      <c r="F7260" s="125"/>
    </row>
    <row r="7261" spans="6:12" x14ac:dyDescent="0.2">
      <c r="F7261" s="125"/>
      <c r="J7261" s="216"/>
      <c r="K7261" s="216"/>
      <c r="L7261" s="216"/>
    </row>
    <row r="7262" spans="6:12" x14ac:dyDescent="0.2">
      <c r="F7262" s="125"/>
    </row>
    <row r="7263" spans="6:12" x14ac:dyDescent="0.2">
      <c r="F7263" s="125"/>
    </row>
    <row r="7264" spans="6:12" x14ac:dyDescent="0.2">
      <c r="F7264" s="125"/>
    </row>
    <row r="7265" spans="6:12" x14ac:dyDescent="0.2">
      <c r="F7265" s="125"/>
    </row>
    <row r="7266" spans="6:12" x14ac:dyDescent="0.2">
      <c r="F7266" s="125"/>
    </row>
    <row r="7267" spans="6:12" x14ac:dyDescent="0.2">
      <c r="F7267" s="125"/>
    </row>
    <row r="7268" spans="6:12" x14ac:dyDescent="0.2">
      <c r="F7268" s="125"/>
    </row>
    <row r="7269" spans="6:12" x14ac:dyDescent="0.2">
      <c r="F7269" s="125"/>
    </row>
    <row r="7270" spans="6:12" x14ac:dyDescent="0.2">
      <c r="F7270" s="125"/>
      <c r="J7270" s="216"/>
      <c r="K7270" s="216"/>
      <c r="L7270" s="216"/>
    </row>
    <row r="7271" spans="6:12" x14ac:dyDescent="0.2">
      <c r="F7271" s="125"/>
    </row>
    <row r="7272" spans="6:12" x14ac:dyDescent="0.2">
      <c r="F7272" s="125"/>
      <c r="J7272" s="216"/>
      <c r="K7272" s="216"/>
      <c r="L7272" s="216"/>
    </row>
    <row r="7273" spans="6:12" x14ac:dyDescent="0.2">
      <c r="F7273" s="125"/>
      <c r="J7273" s="216"/>
      <c r="K7273" s="216"/>
      <c r="L7273" s="216"/>
    </row>
    <row r="7274" spans="6:12" x14ac:dyDescent="0.2">
      <c r="F7274" s="125"/>
      <c r="J7274" s="216"/>
      <c r="K7274" s="216"/>
      <c r="L7274" s="216"/>
    </row>
    <row r="7275" spans="6:12" x14ac:dyDescent="0.2">
      <c r="F7275" s="125"/>
      <c r="J7275" s="216"/>
      <c r="K7275" s="216"/>
      <c r="L7275" s="216"/>
    </row>
    <row r="7277" spans="6:12" x14ac:dyDescent="0.2">
      <c r="F7277" s="125"/>
      <c r="J7277" s="216"/>
      <c r="K7277" s="216"/>
      <c r="L7277" s="216"/>
    </row>
    <row r="7278" spans="6:12" x14ac:dyDescent="0.2">
      <c r="F7278" s="125"/>
    </row>
    <row r="7279" spans="6:12" x14ac:dyDescent="0.2">
      <c r="F7279" s="125"/>
      <c r="J7279" s="216"/>
      <c r="K7279" s="216"/>
      <c r="L7279" s="216"/>
    </row>
    <row r="7280" spans="6:12" x14ac:dyDescent="0.2">
      <c r="F7280" s="125"/>
    </row>
    <row r="7281" spans="6:12" x14ac:dyDescent="0.2">
      <c r="F7281" s="125"/>
      <c r="J7281" s="216"/>
      <c r="K7281" s="216"/>
      <c r="L7281" s="216"/>
    </row>
    <row r="7282" spans="6:12" x14ac:dyDescent="0.2">
      <c r="F7282" s="125"/>
    </row>
    <row r="7283" spans="6:12" x14ac:dyDescent="0.2">
      <c r="F7283" s="125"/>
    </row>
    <row r="7284" spans="6:12" x14ac:dyDescent="0.2">
      <c r="F7284" s="125"/>
    </row>
    <row r="7285" spans="6:12" x14ac:dyDescent="0.2">
      <c r="F7285" s="125"/>
      <c r="J7285" s="216"/>
      <c r="K7285" s="216"/>
      <c r="L7285" s="216"/>
    </row>
    <row r="7286" spans="6:12" x14ac:dyDescent="0.2">
      <c r="F7286" s="125"/>
    </row>
    <row r="7287" spans="6:12" x14ac:dyDescent="0.2">
      <c r="F7287" s="125"/>
      <c r="J7287" s="216"/>
      <c r="K7287" s="216"/>
      <c r="L7287" s="216"/>
    </row>
    <row r="7288" spans="6:12" x14ac:dyDescent="0.2">
      <c r="F7288" s="125"/>
    </row>
    <row r="7289" spans="6:12" x14ac:dyDescent="0.2">
      <c r="F7289" s="125"/>
      <c r="J7289" s="216"/>
      <c r="K7289" s="216"/>
      <c r="L7289" s="216"/>
    </row>
    <row r="7290" spans="6:12" x14ac:dyDescent="0.2">
      <c r="F7290" s="125"/>
      <c r="J7290" s="216"/>
      <c r="K7290" s="216"/>
      <c r="L7290" s="216"/>
    </row>
    <row r="7291" spans="6:12" x14ac:dyDescent="0.2">
      <c r="F7291" s="125"/>
    </row>
    <row r="7292" spans="6:12" x14ac:dyDescent="0.2">
      <c r="F7292" s="125"/>
      <c r="J7292" s="216"/>
      <c r="K7292" s="216"/>
      <c r="L7292" s="216"/>
    </row>
    <row r="7293" spans="6:12" x14ac:dyDescent="0.2">
      <c r="F7293" s="125"/>
      <c r="J7293" s="216"/>
      <c r="K7293" s="216"/>
      <c r="L7293" s="216"/>
    </row>
    <row r="7294" spans="6:12" x14ac:dyDescent="0.2">
      <c r="F7294" s="125"/>
      <c r="J7294" s="216"/>
      <c r="K7294" s="216"/>
      <c r="L7294" s="216"/>
    </row>
    <row r="7295" spans="6:12" x14ac:dyDescent="0.2">
      <c r="F7295" s="125"/>
      <c r="J7295" s="216"/>
      <c r="K7295" s="216"/>
      <c r="L7295" s="216"/>
    </row>
    <row r="7296" spans="6:12" x14ac:dyDescent="0.2">
      <c r="F7296" s="125"/>
    </row>
    <row r="7297" spans="6:12" x14ac:dyDescent="0.2">
      <c r="F7297" s="125"/>
      <c r="J7297" s="216"/>
      <c r="K7297" s="216"/>
      <c r="L7297" s="216"/>
    </row>
    <row r="7298" spans="6:12" x14ac:dyDescent="0.2">
      <c r="F7298" s="125"/>
      <c r="J7298" s="216"/>
      <c r="K7298" s="216"/>
      <c r="L7298" s="216"/>
    </row>
    <row r="7299" spans="6:12" x14ac:dyDescent="0.2">
      <c r="F7299" s="125"/>
    </row>
    <row r="7300" spans="6:12" x14ac:dyDescent="0.2">
      <c r="F7300" s="125"/>
      <c r="J7300" s="216"/>
      <c r="K7300" s="216"/>
      <c r="L7300" s="216"/>
    </row>
    <row r="7301" spans="6:12" x14ac:dyDescent="0.2">
      <c r="F7301" s="125"/>
      <c r="J7301" s="216"/>
      <c r="K7301" s="216"/>
      <c r="L7301" s="216"/>
    </row>
    <row r="7302" spans="6:12" x14ac:dyDescent="0.2">
      <c r="F7302" s="125"/>
      <c r="J7302" s="216"/>
      <c r="K7302" s="216"/>
      <c r="L7302" s="216"/>
    </row>
    <row r="7303" spans="6:12" x14ac:dyDescent="0.2">
      <c r="F7303" s="125"/>
      <c r="J7303" s="216"/>
      <c r="K7303" s="216"/>
      <c r="L7303" s="216"/>
    </row>
    <row r="7304" spans="6:12" x14ac:dyDescent="0.2">
      <c r="F7304" s="125"/>
      <c r="J7304" s="216"/>
      <c r="K7304" s="216"/>
      <c r="L7304" s="216"/>
    </row>
    <row r="7305" spans="6:12" x14ac:dyDescent="0.2">
      <c r="F7305" s="125"/>
    </row>
    <row r="7306" spans="6:12" x14ac:dyDescent="0.2">
      <c r="F7306" s="125"/>
    </row>
    <row r="7307" spans="6:12" x14ac:dyDescent="0.2">
      <c r="F7307" s="125"/>
      <c r="J7307" s="216"/>
      <c r="K7307" s="216"/>
      <c r="L7307" s="216"/>
    </row>
    <row r="7308" spans="6:12" x14ac:dyDescent="0.2">
      <c r="F7308" s="125"/>
      <c r="J7308" s="216"/>
      <c r="K7308" s="216"/>
      <c r="L7308" s="216"/>
    </row>
    <row r="7309" spans="6:12" x14ac:dyDescent="0.2">
      <c r="F7309" s="125"/>
      <c r="J7309" s="216"/>
      <c r="K7309" s="216"/>
      <c r="L7309" s="216"/>
    </row>
    <row r="7310" spans="6:12" x14ac:dyDescent="0.2">
      <c r="F7310" s="125"/>
    </row>
    <row r="7311" spans="6:12" x14ac:dyDescent="0.2">
      <c r="F7311" s="125"/>
      <c r="J7311" s="216"/>
      <c r="K7311" s="216"/>
      <c r="L7311" s="216"/>
    </row>
    <row r="7312" spans="6:12" x14ac:dyDescent="0.2">
      <c r="F7312" s="125"/>
    </row>
    <row r="7313" spans="6:12" x14ac:dyDescent="0.2">
      <c r="F7313" s="125"/>
      <c r="J7313" s="216"/>
      <c r="K7313" s="216"/>
      <c r="L7313" s="216"/>
    </row>
    <row r="7314" spans="6:12" x14ac:dyDescent="0.2">
      <c r="F7314" s="125"/>
    </row>
    <row r="7315" spans="6:12" x14ac:dyDescent="0.2">
      <c r="F7315" s="125"/>
    </row>
    <row r="7316" spans="6:12" x14ac:dyDescent="0.2">
      <c r="F7316" s="125"/>
    </row>
    <row r="7317" spans="6:12" x14ac:dyDescent="0.2">
      <c r="F7317" s="125"/>
      <c r="J7317" s="216"/>
      <c r="K7317" s="216"/>
      <c r="L7317" s="216"/>
    </row>
    <row r="7318" spans="6:12" x14ac:dyDescent="0.2">
      <c r="F7318" s="125"/>
      <c r="J7318" s="216"/>
      <c r="K7318" s="216"/>
      <c r="L7318" s="216"/>
    </row>
    <row r="7319" spans="6:12" x14ac:dyDescent="0.2">
      <c r="F7319" s="125"/>
      <c r="J7319" s="216"/>
      <c r="K7319" s="216"/>
      <c r="L7319" s="216"/>
    </row>
    <row r="7320" spans="6:12" x14ac:dyDescent="0.2">
      <c r="F7320" s="125"/>
    </row>
    <row r="7321" spans="6:12" x14ac:dyDescent="0.2">
      <c r="F7321" s="125"/>
    </row>
    <row r="7322" spans="6:12" x14ac:dyDescent="0.2">
      <c r="F7322" s="125"/>
      <c r="J7322" s="216"/>
      <c r="K7322" s="216"/>
      <c r="L7322" s="216"/>
    </row>
    <row r="7323" spans="6:12" x14ac:dyDescent="0.2">
      <c r="F7323" s="125"/>
    </row>
    <row r="7324" spans="6:12" x14ac:dyDescent="0.2">
      <c r="F7324" s="125"/>
    </row>
    <row r="7325" spans="6:12" x14ac:dyDescent="0.2">
      <c r="F7325" s="125"/>
    </row>
    <row r="7326" spans="6:12" x14ac:dyDescent="0.2">
      <c r="F7326" s="125"/>
    </row>
    <row r="7327" spans="6:12" x14ac:dyDescent="0.2">
      <c r="F7327" s="125"/>
      <c r="J7327" s="216"/>
      <c r="K7327" s="216"/>
      <c r="L7327" s="216"/>
    </row>
    <row r="7328" spans="6:12" x14ac:dyDescent="0.2">
      <c r="F7328" s="125"/>
      <c r="J7328" s="216"/>
      <c r="K7328" s="216"/>
      <c r="L7328" s="216"/>
    </row>
    <row r="7329" spans="6:12" x14ac:dyDescent="0.2">
      <c r="F7329" s="125"/>
    </row>
    <row r="7330" spans="6:12" x14ac:dyDescent="0.2">
      <c r="F7330" s="125"/>
    </row>
    <row r="7331" spans="6:12" x14ac:dyDescent="0.2">
      <c r="F7331" s="125"/>
      <c r="J7331" s="216"/>
      <c r="K7331" s="216"/>
      <c r="L7331" s="216"/>
    </row>
    <row r="7332" spans="6:12" x14ac:dyDescent="0.2">
      <c r="F7332" s="125"/>
    </row>
    <row r="7333" spans="6:12" x14ac:dyDescent="0.2">
      <c r="F7333" s="125"/>
      <c r="J7333" s="216"/>
      <c r="K7333" s="216"/>
      <c r="L7333" s="216"/>
    </row>
    <row r="7334" spans="6:12" x14ac:dyDescent="0.2">
      <c r="F7334" s="125"/>
    </row>
    <row r="7335" spans="6:12" x14ac:dyDescent="0.2">
      <c r="F7335" s="125"/>
      <c r="J7335" s="216"/>
      <c r="K7335" s="216"/>
      <c r="L7335" s="216"/>
    </row>
    <row r="7336" spans="6:12" x14ac:dyDescent="0.2">
      <c r="F7336" s="125"/>
    </row>
    <row r="7337" spans="6:12" x14ac:dyDescent="0.2">
      <c r="F7337" s="125"/>
    </row>
    <row r="7338" spans="6:12" x14ac:dyDescent="0.2">
      <c r="F7338" s="125"/>
      <c r="J7338" s="216"/>
      <c r="K7338" s="216"/>
      <c r="L7338" s="216"/>
    </row>
    <row r="7339" spans="6:12" x14ac:dyDescent="0.2">
      <c r="F7339" s="125"/>
    </row>
    <row r="7340" spans="6:12" x14ac:dyDescent="0.2">
      <c r="F7340" s="125"/>
      <c r="J7340" s="216"/>
      <c r="K7340" s="216"/>
      <c r="L7340" s="216"/>
    </row>
    <row r="7341" spans="6:12" x14ac:dyDescent="0.2">
      <c r="F7341" s="125"/>
    </row>
    <row r="7342" spans="6:12" x14ac:dyDescent="0.2">
      <c r="F7342" s="125"/>
    </row>
    <row r="7343" spans="6:12" x14ac:dyDescent="0.2">
      <c r="F7343" s="125"/>
    </row>
    <row r="7344" spans="6:12" x14ac:dyDescent="0.2">
      <c r="F7344" s="125"/>
      <c r="J7344" s="216"/>
      <c r="K7344" s="216"/>
      <c r="L7344" s="216"/>
    </row>
    <row r="7345" spans="6:12" x14ac:dyDescent="0.2">
      <c r="F7345" s="125"/>
      <c r="J7345" s="216"/>
      <c r="K7345" s="216"/>
      <c r="L7345" s="216"/>
    </row>
    <row r="7346" spans="6:12" x14ac:dyDescent="0.2">
      <c r="F7346" s="125"/>
      <c r="J7346" s="216"/>
      <c r="K7346" s="216"/>
      <c r="L7346" s="216"/>
    </row>
    <row r="7347" spans="6:12" x14ac:dyDescent="0.2">
      <c r="F7347" s="125"/>
      <c r="J7347" s="216"/>
      <c r="K7347" s="216"/>
      <c r="L7347" s="216"/>
    </row>
    <row r="7348" spans="6:12" x14ac:dyDescent="0.2">
      <c r="F7348" s="125"/>
    </row>
    <row r="7349" spans="6:12" x14ac:dyDescent="0.2">
      <c r="F7349" s="125"/>
    </row>
    <row r="7350" spans="6:12" x14ac:dyDescent="0.2">
      <c r="F7350" s="125"/>
      <c r="J7350" s="216"/>
      <c r="K7350" s="216"/>
      <c r="L7350" s="216"/>
    </row>
    <row r="7351" spans="6:12" x14ac:dyDescent="0.2">
      <c r="F7351" s="125"/>
      <c r="J7351" s="216"/>
      <c r="K7351" s="216"/>
      <c r="L7351" s="216"/>
    </row>
    <row r="7352" spans="6:12" x14ac:dyDescent="0.2">
      <c r="F7352" s="125"/>
    </row>
    <row r="7353" spans="6:12" x14ac:dyDescent="0.2">
      <c r="F7353" s="125"/>
    </row>
    <row r="7354" spans="6:12" x14ac:dyDescent="0.2">
      <c r="F7354" s="125"/>
    </row>
    <row r="7355" spans="6:12" x14ac:dyDescent="0.2">
      <c r="F7355" s="125"/>
      <c r="J7355" s="216"/>
      <c r="K7355" s="216"/>
      <c r="L7355" s="216"/>
    </row>
    <row r="7356" spans="6:12" x14ac:dyDescent="0.2">
      <c r="F7356" s="125"/>
    </row>
    <row r="7357" spans="6:12" x14ac:dyDescent="0.2">
      <c r="F7357" s="125"/>
      <c r="J7357" s="216"/>
      <c r="K7357" s="216"/>
      <c r="L7357" s="216"/>
    </row>
    <row r="7358" spans="6:12" x14ac:dyDescent="0.2">
      <c r="F7358" s="125"/>
      <c r="J7358" s="216"/>
      <c r="K7358" s="216"/>
      <c r="L7358" s="216"/>
    </row>
    <row r="7359" spans="6:12" x14ac:dyDescent="0.2">
      <c r="F7359" s="125"/>
      <c r="J7359" s="216"/>
      <c r="K7359" s="216"/>
      <c r="L7359" s="216"/>
    </row>
    <row r="7360" spans="6:12" x14ac:dyDescent="0.2">
      <c r="F7360" s="125"/>
      <c r="J7360" s="216"/>
      <c r="K7360" s="216"/>
      <c r="L7360" s="216"/>
    </row>
    <row r="7361" spans="6:12" x14ac:dyDescent="0.2">
      <c r="F7361" s="125"/>
      <c r="J7361" s="216"/>
      <c r="K7361" s="216"/>
      <c r="L7361" s="216"/>
    </row>
    <row r="7362" spans="6:12" x14ac:dyDescent="0.2">
      <c r="F7362" s="125"/>
      <c r="J7362" s="216"/>
      <c r="K7362" s="216"/>
      <c r="L7362" s="216"/>
    </row>
    <row r="7363" spans="6:12" x14ac:dyDescent="0.2">
      <c r="F7363" s="125"/>
      <c r="J7363" s="216"/>
      <c r="K7363" s="216"/>
      <c r="L7363" s="216"/>
    </row>
    <row r="7364" spans="6:12" x14ac:dyDescent="0.2">
      <c r="F7364" s="125"/>
      <c r="J7364" s="216"/>
      <c r="K7364" s="216"/>
      <c r="L7364" s="216"/>
    </row>
    <row r="7365" spans="6:12" x14ac:dyDescent="0.2">
      <c r="F7365" s="125"/>
      <c r="J7365" s="216"/>
      <c r="K7365" s="216"/>
      <c r="L7365" s="216"/>
    </row>
    <row r="7366" spans="6:12" x14ac:dyDescent="0.2">
      <c r="F7366" s="125"/>
    </row>
    <row r="7367" spans="6:12" x14ac:dyDescent="0.2">
      <c r="F7367" s="125"/>
      <c r="J7367" s="216"/>
      <c r="K7367" s="216"/>
      <c r="L7367" s="216"/>
    </row>
    <row r="7368" spans="6:12" x14ac:dyDescent="0.2">
      <c r="F7368" s="125"/>
      <c r="J7368" s="216"/>
      <c r="K7368" s="216"/>
      <c r="L7368" s="216"/>
    </row>
    <row r="7369" spans="6:12" x14ac:dyDescent="0.2">
      <c r="F7369" s="125"/>
    </row>
    <row r="7370" spans="6:12" x14ac:dyDescent="0.2">
      <c r="F7370" s="125"/>
      <c r="J7370" s="216"/>
      <c r="K7370" s="216"/>
      <c r="L7370" s="216"/>
    </row>
    <row r="7371" spans="6:12" x14ac:dyDescent="0.2">
      <c r="F7371" s="125"/>
    </row>
    <row r="7372" spans="6:12" x14ac:dyDescent="0.2">
      <c r="F7372" s="125"/>
      <c r="J7372" s="216"/>
      <c r="K7372" s="216"/>
      <c r="L7372" s="216"/>
    </row>
    <row r="7373" spans="6:12" x14ac:dyDescent="0.2">
      <c r="F7373" s="125"/>
      <c r="J7373" s="216"/>
      <c r="K7373" s="216"/>
      <c r="L7373" s="216"/>
    </row>
    <row r="7374" spans="6:12" x14ac:dyDescent="0.2">
      <c r="F7374" s="125"/>
    </row>
    <row r="7375" spans="6:12" x14ac:dyDescent="0.2">
      <c r="F7375" s="125"/>
    </row>
    <row r="7376" spans="6:12" x14ac:dyDescent="0.2">
      <c r="F7376" s="125"/>
    </row>
    <row r="7377" spans="6:12" x14ac:dyDescent="0.2">
      <c r="F7377" s="125"/>
    </row>
    <row r="7378" spans="6:12" x14ac:dyDescent="0.2">
      <c r="F7378" s="125"/>
      <c r="J7378" s="216"/>
      <c r="K7378" s="216"/>
      <c r="L7378" s="216"/>
    </row>
    <row r="7379" spans="6:12" x14ac:dyDescent="0.2">
      <c r="F7379" s="125"/>
    </row>
    <row r="7380" spans="6:12" x14ac:dyDescent="0.2">
      <c r="F7380" s="125"/>
    </row>
    <row r="7381" spans="6:12" x14ac:dyDescent="0.2">
      <c r="F7381" s="125"/>
    </row>
    <row r="7382" spans="6:12" x14ac:dyDescent="0.2">
      <c r="F7382" s="125"/>
    </row>
    <row r="7383" spans="6:12" x14ac:dyDescent="0.2">
      <c r="F7383" s="125"/>
      <c r="J7383" s="216"/>
      <c r="K7383" s="216"/>
      <c r="L7383" s="216"/>
    </row>
    <row r="7384" spans="6:12" x14ac:dyDescent="0.2">
      <c r="F7384" s="125"/>
      <c r="J7384" s="216"/>
      <c r="K7384" s="216"/>
      <c r="L7384" s="216"/>
    </row>
    <row r="7385" spans="6:12" x14ac:dyDescent="0.2">
      <c r="F7385" s="125"/>
      <c r="J7385" s="216"/>
      <c r="K7385" s="216"/>
      <c r="L7385" s="216"/>
    </row>
    <row r="7386" spans="6:12" x14ac:dyDescent="0.2">
      <c r="F7386" s="125"/>
      <c r="J7386" s="216"/>
      <c r="K7386" s="216"/>
      <c r="L7386" s="216"/>
    </row>
    <row r="7387" spans="6:12" x14ac:dyDescent="0.2">
      <c r="F7387" s="125"/>
    </row>
    <row r="7388" spans="6:12" x14ac:dyDescent="0.2">
      <c r="F7388" s="125"/>
      <c r="J7388" s="216"/>
      <c r="K7388" s="216"/>
      <c r="L7388" s="216"/>
    </row>
    <row r="7389" spans="6:12" x14ac:dyDescent="0.2">
      <c r="F7389" s="125"/>
    </row>
    <row r="7390" spans="6:12" x14ac:dyDescent="0.2">
      <c r="F7390" s="125"/>
      <c r="J7390" s="216"/>
      <c r="K7390" s="216"/>
      <c r="L7390" s="216"/>
    </row>
    <row r="7391" spans="6:12" x14ac:dyDescent="0.2">
      <c r="F7391" s="125"/>
      <c r="J7391" s="216"/>
      <c r="K7391" s="216"/>
      <c r="L7391" s="216"/>
    </row>
    <row r="7392" spans="6:12" x14ac:dyDescent="0.2">
      <c r="F7392" s="125"/>
    </row>
    <row r="7393" spans="6:12" x14ac:dyDescent="0.2">
      <c r="F7393" s="125"/>
      <c r="J7393" s="216"/>
      <c r="K7393" s="216"/>
      <c r="L7393" s="216"/>
    </row>
    <row r="7394" spans="6:12" x14ac:dyDescent="0.2">
      <c r="F7394" s="125"/>
      <c r="J7394" s="216"/>
      <c r="K7394" s="216"/>
      <c r="L7394" s="216"/>
    </row>
    <row r="7395" spans="6:12" x14ac:dyDescent="0.2">
      <c r="F7395" s="125"/>
      <c r="J7395" s="216"/>
      <c r="K7395" s="216"/>
      <c r="L7395" s="216"/>
    </row>
    <row r="7396" spans="6:12" x14ac:dyDescent="0.2">
      <c r="F7396" s="125"/>
    </row>
    <row r="7397" spans="6:12" x14ac:dyDescent="0.2">
      <c r="F7397" s="125"/>
    </row>
    <row r="7398" spans="6:12" x14ac:dyDescent="0.2">
      <c r="F7398" s="125"/>
    </row>
    <row r="7399" spans="6:12" x14ac:dyDescent="0.2">
      <c r="F7399" s="125"/>
    </row>
    <row r="7400" spans="6:12" x14ac:dyDescent="0.2">
      <c r="F7400" s="125"/>
      <c r="J7400" s="216"/>
      <c r="K7400" s="216"/>
      <c r="L7400" s="216"/>
    </row>
    <row r="7401" spans="6:12" x14ac:dyDescent="0.2">
      <c r="F7401" s="125"/>
      <c r="J7401" s="216"/>
      <c r="K7401" s="216"/>
      <c r="L7401" s="216"/>
    </row>
    <row r="7402" spans="6:12" x14ac:dyDescent="0.2">
      <c r="F7402" s="125"/>
      <c r="J7402" s="216"/>
      <c r="K7402" s="216"/>
      <c r="L7402" s="216"/>
    </row>
    <row r="7403" spans="6:12" x14ac:dyDescent="0.2">
      <c r="F7403" s="125"/>
      <c r="J7403" s="216"/>
      <c r="K7403" s="216"/>
      <c r="L7403" s="216"/>
    </row>
    <row r="7404" spans="6:12" x14ac:dyDescent="0.2">
      <c r="F7404" s="125"/>
      <c r="J7404" s="216"/>
      <c r="K7404" s="216"/>
      <c r="L7404" s="216"/>
    </row>
    <row r="7405" spans="6:12" x14ac:dyDescent="0.2">
      <c r="F7405" s="125"/>
      <c r="J7405" s="216"/>
      <c r="K7405" s="216"/>
      <c r="L7405" s="216"/>
    </row>
    <row r="7406" spans="6:12" x14ac:dyDescent="0.2">
      <c r="F7406" s="125"/>
      <c r="J7406" s="216"/>
      <c r="K7406" s="216"/>
      <c r="L7406" s="216"/>
    </row>
    <row r="7407" spans="6:12" x14ac:dyDescent="0.2">
      <c r="F7407" s="125"/>
      <c r="J7407" s="216"/>
      <c r="K7407" s="216"/>
      <c r="L7407" s="216"/>
    </row>
    <row r="7408" spans="6:12" x14ac:dyDescent="0.2">
      <c r="F7408" s="125"/>
      <c r="J7408" s="216"/>
      <c r="K7408" s="216"/>
      <c r="L7408" s="216"/>
    </row>
    <row r="7409" spans="6:12" x14ac:dyDescent="0.2">
      <c r="F7409" s="125"/>
      <c r="J7409" s="216"/>
      <c r="K7409" s="216"/>
      <c r="L7409" s="216"/>
    </row>
    <row r="7410" spans="6:12" x14ac:dyDescent="0.2">
      <c r="F7410" s="125"/>
    </row>
    <row r="7411" spans="6:12" x14ac:dyDescent="0.2">
      <c r="F7411" s="125"/>
      <c r="J7411" s="216"/>
      <c r="K7411" s="216"/>
      <c r="L7411" s="216"/>
    </row>
    <row r="7412" spans="6:12" x14ac:dyDescent="0.2">
      <c r="F7412" s="125"/>
    </row>
    <row r="7413" spans="6:12" x14ac:dyDescent="0.2">
      <c r="F7413" s="125"/>
      <c r="J7413" s="216"/>
      <c r="K7413" s="216"/>
      <c r="L7413" s="216"/>
    </row>
    <row r="7414" spans="6:12" x14ac:dyDescent="0.2">
      <c r="F7414" s="125"/>
      <c r="J7414" s="216"/>
      <c r="K7414" s="216"/>
      <c r="L7414" s="216"/>
    </row>
    <row r="7415" spans="6:12" x14ac:dyDescent="0.2">
      <c r="F7415" s="125"/>
      <c r="J7415" s="216"/>
      <c r="K7415" s="216"/>
      <c r="L7415" s="216"/>
    </row>
    <row r="7416" spans="6:12" x14ac:dyDescent="0.2">
      <c r="F7416" s="125"/>
      <c r="J7416" s="216"/>
      <c r="K7416" s="216"/>
      <c r="L7416" s="216"/>
    </row>
    <row r="7417" spans="6:12" x14ac:dyDescent="0.2">
      <c r="F7417" s="125"/>
      <c r="J7417" s="216"/>
      <c r="K7417" s="216"/>
      <c r="L7417" s="216"/>
    </row>
    <row r="7418" spans="6:12" x14ac:dyDescent="0.2">
      <c r="F7418" s="125"/>
      <c r="J7418" s="216"/>
      <c r="K7418" s="216"/>
      <c r="L7418" s="216"/>
    </row>
    <row r="7419" spans="6:12" x14ac:dyDescent="0.2">
      <c r="F7419" s="125"/>
      <c r="J7419" s="216"/>
      <c r="K7419" s="216"/>
      <c r="L7419" s="216"/>
    </row>
    <row r="7420" spans="6:12" x14ac:dyDescent="0.2">
      <c r="F7420" s="125"/>
    </row>
    <row r="7421" spans="6:12" x14ac:dyDescent="0.2">
      <c r="F7421" s="125"/>
      <c r="J7421" s="216"/>
      <c r="K7421" s="216"/>
      <c r="L7421" s="216"/>
    </row>
    <row r="7422" spans="6:12" x14ac:dyDescent="0.2">
      <c r="F7422" s="125"/>
      <c r="J7422" s="216"/>
      <c r="K7422" s="216"/>
      <c r="L7422" s="216"/>
    </row>
    <row r="7423" spans="6:12" x14ac:dyDescent="0.2">
      <c r="F7423" s="125"/>
    </row>
    <row r="7424" spans="6:12" x14ac:dyDescent="0.2">
      <c r="F7424" s="125"/>
    </row>
    <row r="7425" spans="6:12" x14ac:dyDescent="0.2">
      <c r="F7425" s="125"/>
      <c r="J7425" s="216"/>
      <c r="K7425" s="216"/>
      <c r="L7425" s="216"/>
    </row>
    <row r="7426" spans="6:12" x14ac:dyDescent="0.2">
      <c r="F7426" s="125"/>
    </row>
    <row r="7427" spans="6:12" x14ac:dyDescent="0.2">
      <c r="F7427" s="125"/>
      <c r="J7427" s="216"/>
      <c r="K7427" s="216"/>
      <c r="L7427" s="216"/>
    </row>
    <row r="7428" spans="6:12" x14ac:dyDescent="0.2">
      <c r="F7428" s="125"/>
      <c r="J7428" s="216"/>
      <c r="K7428" s="216"/>
      <c r="L7428" s="216"/>
    </row>
    <row r="7429" spans="6:12" x14ac:dyDescent="0.2">
      <c r="F7429" s="125"/>
      <c r="J7429" s="216"/>
      <c r="K7429" s="216"/>
      <c r="L7429" s="216"/>
    </row>
    <row r="7430" spans="6:12" x14ac:dyDescent="0.2">
      <c r="F7430" s="125"/>
      <c r="J7430" s="216"/>
      <c r="K7430" s="216"/>
      <c r="L7430" s="216"/>
    </row>
    <row r="7431" spans="6:12" x14ac:dyDescent="0.2">
      <c r="F7431" s="125"/>
      <c r="J7431" s="216"/>
      <c r="K7431" s="216"/>
      <c r="L7431" s="216"/>
    </row>
    <row r="7432" spans="6:12" x14ac:dyDescent="0.2">
      <c r="F7432" s="125"/>
      <c r="J7432" s="216"/>
      <c r="K7432" s="216"/>
      <c r="L7432" s="216"/>
    </row>
    <row r="7433" spans="6:12" x14ac:dyDescent="0.2">
      <c r="F7433" s="125"/>
    </row>
    <row r="7434" spans="6:12" x14ac:dyDescent="0.2">
      <c r="F7434" s="125"/>
    </row>
    <row r="7435" spans="6:12" x14ac:dyDescent="0.2">
      <c r="F7435" s="125"/>
      <c r="J7435" s="216"/>
      <c r="K7435" s="216"/>
      <c r="L7435" s="216"/>
    </row>
    <row r="7436" spans="6:12" x14ac:dyDescent="0.2">
      <c r="F7436" s="125"/>
    </row>
    <row r="7437" spans="6:12" x14ac:dyDescent="0.2">
      <c r="F7437" s="125"/>
    </row>
    <row r="7438" spans="6:12" x14ac:dyDescent="0.2">
      <c r="F7438" s="125"/>
      <c r="J7438" s="216"/>
      <c r="K7438" s="216"/>
      <c r="L7438" s="216"/>
    </row>
    <row r="7439" spans="6:12" x14ac:dyDescent="0.2">
      <c r="F7439" s="125"/>
    </row>
    <row r="7440" spans="6:12" x14ac:dyDescent="0.2">
      <c r="F7440" s="125"/>
    </row>
    <row r="7441" spans="6:12" x14ac:dyDescent="0.2">
      <c r="F7441" s="125"/>
      <c r="J7441" s="216"/>
      <c r="K7441" s="216"/>
      <c r="L7441" s="216"/>
    </row>
    <row r="7442" spans="6:12" x14ac:dyDescent="0.2">
      <c r="F7442" s="125"/>
    </row>
    <row r="7443" spans="6:12" x14ac:dyDescent="0.2">
      <c r="F7443" s="125"/>
      <c r="J7443" s="216"/>
      <c r="K7443" s="216"/>
      <c r="L7443" s="216"/>
    </row>
    <row r="7444" spans="6:12" x14ac:dyDescent="0.2">
      <c r="F7444" s="125"/>
    </row>
    <row r="7445" spans="6:12" x14ac:dyDescent="0.2">
      <c r="F7445" s="125"/>
      <c r="J7445" s="216"/>
      <c r="K7445" s="216"/>
      <c r="L7445" s="216"/>
    </row>
    <row r="7446" spans="6:12" x14ac:dyDescent="0.2">
      <c r="F7446" s="125"/>
      <c r="J7446" s="216"/>
      <c r="K7446" s="216"/>
      <c r="L7446" s="216"/>
    </row>
    <row r="7447" spans="6:12" x14ac:dyDescent="0.2">
      <c r="F7447" s="125"/>
      <c r="J7447" s="216"/>
      <c r="K7447" s="216"/>
      <c r="L7447" s="216"/>
    </row>
    <row r="7448" spans="6:12" x14ac:dyDescent="0.2">
      <c r="F7448" s="125"/>
      <c r="J7448" s="216"/>
      <c r="K7448" s="216"/>
      <c r="L7448" s="216"/>
    </row>
    <row r="7449" spans="6:12" x14ac:dyDescent="0.2">
      <c r="F7449" s="125"/>
      <c r="J7449" s="216"/>
      <c r="K7449" s="216"/>
      <c r="L7449" s="216"/>
    </row>
    <row r="7450" spans="6:12" x14ac:dyDescent="0.2">
      <c r="F7450" s="125"/>
    </row>
    <row r="7451" spans="6:12" x14ac:dyDescent="0.2">
      <c r="F7451" s="125"/>
    </row>
    <row r="7452" spans="6:12" x14ac:dyDescent="0.2">
      <c r="F7452" s="125"/>
      <c r="J7452" s="216"/>
      <c r="K7452" s="216"/>
      <c r="L7452" s="216"/>
    </row>
    <row r="7453" spans="6:12" x14ac:dyDescent="0.2">
      <c r="F7453" s="125"/>
    </row>
    <row r="7454" spans="6:12" x14ac:dyDescent="0.2">
      <c r="F7454" s="125"/>
      <c r="J7454" s="216"/>
      <c r="K7454" s="216"/>
      <c r="L7454" s="216"/>
    </row>
    <row r="7455" spans="6:12" x14ac:dyDescent="0.2">
      <c r="F7455" s="125"/>
      <c r="J7455" s="216"/>
      <c r="K7455" s="216"/>
      <c r="L7455" s="216"/>
    </row>
    <row r="7456" spans="6:12" x14ac:dyDescent="0.2">
      <c r="F7456" s="125"/>
    </row>
    <row r="7457" spans="6:12" x14ac:dyDescent="0.2">
      <c r="F7457" s="125"/>
    </row>
    <row r="7458" spans="6:12" x14ac:dyDescent="0.2">
      <c r="F7458" s="125"/>
      <c r="J7458" s="216"/>
      <c r="K7458" s="216"/>
      <c r="L7458" s="216"/>
    </row>
    <row r="7459" spans="6:12" x14ac:dyDescent="0.2">
      <c r="F7459" s="125"/>
      <c r="J7459" s="216"/>
      <c r="K7459" s="216"/>
      <c r="L7459" s="216"/>
    </row>
    <row r="7460" spans="6:12" x14ac:dyDescent="0.2">
      <c r="F7460" s="125"/>
      <c r="J7460" s="216"/>
      <c r="K7460" s="216"/>
      <c r="L7460" s="216"/>
    </row>
    <row r="7461" spans="6:12" x14ac:dyDescent="0.2">
      <c r="F7461" s="125"/>
      <c r="J7461" s="216"/>
      <c r="K7461" s="216"/>
      <c r="L7461" s="216"/>
    </row>
    <row r="7462" spans="6:12" x14ac:dyDescent="0.2">
      <c r="F7462" s="125"/>
    </row>
    <row r="7463" spans="6:12" x14ac:dyDescent="0.2">
      <c r="F7463" s="125"/>
      <c r="J7463" s="216"/>
      <c r="K7463" s="216"/>
      <c r="L7463" s="216"/>
    </row>
    <row r="7464" spans="6:12" x14ac:dyDescent="0.2">
      <c r="F7464" s="125"/>
      <c r="J7464" s="216"/>
      <c r="K7464" s="216"/>
      <c r="L7464" s="216"/>
    </row>
    <row r="7465" spans="6:12" x14ac:dyDescent="0.2">
      <c r="F7465" s="125"/>
      <c r="J7465" s="216"/>
      <c r="K7465" s="216"/>
      <c r="L7465" s="216"/>
    </row>
    <row r="7466" spans="6:12" x14ac:dyDescent="0.2">
      <c r="F7466" s="125"/>
      <c r="J7466" s="216"/>
      <c r="K7466" s="216"/>
      <c r="L7466" s="216"/>
    </row>
    <row r="7467" spans="6:12" x14ac:dyDescent="0.2">
      <c r="F7467" s="125"/>
    </row>
    <row r="7468" spans="6:12" x14ac:dyDescent="0.2">
      <c r="F7468" s="125"/>
    </row>
    <row r="7469" spans="6:12" x14ac:dyDescent="0.2">
      <c r="F7469" s="125"/>
      <c r="J7469" s="216"/>
      <c r="K7469" s="216"/>
      <c r="L7469" s="216"/>
    </row>
    <row r="7470" spans="6:12" x14ac:dyDescent="0.2">
      <c r="F7470" s="125"/>
      <c r="J7470" s="216"/>
      <c r="K7470" s="216"/>
      <c r="L7470" s="216"/>
    </row>
    <row r="7471" spans="6:12" x14ac:dyDescent="0.2">
      <c r="F7471" s="125"/>
    </row>
    <row r="7472" spans="6:12" x14ac:dyDescent="0.2">
      <c r="F7472" s="125"/>
      <c r="J7472" s="216"/>
      <c r="K7472" s="216"/>
      <c r="L7472" s="216"/>
    </row>
    <row r="7473" spans="6:12" x14ac:dyDescent="0.2">
      <c r="F7473" s="125"/>
    </row>
    <row r="7474" spans="6:12" x14ac:dyDescent="0.2">
      <c r="F7474" s="125"/>
    </row>
    <row r="7475" spans="6:12" x14ac:dyDescent="0.2">
      <c r="F7475" s="125"/>
    </row>
    <row r="7476" spans="6:12" x14ac:dyDescent="0.2">
      <c r="F7476" s="125"/>
      <c r="J7476" s="216"/>
      <c r="K7476" s="216"/>
      <c r="L7476" s="216"/>
    </row>
    <row r="7477" spans="6:12" x14ac:dyDescent="0.2">
      <c r="F7477" s="125"/>
    </row>
    <row r="7478" spans="6:12" x14ac:dyDescent="0.2">
      <c r="F7478" s="125"/>
      <c r="J7478" s="216"/>
      <c r="K7478" s="216"/>
      <c r="L7478" s="216"/>
    </row>
    <row r="7479" spans="6:12" x14ac:dyDescent="0.2">
      <c r="F7479" s="125"/>
      <c r="J7479" s="216"/>
      <c r="K7479" s="216"/>
      <c r="L7479" s="216"/>
    </row>
    <row r="7480" spans="6:12" x14ac:dyDescent="0.2">
      <c r="F7480" s="125"/>
    </row>
    <row r="7481" spans="6:12" x14ac:dyDescent="0.2">
      <c r="F7481" s="125"/>
      <c r="J7481" s="216"/>
      <c r="K7481" s="216"/>
      <c r="L7481" s="216"/>
    </row>
    <row r="7482" spans="6:12" x14ac:dyDescent="0.2">
      <c r="F7482" s="125"/>
      <c r="J7482" s="216"/>
      <c r="K7482" s="216"/>
      <c r="L7482" s="216"/>
    </row>
    <row r="7483" spans="6:12" x14ac:dyDescent="0.2">
      <c r="F7483" s="125"/>
      <c r="J7483" s="216"/>
      <c r="K7483" s="216"/>
      <c r="L7483" s="216"/>
    </row>
    <row r="7484" spans="6:12" x14ac:dyDescent="0.2">
      <c r="F7484" s="125"/>
      <c r="J7484" s="216"/>
      <c r="K7484" s="216"/>
      <c r="L7484" s="216"/>
    </row>
    <row r="7485" spans="6:12" x14ac:dyDescent="0.2">
      <c r="F7485" s="125"/>
    </row>
    <row r="7486" spans="6:12" x14ac:dyDescent="0.2">
      <c r="F7486" s="125"/>
    </row>
    <row r="7487" spans="6:12" x14ac:dyDescent="0.2">
      <c r="F7487" s="125"/>
      <c r="J7487" s="216"/>
      <c r="K7487" s="216"/>
      <c r="L7487" s="216"/>
    </row>
    <row r="7488" spans="6:12" x14ac:dyDescent="0.2">
      <c r="F7488" s="125"/>
    </row>
    <row r="7489" spans="6:12" x14ac:dyDescent="0.2">
      <c r="F7489" s="125"/>
    </row>
    <row r="7490" spans="6:12" x14ac:dyDescent="0.2">
      <c r="F7490" s="125"/>
      <c r="J7490" s="216"/>
      <c r="K7490" s="216"/>
      <c r="L7490" s="216"/>
    </row>
    <row r="7491" spans="6:12" x14ac:dyDescent="0.2">
      <c r="F7491" s="125"/>
    </row>
    <row r="7492" spans="6:12" x14ac:dyDescent="0.2">
      <c r="F7492" s="125"/>
      <c r="J7492" s="216"/>
      <c r="K7492" s="216"/>
      <c r="L7492" s="216"/>
    </row>
    <row r="7493" spans="6:12" x14ac:dyDescent="0.2">
      <c r="F7493" s="125"/>
    </row>
    <row r="7494" spans="6:12" x14ac:dyDescent="0.2">
      <c r="F7494" s="125"/>
    </row>
    <row r="7495" spans="6:12" x14ac:dyDescent="0.2">
      <c r="F7495" s="125"/>
      <c r="J7495" s="216"/>
      <c r="K7495" s="216"/>
      <c r="L7495" s="216"/>
    </row>
    <row r="7496" spans="6:12" x14ac:dyDescent="0.2">
      <c r="F7496" s="125"/>
    </row>
    <row r="7497" spans="6:12" x14ac:dyDescent="0.2">
      <c r="F7497" s="125"/>
    </row>
    <row r="7498" spans="6:12" x14ac:dyDescent="0.2">
      <c r="F7498" s="125"/>
    </row>
    <row r="7499" spans="6:12" x14ac:dyDescent="0.2">
      <c r="F7499" s="125"/>
      <c r="J7499" s="216"/>
      <c r="K7499" s="216"/>
      <c r="L7499" s="216"/>
    </row>
    <row r="7500" spans="6:12" x14ac:dyDescent="0.2">
      <c r="F7500" s="125"/>
    </row>
    <row r="7501" spans="6:12" x14ac:dyDescent="0.2">
      <c r="F7501" s="125"/>
      <c r="J7501" s="216"/>
      <c r="K7501" s="216"/>
      <c r="L7501" s="216"/>
    </row>
    <row r="7502" spans="6:12" x14ac:dyDescent="0.2">
      <c r="F7502" s="125"/>
    </row>
    <row r="7503" spans="6:12" x14ac:dyDescent="0.2">
      <c r="F7503" s="125"/>
    </row>
    <row r="7504" spans="6:12" x14ac:dyDescent="0.2">
      <c r="F7504" s="125"/>
      <c r="J7504" s="216"/>
      <c r="K7504" s="216"/>
      <c r="L7504" s="216"/>
    </row>
    <row r="7505" spans="6:12" x14ac:dyDescent="0.2">
      <c r="F7505" s="125"/>
      <c r="J7505" s="216"/>
      <c r="K7505" s="216"/>
      <c r="L7505" s="216"/>
    </row>
    <row r="7506" spans="6:12" x14ac:dyDescent="0.2">
      <c r="F7506" s="125"/>
      <c r="J7506" s="216"/>
      <c r="K7506" s="216"/>
      <c r="L7506" s="216"/>
    </row>
    <row r="7507" spans="6:12" x14ac:dyDescent="0.2">
      <c r="F7507" s="125"/>
      <c r="J7507" s="216"/>
      <c r="K7507" s="216"/>
      <c r="L7507" s="216"/>
    </row>
    <row r="7508" spans="6:12" x14ac:dyDescent="0.2">
      <c r="F7508" s="125"/>
      <c r="J7508" s="216"/>
      <c r="K7508" s="216"/>
      <c r="L7508" s="216"/>
    </row>
    <row r="7509" spans="6:12" x14ac:dyDescent="0.2">
      <c r="F7509" s="125"/>
    </row>
    <row r="7510" spans="6:12" x14ac:dyDescent="0.2">
      <c r="F7510" s="125"/>
    </row>
    <row r="7511" spans="6:12" x14ac:dyDescent="0.2">
      <c r="F7511" s="125"/>
    </row>
    <row r="7512" spans="6:12" x14ac:dyDescent="0.2">
      <c r="F7512" s="125"/>
      <c r="J7512" s="216"/>
      <c r="K7512" s="216"/>
      <c r="L7512" s="216"/>
    </row>
    <row r="7513" spans="6:12" x14ac:dyDescent="0.2">
      <c r="F7513" s="125"/>
      <c r="J7513" s="216"/>
      <c r="K7513" s="216"/>
      <c r="L7513" s="216"/>
    </row>
    <row r="7514" spans="6:12" x14ac:dyDescent="0.2">
      <c r="F7514" s="125"/>
    </row>
    <row r="7515" spans="6:12" x14ac:dyDescent="0.2">
      <c r="F7515" s="125"/>
    </row>
    <row r="7516" spans="6:12" x14ac:dyDescent="0.2">
      <c r="F7516" s="125"/>
      <c r="J7516" s="216"/>
      <c r="K7516" s="216"/>
      <c r="L7516" s="216"/>
    </row>
    <row r="7517" spans="6:12" x14ac:dyDescent="0.2">
      <c r="F7517" s="125"/>
    </row>
    <row r="7518" spans="6:12" x14ac:dyDescent="0.2">
      <c r="F7518" s="125"/>
    </row>
    <row r="7519" spans="6:12" x14ac:dyDescent="0.2">
      <c r="F7519" s="125"/>
      <c r="J7519" s="216"/>
      <c r="K7519" s="216"/>
      <c r="L7519" s="216"/>
    </row>
    <row r="7520" spans="6:12" x14ac:dyDescent="0.2">
      <c r="F7520" s="125"/>
    </row>
    <row r="7521" spans="6:12" x14ac:dyDescent="0.2">
      <c r="F7521" s="125"/>
      <c r="J7521" s="216"/>
      <c r="K7521" s="216"/>
      <c r="L7521" s="216"/>
    </row>
    <row r="7522" spans="6:12" x14ac:dyDescent="0.2">
      <c r="F7522" s="125"/>
    </row>
    <row r="7523" spans="6:12" x14ac:dyDescent="0.2">
      <c r="F7523" s="125"/>
    </row>
    <row r="7524" spans="6:12" x14ac:dyDescent="0.2">
      <c r="F7524" s="125"/>
    </row>
    <row r="7525" spans="6:12" x14ac:dyDescent="0.2">
      <c r="F7525" s="125"/>
    </row>
    <row r="7526" spans="6:12" x14ac:dyDescent="0.2">
      <c r="F7526" s="125"/>
      <c r="J7526" s="216"/>
      <c r="K7526" s="216"/>
      <c r="L7526" s="216"/>
    </row>
    <row r="7527" spans="6:12" x14ac:dyDescent="0.2">
      <c r="F7527" s="125"/>
      <c r="J7527" s="216"/>
      <c r="K7527" s="216"/>
      <c r="L7527" s="216"/>
    </row>
    <row r="7528" spans="6:12" x14ac:dyDescent="0.2">
      <c r="F7528" s="125"/>
      <c r="J7528" s="216"/>
      <c r="K7528" s="216"/>
      <c r="L7528" s="216"/>
    </row>
    <row r="7529" spans="6:12" x14ac:dyDescent="0.2">
      <c r="F7529" s="125"/>
      <c r="J7529" s="216"/>
      <c r="K7529" s="216"/>
      <c r="L7529" s="216"/>
    </row>
    <row r="7530" spans="6:12" x14ac:dyDescent="0.2">
      <c r="F7530" s="125"/>
      <c r="J7530" s="216"/>
      <c r="K7530" s="216"/>
      <c r="L7530" s="216"/>
    </row>
    <row r="7531" spans="6:12" x14ac:dyDescent="0.2">
      <c r="F7531" s="125"/>
      <c r="J7531" s="216"/>
      <c r="K7531" s="216"/>
      <c r="L7531" s="216"/>
    </row>
    <row r="7532" spans="6:12" x14ac:dyDescent="0.2">
      <c r="F7532" s="125"/>
      <c r="J7532" s="216"/>
      <c r="K7532" s="216"/>
      <c r="L7532" s="216"/>
    </row>
    <row r="7533" spans="6:12" x14ac:dyDescent="0.2">
      <c r="F7533" s="125"/>
    </row>
    <row r="7534" spans="6:12" x14ac:dyDescent="0.2">
      <c r="F7534" s="125"/>
      <c r="J7534" s="216"/>
      <c r="K7534" s="216"/>
      <c r="L7534" s="216"/>
    </row>
    <row r="7535" spans="6:12" x14ac:dyDescent="0.2">
      <c r="F7535" s="125"/>
    </row>
    <row r="7536" spans="6:12" x14ac:dyDescent="0.2">
      <c r="F7536" s="125"/>
    </row>
    <row r="7537" spans="6:12" x14ac:dyDescent="0.2">
      <c r="F7537" s="125"/>
      <c r="J7537" s="216"/>
      <c r="K7537" s="216"/>
      <c r="L7537" s="216"/>
    </row>
    <row r="7538" spans="6:12" x14ac:dyDescent="0.2">
      <c r="F7538" s="125"/>
    </row>
    <row r="7539" spans="6:12" x14ac:dyDescent="0.2">
      <c r="F7539" s="125"/>
      <c r="J7539" s="216"/>
      <c r="K7539" s="216"/>
      <c r="L7539" s="216"/>
    </row>
    <row r="7540" spans="6:12" x14ac:dyDescent="0.2">
      <c r="F7540" s="125"/>
      <c r="J7540" s="216"/>
      <c r="K7540" s="216"/>
      <c r="L7540" s="216"/>
    </row>
    <row r="7541" spans="6:12" x14ac:dyDescent="0.2">
      <c r="F7541" s="125"/>
      <c r="J7541" s="216"/>
      <c r="K7541" s="216"/>
      <c r="L7541" s="216"/>
    </row>
    <row r="7542" spans="6:12" x14ac:dyDescent="0.2">
      <c r="F7542" s="125"/>
      <c r="J7542" s="216"/>
      <c r="K7542" s="216"/>
      <c r="L7542" s="216"/>
    </row>
    <row r="7543" spans="6:12" x14ac:dyDescent="0.2">
      <c r="F7543" s="125"/>
      <c r="J7543" s="216"/>
      <c r="K7543" s="216"/>
      <c r="L7543" s="216"/>
    </row>
    <row r="7544" spans="6:12" x14ac:dyDescent="0.2">
      <c r="F7544" s="125"/>
    </row>
    <row r="7545" spans="6:12" x14ac:dyDescent="0.2">
      <c r="F7545" s="125"/>
    </row>
    <row r="7546" spans="6:12" x14ac:dyDescent="0.2">
      <c r="F7546" s="125"/>
    </row>
    <row r="7547" spans="6:12" x14ac:dyDescent="0.2">
      <c r="F7547" s="125"/>
    </row>
    <row r="7548" spans="6:12" x14ac:dyDescent="0.2">
      <c r="F7548" s="125"/>
      <c r="J7548" s="216"/>
      <c r="K7548" s="216"/>
      <c r="L7548" s="216"/>
    </row>
    <row r="7549" spans="6:12" x14ac:dyDescent="0.2">
      <c r="F7549" s="125"/>
      <c r="J7549" s="216"/>
      <c r="K7549" s="216"/>
      <c r="L7549" s="216"/>
    </row>
    <row r="7550" spans="6:12" x14ac:dyDescent="0.2">
      <c r="F7550" s="125"/>
      <c r="J7550" s="216"/>
      <c r="K7550" s="216"/>
      <c r="L7550" s="216"/>
    </row>
    <row r="7551" spans="6:12" x14ac:dyDescent="0.2">
      <c r="F7551" s="125"/>
    </row>
    <row r="7552" spans="6:12" x14ac:dyDescent="0.2">
      <c r="F7552" s="125"/>
      <c r="J7552" s="216"/>
      <c r="K7552" s="216"/>
      <c r="L7552" s="216"/>
    </row>
    <row r="7553" spans="6:12" x14ac:dyDescent="0.2">
      <c r="F7553" s="125"/>
    </row>
    <row r="7554" spans="6:12" x14ac:dyDescent="0.2">
      <c r="F7554" s="125"/>
    </row>
    <row r="7555" spans="6:12" x14ac:dyDescent="0.2">
      <c r="F7555" s="125"/>
    </row>
    <row r="7556" spans="6:12" x14ac:dyDescent="0.2">
      <c r="F7556" s="125"/>
      <c r="J7556" s="216"/>
      <c r="K7556" s="216"/>
      <c r="L7556" s="216"/>
    </row>
    <row r="7557" spans="6:12" x14ac:dyDescent="0.2">
      <c r="F7557" s="125"/>
    </row>
    <row r="7558" spans="6:12" x14ac:dyDescent="0.2">
      <c r="F7558" s="125"/>
      <c r="J7558" s="216"/>
      <c r="K7558" s="216"/>
      <c r="L7558" s="216"/>
    </row>
    <row r="7559" spans="6:12" x14ac:dyDescent="0.2">
      <c r="F7559" s="125"/>
    </row>
    <row r="7560" spans="6:12" x14ac:dyDescent="0.2">
      <c r="F7560" s="125"/>
    </row>
    <row r="7561" spans="6:12" x14ac:dyDescent="0.2">
      <c r="F7561" s="125"/>
      <c r="J7561" s="216"/>
      <c r="K7561" s="216"/>
      <c r="L7561" s="216"/>
    </row>
    <row r="7562" spans="6:12" x14ac:dyDescent="0.2">
      <c r="F7562" s="125"/>
    </row>
    <row r="7563" spans="6:12" x14ac:dyDescent="0.2">
      <c r="F7563" s="125"/>
    </row>
    <row r="7564" spans="6:12" x14ac:dyDescent="0.2">
      <c r="F7564" s="125"/>
    </row>
    <row r="7565" spans="6:12" x14ac:dyDescent="0.2">
      <c r="F7565" s="125"/>
    </row>
    <row r="7566" spans="6:12" x14ac:dyDescent="0.2">
      <c r="F7566" s="125"/>
    </row>
    <row r="7567" spans="6:12" x14ac:dyDescent="0.2">
      <c r="F7567" s="125"/>
    </row>
    <row r="7568" spans="6:12" x14ac:dyDescent="0.2">
      <c r="F7568" s="125"/>
    </row>
    <row r="7569" spans="6:12" x14ac:dyDescent="0.2">
      <c r="F7569" s="125"/>
    </row>
    <row r="7570" spans="6:12" x14ac:dyDescent="0.2">
      <c r="F7570" s="125"/>
    </row>
    <row r="7571" spans="6:12" x14ac:dyDescent="0.2">
      <c r="F7571" s="125"/>
      <c r="J7571" s="216"/>
      <c r="K7571" s="216"/>
      <c r="L7571" s="216"/>
    </row>
    <row r="7572" spans="6:12" x14ac:dyDescent="0.2">
      <c r="F7572" s="125"/>
      <c r="J7572" s="216"/>
      <c r="K7572" s="216"/>
      <c r="L7572" s="216"/>
    </row>
    <row r="7573" spans="6:12" x14ac:dyDescent="0.2">
      <c r="F7573" s="125"/>
    </row>
    <row r="7574" spans="6:12" x14ac:dyDescent="0.2">
      <c r="F7574" s="125"/>
      <c r="J7574" s="216"/>
      <c r="K7574" s="216"/>
      <c r="L7574" s="216"/>
    </row>
    <row r="7575" spans="6:12" x14ac:dyDescent="0.2">
      <c r="F7575" s="125"/>
      <c r="J7575" s="216"/>
      <c r="K7575" s="216"/>
      <c r="L7575" s="216"/>
    </row>
    <row r="7576" spans="6:12" x14ac:dyDescent="0.2">
      <c r="F7576" s="125"/>
      <c r="J7576" s="216"/>
      <c r="K7576" s="216"/>
      <c r="L7576" s="216"/>
    </row>
    <row r="7577" spans="6:12" x14ac:dyDescent="0.2">
      <c r="F7577" s="125"/>
    </row>
    <row r="7578" spans="6:12" x14ac:dyDescent="0.2">
      <c r="F7578" s="125"/>
      <c r="J7578" s="216"/>
      <c r="K7578" s="216"/>
      <c r="L7578" s="216"/>
    </row>
    <row r="7579" spans="6:12" x14ac:dyDescent="0.2">
      <c r="F7579" s="125"/>
      <c r="J7579" s="216"/>
      <c r="K7579" s="216"/>
      <c r="L7579" s="216"/>
    </row>
    <row r="7580" spans="6:12" x14ac:dyDescent="0.2">
      <c r="F7580" s="125"/>
    </row>
    <row r="7581" spans="6:12" x14ac:dyDescent="0.2">
      <c r="F7581" s="125"/>
      <c r="J7581" s="216"/>
      <c r="K7581" s="216"/>
      <c r="L7581" s="216"/>
    </row>
    <row r="7582" spans="6:12" x14ac:dyDescent="0.2">
      <c r="F7582" s="125"/>
      <c r="J7582" s="216"/>
      <c r="K7582" s="216"/>
      <c r="L7582" s="216"/>
    </row>
    <row r="7583" spans="6:12" x14ac:dyDescent="0.2">
      <c r="F7583" s="125"/>
      <c r="J7583" s="216"/>
      <c r="K7583" s="216"/>
      <c r="L7583" s="216"/>
    </row>
    <row r="7584" spans="6:12" x14ac:dyDescent="0.2">
      <c r="F7584" s="125"/>
      <c r="J7584" s="216"/>
      <c r="K7584" s="216"/>
      <c r="L7584" s="216"/>
    </row>
    <row r="7585" spans="6:12" x14ac:dyDescent="0.2">
      <c r="F7585" s="125"/>
    </row>
    <row r="7586" spans="6:12" x14ac:dyDescent="0.2">
      <c r="F7586" s="125"/>
      <c r="J7586" s="216"/>
      <c r="K7586" s="216"/>
      <c r="L7586" s="216"/>
    </row>
    <row r="7587" spans="6:12" x14ac:dyDescent="0.2">
      <c r="F7587" s="125"/>
      <c r="J7587" s="216"/>
      <c r="K7587" s="216"/>
      <c r="L7587" s="216"/>
    </row>
    <row r="7588" spans="6:12" x14ac:dyDescent="0.2">
      <c r="F7588" s="125"/>
      <c r="J7588" s="216"/>
      <c r="K7588" s="216"/>
      <c r="L7588" s="216"/>
    </row>
    <row r="7589" spans="6:12" x14ac:dyDescent="0.2">
      <c r="F7589" s="125"/>
    </row>
    <row r="7590" spans="6:12" x14ac:dyDescent="0.2">
      <c r="F7590" s="125"/>
    </row>
    <row r="7591" spans="6:12" x14ac:dyDescent="0.2">
      <c r="F7591" s="125"/>
      <c r="J7591" s="216"/>
      <c r="K7591" s="216"/>
      <c r="L7591" s="216"/>
    </row>
    <row r="7592" spans="6:12" x14ac:dyDescent="0.2">
      <c r="F7592" s="125"/>
    </row>
    <row r="7593" spans="6:12" x14ac:dyDescent="0.2">
      <c r="F7593" s="125"/>
    </row>
    <row r="7594" spans="6:12" x14ac:dyDescent="0.2">
      <c r="F7594" s="125"/>
    </row>
    <row r="7595" spans="6:12" x14ac:dyDescent="0.2">
      <c r="F7595" s="125"/>
    </row>
    <row r="7596" spans="6:12" x14ac:dyDescent="0.2">
      <c r="F7596" s="125"/>
    </row>
    <row r="7597" spans="6:12" x14ac:dyDescent="0.2">
      <c r="F7597" s="125"/>
      <c r="J7597" s="216"/>
      <c r="K7597" s="216"/>
      <c r="L7597" s="216"/>
    </row>
    <row r="7598" spans="6:12" x14ac:dyDescent="0.2">
      <c r="F7598" s="125"/>
      <c r="J7598" s="216"/>
      <c r="K7598" s="216"/>
      <c r="L7598" s="216"/>
    </row>
    <row r="7599" spans="6:12" x14ac:dyDescent="0.2">
      <c r="F7599" s="125"/>
    </row>
    <row r="7600" spans="6:12" x14ac:dyDescent="0.2">
      <c r="F7600" s="125"/>
    </row>
    <row r="7601" spans="6:12" x14ac:dyDescent="0.2">
      <c r="F7601" s="125"/>
      <c r="J7601" s="216"/>
      <c r="K7601" s="216"/>
      <c r="L7601" s="216"/>
    </row>
    <row r="7602" spans="6:12" x14ac:dyDescent="0.2">
      <c r="F7602" s="125"/>
      <c r="J7602" s="216"/>
      <c r="K7602" s="216"/>
      <c r="L7602" s="216"/>
    </row>
    <row r="7603" spans="6:12" x14ac:dyDescent="0.2">
      <c r="F7603" s="125"/>
      <c r="J7603" s="216"/>
      <c r="K7603" s="216"/>
      <c r="L7603" s="216"/>
    </row>
    <row r="7604" spans="6:12" x14ac:dyDescent="0.2">
      <c r="F7604" s="125"/>
    </row>
    <row r="7605" spans="6:12" x14ac:dyDescent="0.2">
      <c r="F7605" s="125"/>
      <c r="J7605" s="216"/>
      <c r="K7605" s="216"/>
      <c r="L7605" s="216"/>
    </row>
    <row r="7606" spans="6:12" x14ac:dyDescent="0.2">
      <c r="F7606" s="125"/>
      <c r="J7606" s="216"/>
      <c r="K7606" s="216"/>
      <c r="L7606" s="216"/>
    </row>
    <row r="7607" spans="6:12" x14ac:dyDescent="0.2">
      <c r="F7607" s="125"/>
    </row>
    <row r="7608" spans="6:12" x14ac:dyDescent="0.2">
      <c r="F7608" s="125"/>
    </row>
    <row r="7609" spans="6:12" x14ac:dyDescent="0.2">
      <c r="F7609" s="125"/>
    </row>
    <row r="7610" spans="6:12" x14ac:dyDescent="0.2">
      <c r="F7610" s="125"/>
      <c r="J7610" s="216"/>
      <c r="K7610" s="216"/>
      <c r="L7610" s="216"/>
    </row>
    <row r="7611" spans="6:12" x14ac:dyDescent="0.2">
      <c r="F7611" s="125"/>
    </row>
    <row r="7612" spans="6:12" x14ac:dyDescent="0.2">
      <c r="F7612" s="125"/>
    </row>
    <row r="7613" spans="6:12" x14ac:dyDescent="0.2">
      <c r="F7613" s="125"/>
      <c r="J7613" s="216"/>
      <c r="K7613" s="216"/>
      <c r="L7613" s="216"/>
    </row>
    <row r="7614" spans="6:12" x14ac:dyDescent="0.2">
      <c r="F7614" s="125"/>
      <c r="J7614" s="216"/>
      <c r="K7614" s="216"/>
      <c r="L7614" s="216"/>
    </row>
    <row r="7615" spans="6:12" x14ac:dyDescent="0.2">
      <c r="F7615" s="125"/>
    </row>
    <row r="7616" spans="6:12" x14ac:dyDescent="0.2">
      <c r="F7616" s="125"/>
    </row>
    <row r="7617" spans="6:12" x14ac:dyDescent="0.2">
      <c r="F7617" s="125"/>
    </row>
    <row r="7618" spans="6:12" x14ac:dyDescent="0.2">
      <c r="F7618" s="125"/>
    </row>
    <row r="7619" spans="6:12" x14ac:dyDescent="0.2">
      <c r="F7619" s="125"/>
    </row>
    <row r="7620" spans="6:12" x14ac:dyDescent="0.2">
      <c r="F7620" s="125"/>
      <c r="J7620" s="216"/>
      <c r="K7620" s="216"/>
      <c r="L7620" s="216"/>
    </row>
    <row r="7621" spans="6:12" x14ac:dyDescent="0.2">
      <c r="F7621" s="125"/>
      <c r="J7621" s="216"/>
      <c r="K7621" s="216"/>
      <c r="L7621" s="216"/>
    </row>
    <row r="7622" spans="6:12" x14ac:dyDescent="0.2">
      <c r="F7622" s="125"/>
      <c r="J7622" s="216"/>
      <c r="K7622" s="216"/>
      <c r="L7622" s="216"/>
    </row>
    <row r="7623" spans="6:12" x14ac:dyDescent="0.2">
      <c r="F7623" s="125"/>
    </row>
    <row r="7624" spans="6:12" x14ac:dyDescent="0.2">
      <c r="F7624" s="125"/>
      <c r="J7624" s="216"/>
      <c r="K7624" s="216"/>
      <c r="L7624" s="216"/>
    </row>
    <row r="7625" spans="6:12" x14ac:dyDescent="0.2">
      <c r="F7625" s="125"/>
    </row>
    <row r="7626" spans="6:12" x14ac:dyDescent="0.2">
      <c r="F7626" s="125"/>
      <c r="J7626" s="216"/>
      <c r="K7626" s="216"/>
      <c r="L7626" s="216"/>
    </row>
    <row r="7627" spans="6:12" x14ac:dyDescent="0.2">
      <c r="F7627" s="125"/>
      <c r="J7627" s="216"/>
      <c r="K7627" s="216"/>
      <c r="L7627" s="216"/>
    </row>
    <row r="7628" spans="6:12" x14ac:dyDescent="0.2">
      <c r="F7628" s="125"/>
    </row>
    <row r="7629" spans="6:12" x14ac:dyDescent="0.2">
      <c r="F7629" s="125"/>
      <c r="J7629" s="216"/>
      <c r="K7629" s="216"/>
      <c r="L7629" s="216"/>
    </row>
    <row r="7630" spans="6:12" x14ac:dyDescent="0.2">
      <c r="F7630" s="125"/>
    </row>
    <row r="7631" spans="6:12" x14ac:dyDescent="0.2">
      <c r="F7631" s="125"/>
    </row>
    <row r="7632" spans="6:12" x14ac:dyDescent="0.2">
      <c r="F7632" s="125"/>
    </row>
    <row r="7633" spans="6:12" x14ac:dyDescent="0.2">
      <c r="F7633" s="125"/>
      <c r="J7633" s="216"/>
      <c r="K7633" s="216"/>
      <c r="L7633" s="216"/>
    </row>
    <row r="7634" spans="6:12" x14ac:dyDescent="0.2">
      <c r="F7634" s="125"/>
      <c r="J7634" s="216"/>
      <c r="K7634" s="216"/>
      <c r="L7634" s="216"/>
    </row>
    <row r="7635" spans="6:12" x14ac:dyDescent="0.2">
      <c r="F7635" s="125"/>
    </row>
    <row r="7636" spans="6:12" x14ac:dyDescent="0.2">
      <c r="F7636" s="125"/>
    </row>
    <row r="7637" spans="6:12" x14ac:dyDescent="0.2">
      <c r="F7637" s="125"/>
    </row>
    <row r="7638" spans="6:12" x14ac:dyDescent="0.2">
      <c r="F7638" s="125"/>
    </row>
    <row r="7639" spans="6:12" x14ac:dyDescent="0.2">
      <c r="F7639" s="125"/>
    </row>
    <row r="7640" spans="6:12" x14ac:dyDescent="0.2">
      <c r="F7640" s="125"/>
      <c r="J7640" s="216"/>
      <c r="K7640" s="216"/>
      <c r="L7640" s="216"/>
    </row>
    <row r="7641" spans="6:12" x14ac:dyDescent="0.2">
      <c r="F7641" s="125"/>
    </row>
    <row r="7642" spans="6:12" x14ac:dyDescent="0.2">
      <c r="F7642" s="125"/>
      <c r="J7642" s="216"/>
      <c r="K7642" s="216"/>
      <c r="L7642" s="216"/>
    </row>
    <row r="7643" spans="6:12" x14ac:dyDescent="0.2">
      <c r="F7643" s="125"/>
      <c r="J7643" s="216"/>
      <c r="K7643" s="216"/>
      <c r="L7643" s="216"/>
    </row>
    <row r="7644" spans="6:12" x14ac:dyDescent="0.2">
      <c r="F7644" s="125"/>
      <c r="J7644" s="216"/>
      <c r="K7644" s="216"/>
      <c r="L7644" s="216"/>
    </row>
    <row r="7645" spans="6:12" x14ac:dyDescent="0.2">
      <c r="F7645" s="125"/>
    </row>
    <row r="7646" spans="6:12" x14ac:dyDescent="0.2">
      <c r="F7646" s="125"/>
      <c r="J7646" s="216"/>
      <c r="K7646" s="216"/>
      <c r="L7646" s="216"/>
    </row>
    <row r="7647" spans="6:12" x14ac:dyDescent="0.2">
      <c r="F7647" s="125"/>
    </row>
    <row r="7648" spans="6:12" x14ac:dyDescent="0.2">
      <c r="F7648" s="125"/>
    </row>
    <row r="7649" spans="6:12" x14ac:dyDescent="0.2">
      <c r="F7649" s="125"/>
      <c r="J7649" s="216"/>
      <c r="K7649" s="216"/>
      <c r="L7649" s="216"/>
    </row>
    <row r="7650" spans="6:12" x14ac:dyDescent="0.2">
      <c r="F7650" s="125"/>
    </row>
    <row r="7651" spans="6:12" x14ac:dyDescent="0.2">
      <c r="F7651" s="125"/>
      <c r="J7651" s="216"/>
      <c r="K7651" s="216"/>
      <c r="L7651" s="216"/>
    </row>
    <row r="7652" spans="6:12" x14ac:dyDescent="0.2">
      <c r="F7652" s="125"/>
    </row>
    <row r="7653" spans="6:12" x14ac:dyDescent="0.2">
      <c r="F7653" s="125"/>
      <c r="J7653" s="216"/>
      <c r="K7653" s="216"/>
      <c r="L7653" s="216"/>
    </row>
    <row r="7654" spans="6:12" x14ac:dyDescent="0.2">
      <c r="F7654" s="125"/>
      <c r="J7654" s="216"/>
      <c r="K7654" s="216"/>
      <c r="L7654" s="216"/>
    </row>
    <row r="7655" spans="6:12" x14ac:dyDescent="0.2">
      <c r="F7655" s="125"/>
      <c r="J7655" s="216"/>
      <c r="K7655" s="216"/>
      <c r="L7655" s="216"/>
    </row>
    <row r="7656" spans="6:12" x14ac:dyDescent="0.2">
      <c r="F7656" s="125"/>
      <c r="J7656" s="216"/>
      <c r="K7656" s="216"/>
      <c r="L7656" s="216"/>
    </row>
    <row r="7657" spans="6:12" x14ac:dyDescent="0.2">
      <c r="F7657" s="125"/>
      <c r="J7657" s="216"/>
      <c r="K7657" s="216"/>
      <c r="L7657" s="216"/>
    </row>
    <row r="7658" spans="6:12" x14ac:dyDescent="0.2">
      <c r="F7658" s="125"/>
      <c r="J7658" s="216"/>
      <c r="K7658" s="216"/>
      <c r="L7658" s="216"/>
    </row>
    <row r="7659" spans="6:12" x14ac:dyDescent="0.2">
      <c r="F7659" s="125"/>
      <c r="J7659" s="216"/>
      <c r="K7659" s="216"/>
      <c r="L7659" s="216"/>
    </row>
    <row r="7660" spans="6:12" x14ac:dyDescent="0.2">
      <c r="F7660" s="125"/>
      <c r="J7660" s="216"/>
      <c r="K7660" s="216"/>
      <c r="L7660" s="216"/>
    </row>
    <row r="7661" spans="6:12" x14ac:dyDescent="0.2">
      <c r="F7661" s="125"/>
    </row>
    <row r="7662" spans="6:12" x14ac:dyDescent="0.2">
      <c r="F7662" s="125"/>
    </row>
    <row r="7663" spans="6:12" x14ac:dyDescent="0.2">
      <c r="F7663" s="125"/>
      <c r="J7663" s="216"/>
      <c r="K7663" s="216"/>
      <c r="L7663" s="216"/>
    </row>
    <row r="7664" spans="6:12" x14ac:dyDescent="0.2">
      <c r="F7664" s="125"/>
      <c r="J7664" s="216"/>
      <c r="K7664" s="216"/>
      <c r="L7664" s="216"/>
    </row>
    <row r="7665" spans="6:12" x14ac:dyDescent="0.2">
      <c r="F7665" s="125"/>
    </row>
    <row r="7666" spans="6:12" x14ac:dyDescent="0.2">
      <c r="F7666" s="125"/>
      <c r="J7666" s="216"/>
      <c r="K7666" s="216"/>
      <c r="L7666" s="216"/>
    </row>
    <row r="7667" spans="6:12" x14ac:dyDescent="0.2">
      <c r="F7667" s="125"/>
      <c r="J7667" s="216"/>
      <c r="K7667" s="216"/>
      <c r="L7667" s="216"/>
    </row>
    <row r="7668" spans="6:12" x14ac:dyDescent="0.2">
      <c r="F7668" s="125"/>
    </row>
    <row r="7669" spans="6:12" x14ac:dyDescent="0.2">
      <c r="F7669" s="125"/>
    </row>
    <row r="7670" spans="6:12" x14ac:dyDescent="0.2">
      <c r="F7670" s="125"/>
    </row>
    <row r="7671" spans="6:12" x14ac:dyDescent="0.2">
      <c r="F7671" s="125"/>
      <c r="J7671" s="216"/>
      <c r="K7671" s="216"/>
      <c r="L7671" s="216"/>
    </row>
    <row r="7672" spans="6:12" x14ac:dyDescent="0.2">
      <c r="F7672" s="125"/>
    </row>
    <row r="7673" spans="6:12" x14ac:dyDescent="0.2">
      <c r="F7673" s="125"/>
    </row>
    <row r="7674" spans="6:12" x14ac:dyDescent="0.2">
      <c r="F7674" s="125"/>
    </row>
    <row r="7675" spans="6:12" x14ac:dyDescent="0.2">
      <c r="F7675" s="125"/>
    </row>
    <row r="7676" spans="6:12" x14ac:dyDescent="0.2">
      <c r="F7676" s="125"/>
      <c r="J7676" s="216"/>
      <c r="K7676" s="216"/>
      <c r="L7676" s="216"/>
    </row>
    <row r="7677" spans="6:12" x14ac:dyDescent="0.2">
      <c r="F7677" s="125"/>
      <c r="J7677" s="216"/>
      <c r="K7677" s="216"/>
      <c r="L7677" s="216"/>
    </row>
    <row r="7678" spans="6:12" x14ac:dyDescent="0.2">
      <c r="F7678" s="125"/>
    </row>
    <row r="7679" spans="6:12" x14ac:dyDescent="0.2">
      <c r="F7679" s="125"/>
      <c r="J7679" s="216"/>
      <c r="K7679" s="216"/>
      <c r="L7679" s="216"/>
    </row>
    <row r="7680" spans="6:12" x14ac:dyDescent="0.2">
      <c r="F7680" s="125"/>
      <c r="J7680" s="216"/>
      <c r="K7680" s="216"/>
      <c r="L7680" s="216"/>
    </row>
    <row r="7681" spans="6:12" x14ac:dyDescent="0.2">
      <c r="F7681" s="125"/>
      <c r="J7681" s="216"/>
      <c r="K7681" s="216"/>
      <c r="L7681" s="216"/>
    </row>
    <row r="7682" spans="6:12" x14ac:dyDescent="0.2">
      <c r="F7682" s="125"/>
    </row>
    <row r="7683" spans="6:12" x14ac:dyDescent="0.2">
      <c r="F7683" s="125"/>
    </row>
    <row r="7684" spans="6:12" x14ac:dyDescent="0.2">
      <c r="F7684" s="125"/>
    </row>
    <row r="7685" spans="6:12" x14ac:dyDescent="0.2">
      <c r="F7685" s="125"/>
      <c r="J7685" s="216"/>
      <c r="K7685" s="216"/>
      <c r="L7685" s="216"/>
    </row>
    <row r="7686" spans="6:12" x14ac:dyDescent="0.2">
      <c r="F7686" s="125"/>
    </row>
    <row r="7687" spans="6:12" x14ac:dyDescent="0.2">
      <c r="F7687" s="125"/>
    </row>
    <row r="7688" spans="6:12" x14ac:dyDescent="0.2">
      <c r="F7688" s="125"/>
    </row>
    <row r="7689" spans="6:12" x14ac:dyDescent="0.2">
      <c r="F7689" s="125"/>
    </row>
    <row r="7690" spans="6:12" x14ac:dyDescent="0.2">
      <c r="F7690" s="125"/>
      <c r="J7690" s="216"/>
      <c r="K7690" s="216"/>
      <c r="L7690" s="216"/>
    </row>
    <row r="7691" spans="6:12" x14ac:dyDescent="0.2">
      <c r="F7691" s="125"/>
      <c r="J7691" s="216"/>
      <c r="K7691" s="216"/>
      <c r="L7691" s="216"/>
    </row>
    <row r="7692" spans="6:12" x14ac:dyDescent="0.2">
      <c r="F7692" s="125"/>
    </row>
    <row r="7693" spans="6:12" x14ac:dyDescent="0.2">
      <c r="F7693" s="125"/>
    </row>
    <row r="7694" spans="6:12" x14ac:dyDescent="0.2">
      <c r="F7694" s="125"/>
      <c r="J7694" s="216"/>
      <c r="K7694" s="216"/>
      <c r="L7694" s="216"/>
    </row>
    <row r="7695" spans="6:12" x14ac:dyDescent="0.2">
      <c r="F7695" s="125"/>
      <c r="J7695" s="216"/>
      <c r="K7695" s="216"/>
      <c r="L7695" s="216"/>
    </row>
    <row r="7696" spans="6:12" x14ac:dyDescent="0.2">
      <c r="F7696" s="125"/>
      <c r="J7696" s="216"/>
      <c r="K7696" s="216"/>
      <c r="L7696" s="216"/>
    </row>
    <row r="7697" spans="6:12" x14ac:dyDescent="0.2">
      <c r="F7697" s="125"/>
    </row>
    <row r="7698" spans="6:12" x14ac:dyDescent="0.2">
      <c r="F7698" s="125"/>
      <c r="J7698" s="216"/>
      <c r="K7698" s="216"/>
      <c r="L7698" s="216"/>
    </row>
    <row r="7699" spans="6:12" x14ac:dyDescent="0.2">
      <c r="F7699" s="125"/>
    </row>
    <row r="7700" spans="6:12" x14ac:dyDescent="0.2">
      <c r="F7700" s="125"/>
      <c r="J7700" s="216"/>
      <c r="K7700" s="216"/>
      <c r="L7700" s="216"/>
    </row>
    <row r="7701" spans="6:12" x14ac:dyDescent="0.2">
      <c r="F7701" s="125"/>
    </row>
    <row r="7702" spans="6:12" x14ac:dyDescent="0.2">
      <c r="F7702" s="125"/>
    </row>
    <row r="7703" spans="6:12" x14ac:dyDescent="0.2">
      <c r="F7703" s="125"/>
      <c r="J7703" s="216"/>
      <c r="K7703" s="216"/>
      <c r="L7703" s="216"/>
    </row>
    <row r="7704" spans="6:12" x14ac:dyDescent="0.2">
      <c r="F7704" s="125"/>
      <c r="J7704" s="216"/>
      <c r="K7704" s="216"/>
      <c r="L7704" s="216"/>
    </row>
    <row r="7705" spans="6:12" x14ac:dyDescent="0.2">
      <c r="F7705" s="125"/>
      <c r="J7705" s="216"/>
      <c r="K7705" s="216"/>
      <c r="L7705" s="216"/>
    </row>
    <row r="7706" spans="6:12" x14ac:dyDescent="0.2">
      <c r="F7706" s="125"/>
      <c r="J7706" s="216"/>
      <c r="K7706" s="216"/>
      <c r="L7706" s="216"/>
    </row>
    <row r="7707" spans="6:12" x14ac:dyDescent="0.2">
      <c r="F7707" s="125"/>
      <c r="J7707" s="216"/>
      <c r="K7707" s="216"/>
      <c r="L7707" s="216"/>
    </row>
    <row r="7708" spans="6:12" x14ac:dyDescent="0.2">
      <c r="F7708" s="125"/>
      <c r="J7708" s="216"/>
      <c r="K7708" s="216"/>
      <c r="L7708" s="216"/>
    </row>
    <row r="7709" spans="6:12" x14ac:dyDescent="0.2">
      <c r="F7709" s="125"/>
      <c r="J7709" s="216"/>
      <c r="K7709" s="216"/>
      <c r="L7709" s="216"/>
    </row>
    <row r="7710" spans="6:12" x14ac:dyDescent="0.2">
      <c r="F7710" s="125"/>
    </row>
    <row r="7711" spans="6:12" x14ac:dyDescent="0.2">
      <c r="F7711" s="125"/>
    </row>
    <row r="7712" spans="6:12" x14ac:dyDescent="0.2">
      <c r="F7712" s="125"/>
      <c r="J7712" s="216"/>
      <c r="K7712" s="216"/>
      <c r="L7712" s="216"/>
    </row>
    <row r="7713" spans="6:12" x14ac:dyDescent="0.2">
      <c r="F7713" s="125"/>
    </row>
    <row r="7714" spans="6:12" x14ac:dyDescent="0.2">
      <c r="F7714" s="125"/>
      <c r="J7714" s="216"/>
      <c r="K7714" s="216"/>
      <c r="L7714" s="216"/>
    </row>
    <row r="7715" spans="6:12" x14ac:dyDescent="0.2">
      <c r="F7715" s="125"/>
      <c r="J7715" s="216"/>
      <c r="K7715" s="216"/>
      <c r="L7715" s="216"/>
    </row>
    <row r="7716" spans="6:12" x14ac:dyDescent="0.2">
      <c r="F7716" s="125"/>
      <c r="J7716" s="216"/>
      <c r="K7716" s="216"/>
      <c r="L7716" s="216"/>
    </row>
    <row r="7717" spans="6:12" x14ac:dyDescent="0.2">
      <c r="F7717" s="125"/>
    </row>
    <row r="7718" spans="6:12" x14ac:dyDescent="0.2">
      <c r="F7718" s="125"/>
    </row>
    <row r="7719" spans="6:12" x14ac:dyDescent="0.2">
      <c r="F7719" s="125"/>
      <c r="J7719" s="216"/>
      <c r="K7719" s="216"/>
      <c r="L7719" s="216"/>
    </row>
    <row r="7720" spans="6:12" x14ac:dyDescent="0.2">
      <c r="F7720" s="125"/>
      <c r="J7720" s="216"/>
      <c r="K7720" s="216"/>
      <c r="L7720" s="216"/>
    </row>
    <row r="7721" spans="6:12" x14ac:dyDescent="0.2">
      <c r="F7721" s="125"/>
    </row>
    <row r="7722" spans="6:12" x14ac:dyDescent="0.2">
      <c r="F7722" s="125"/>
      <c r="J7722" s="216"/>
      <c r="K7722" s="216"/>
      <c r="L7722" s="216"/>
    </row>
    <row r="7723" spans="6:12" x14ac:dyDescent="0.2">
      <c r="F7723" s="125"/>
      <c r="J7723" s="216"/>
      <c r="K7723" s="216"/>
      <c r="L7723" s="216"/>
    </row>
    <row r="7724" spans="6:12" x14ac:dyDescent="0.2">
      <c r="F7724" s="125"/>
      <c r="J7724" s="216"/>
      <c r="K7724" s="216"/>
      <c r="L7724" s="216"/>
    </row>
    <row r="7725" spans="6:12" x14ac:dyDescent="0.2">
      <c r="F7725" s="125"/>
      <c r="J7725" s="216"/>
      <c r="K7725" s="216"/>
      <c r="L7725" s="216"/>
    </row>
    <row r="7726" spans="6:12" x14ac:dyDescent="0.2">
      <c r="F7726" s="125"/>
    </row>
    <row r="7727" spans="6:12" x14ac:dyDescent="0.2">
      <c r="F7727" s="125"/>
    </row>
    <row r="7728" spans="6:12" x14ac:dyDescent="0.2">
      <c r="F7728" s="125"/>
      <c r="J7728" s="216"/>
      <c r="K7728" s="216"/>
      <c r="L7728" s="216"/>
    </row>
    <row r="7729" spans="6:12" x14ac:dyDescent="0.2">
      <c r="F7729" s="125"/>
    </row>
    <row r="7730" spans="6:12" x14ac:dyDescent="0.2">
      <c r="F7730" s="125"/>
    </row>
    <row r="7731" spans="6:12" x14ac:dyDescent="0.2">
      <c r="F7731" s="125"/>
    </row>
    <row r="7732" spans="6:12" x14ac:dyDescent="0.2">
      <c r="F7732" s="125"/>
    </row>
    <row r="7733" spans="6:12" x14ac:dyDescent="0.2">
      <c r="F7733" s="125"/>
      <c r="J7733" s="216"/>
      <c r="K7733" s="216"/>
      <c r="L7733" s="216"/>
    </row>
    <row r="7734" spans="6:12" x14ac:dyDescent="0.2">
      <c r="F7734" s="125"/>
    </row>
    <row r="7735" spans="6:12" x14ac:dyDescent="0.2">
      <c r="F7735" s="125"/>
    </row>
    <row r="7736" spans="6:12" x14ac:dyDescent="0.2">
      <c r="F7736" s="125"/>
    </row>
    <row r="7737" spans="6:12" x14ac:dyDescent="0.2">
      <c r="F7737" s="125"/>
    </row>
    <row r="7738" spans="6:12" x14ac:dyDescent="0.2">
      <c r="F7738" s="125"/>
    </row>
    <row r="7739" spans="6:12" x14ac:dyDescent="0.2">
      <c r="F7739" s="125"/>
      <c r="J7739" s="216"/>
      <c r="K7739" s="216"/>
      <c r="L7739" s="216"/>
    </row>
    <row r="7740" spans="6:12" x14ac:dyDescent="0.2">
      <c r="F7740" s="125"/>
      <c r="J7740" s="216"/>
      <c r="K7740" s="216"/>
      <c r="L7740" s="216"/>
    </row>
    <row r="7741" spans="6:12" x14ac:dyDescent="0.2">
      <c r="F7741" s="125"/>
    </row>
    <row r="7742" spans="6:12" x14ac:dyDescent="0.2">
      <c r="F7742" s="125"/>
      <c r="J7742" s="216"/>
      <c r="K7742" s="216"/>
      <c r="L7742" s="216"/>
    </row>
    <row r="7743" spans="6:12" x14ac:dyDescent="0.2">
      <c r="F7743" s="125"/>
      <c r="J7743" s="216"/>
      <c r="K7743" s="216"/>
      <c r="L7743" s="216"/>
    </row>
    <row r="7744" spans="6:12" x14ac:dyDescent="0.2">
      <c r="F7744" s="125"/>
    </row>
    <row r="7745" spans="6:12" x14ac:dyDescent="0.2">
      <c r="F7745" s="125"/>
      <c r="J7745" s="216"/>
      <c r="K7745" s="216"/>
      <c r="L7745" s="216"/>
    </row>
    <row r="7746" spans="6:12" x14ac:dyDescent="0.2">
      <c r="F7746" s="125"/>
      <c r="J7746" s="216"/>
      <c r="K7746" s="216"/>
      <c r="L7746" s="216"/>
    </row>
    <row r="7747" spans="6:12" x14ac:dyDescent="0.2">
      <c r="F7747" s="125"/>
      <c r="J7747" s="216"/>
      <c r="K7747" s="216"/>
      <c r="L7747" s="216"/>
    </row>
    <row r="7748" spans="6:12" x14ac:dyDescent="0.2">
      <c r="F7748" s="125"/>
    </row>
    <row r="7749" spans="6:12" x14ac:dyDescent="0.2">
      <c r="F7749" s="125"/>
      <c r="J7749" s="216"/>
      <c r="K7749" s="216"/>
      <c r="L7749" s="216"/>
    </row>
    <row r="7750" spans="6:12" x14ac:dyDescent="0.2">
      <c r="F7750" s="125"/>
      <c r="J7750" s="216"/>
      <c r="K7750" s="216"/>
      <c r="L7750" s="216"/>
    </row>
    <row r="7751" spans="6:12" x14ac:dyDescent="0.2">
      <c r="F7751" s="125"/>
    </row>
    <row r="7752" spans="6:12" x14ac:dyDescent="0.2">
      <c r="F7752" s="125"/>
    </row>
    <row r="7753" spans="6:12" x14ac:dyDescent="0.2">
      <c r="F7753" s="125"/>
      <c r="J7753" s="216"/>
      <c r="K7753" s="216"/>
      <c r="L7753" s="216"/>
    </row>
    <row r="7754" spans="6:12" x14ac:dyDescent="0.2">
      <c r="F7754" s="125"/>
    </row>
    <row r="7755" spans="6:12" x14ac:dyDescent="0.2">
      <c r="F7755" s="125"/>
      <c r="J7755" s="216"/>
      <c r="K7755" s="216"/>
      <c r="L7755" s="216"/>
    </row>
    <row r="7756" spans="6:12" x14ac:dyDescent="0.2">
      <c r="F7756" s="125"/>
    </row>
    <row r="7757" spans="6:12" x14ac:dyDescent="0.2">
      <c r="F7757" s="125"/>
    </row>
    <row r="7758" spans="6:12" x14ac:dyDescent="0.2">
      <c r="F7758" s="125"/>
    </row>
    <row r="7759" spans="6:12" x14ac:dyDescent="0.2">
      <c r="F7759" s="125"/>
      <c r="J7759" s="216"/>
      <c r="K7759" s="216"/>
      <c r="L7759" s="216"/>
    </row>
    <row r="7760" spans="6:12" x14ac:dyDescent="0.2">
      <c r="F7760" s="125"/>
    </row>
    <row r="7761" spans="5:13" x14ac:dyDescent="0.2">
      <c r="F7761" s="125"/>
    </row>
    <row r="7762" spans="5:13" x14ac:dyDescent="0.2">
      <c r="F7762" s="125"/>
      <c r="J7762" s="216"/>
      <c r="K7762" s="216"/>
      <c r="L7762" s="216"/>
    </row>
    <row r="7763" spans="5:13" x14ac:dyDescent="0.2">
      <c r="F7763" s="125"/>
      <c r="J7763" s="216"/>
      <c r="K7763" s="216"/>
      <c r="L7763" s="216"/>
    </row>
    <row r="7764" spans="5:13" x14ac:dyDescent="0.2">
      <c r="F7764" s="125"/>
    </row>
    <row r="7765" spans="5:13" x14ac:dyDescent="0.2">
      <c r="F7765" s="125"/>
    </row>
    <row r="7766" spans="5:13" x14ac:dyDescent="0.2">
      <c r="F7766" s="125"/>
      <c r="J7766" s="216"/>
      <c r="K7766" s="216"/>
      <c r="L7766" s="216"/>
    </row>
    <row r="7767" spans="5:13" x14ac:dyDescent="0.2">
      <c r="F7767" s="125"/>
    </row>
    <row r="7768" spans="5:13" x14ac:dyDescent="0.2">
      <c r="F7768" s="125"/>
    </row>
    <row r="7769" spans="5:13" x14ac:dyDescent="0.2">
      <c r="F7769" s="125"/>
    </row>
    <row r="7770" spans="5:13" x14ac:dyDescent="0.2">
      <c r="F7770" s="125"/>
      <c r="J7770" s="216"/>
      <c r="K7770" s="216"/>
      <c r="L7770" s="216"/>
    </row>
    <row r="7771" spans="5:13" x14ac:dyDescent="0.2">
      <c r="F7771" s="125"/>
      <c r="J7771" s="216"/>
      <c r="K7771" s="216"/>
      <c r="L7771" s="216"/>
    </row>
    <row r="7772" spans="5:13" x14ac:dyDescent="0.2">
      <c r="F7772" s="125"/>
      <c r="J7772" s="216"/>
      <c r="K7772" s="216"/>
      <c r="L7772" s="216"/>
    </row>
    <row r="7773" spans="5:13" x14ac:dyDescent="0.2">
      <c r="H7773" s="219"/>
    </row>
    <row r="7774" spans="5:13" x14ac:dyDescent="0.2">
      <c r="F7774" s="125"/>
    </row>
    <row r="7775" spans="5:13" x14ac:dyDescent="0.2">
      <c r="F7775" s="125"/>
    </row>
    <row r="7776" spans="5:13" x14ac:dyDescent="0.2">
      <c r="E7776" s="219"/>
      <c r="F7776" s="219"/>
      <c r="H7776" s="219"/>
      <c r="K7776" s="219"/>
      <c r="L7776" s="219"/>
      <c r="M7776" s="219"/>
    </row>
    <row r="7777" spans="5:13" x14ac:dyDescent="0.2">
      <c r="F7777" s="125"/>
    </row>
    <row r="7778" spans="5:13" x14ac:dyDescent="0.2">
      <c r="F7778" s="125"/>
      <c r="J7778" s="216"/>
      <c r="K7778" s="216"/>
      <c r="L7778" s="216"/>
    </row>
    <row r="7779" spans="5:13" x14ac:dyDescent="0.2">
      <c r="F7779" s="125"/>
      <c r="J7779" s="216"/>
      <c r="K7779" s="216"/>
      <c r="L7779" s="216"/>
    </row>
    <row r="7780" spans="5:13" x14ac:dyDescent="0.2">
      <c r="F7780" s="125"/>
      <c r="J7780" s="216"/>
      <c r="K7780" s="216"/>
      <c r="L7780" s="216"/>
    </row>
    <row r="7781" spans="5:13" x14ac:dyDescent="0.2">
      <c r="E7781" s="219"/>
      <c r="F7781" s="219"/>
      <c r="H7781" s="219"/>
      <c r="K7781" s="219"/>
      <c r="L7781" s="219"/>
      <c r="M7781" s="219"/>
    </row>
    <row r="7782" spans="5:13" x14ac:dyDescent="0.2">
      <c r="F7782" s="125"/>
      <c r="J7782" s="216"/>
      <c r="K7782" s="216"/>
      <c r="L7782" s="216"/>
    </row>
    <row r="7783" spans="5:13" x14ac:dyDescent="0.2">
      <c r="F7783" s="125"/>
      <c r="J7783" s="216"/>
      <c r="K7783" s="216"/>
      <c r="L7783" s="216"/>
    </row>
    <row r="7784" spans="5:13" x14ac:dyDescent="0.2">
      <c r="F7784" s="125"/>
    </row>
    <row r="7785" spans="5:13" x14ac:dyDescent="0.2">
      <c r="E7785" s="219"/>
      <c r="F7785" s="219"/>
      <c r="H7785" s="219"/>
      <c r="K7785" s="219"/>
      <c r="L7785" s="219"/>
      <c r="M7785" s="219"/>
    </row>
    <row r="7786" spans="5:13" x14ac:dyDescent="0.2">
      <c r="E7786" s="219"/>
      <c r="F7786" s="219"/>
      <c r="H7786" s="219"/>
      <c r="K7786" s="219"/>
      <c r="L7786" s="219"/>
      <c r="M7786" s="219"/>
    </row>
    <row r="7787" spans="5:13" x14ac:dyDescent="0.2">
      <c r="E7787" s="219"/>
      <c r="F7787" s="219"/>
      <c r="H7787" s="219"/>
      <c r="K7787" s="219"/>
      <c r="L7787" s="219"/>
      <c r="M7787" s="219"/>
    </row>
    <row r="7788" spans="5:13" x14ac:dyDescent="0.2">
      <c r="E7788" s="219"/>
      <c r="F7788" s="219"/>
      <c r="H7788" s="219"/>
      <c r="K7788" s="219"/>
      <c r="L7788" s="219"/>
      <c r="M7788" s="219"/>
    </row>
    <row r="7789" spans="5:13" x14ac:dyDescent="0.2">
      <c r="E7789" s="219"/>
      <c r="F7789" s="219"/>
      <c r="H7789" s="219"/>
      <c r="K7789" s="219"/>
      <c r="L7789" s="219"/>
      <c r="M7789" s="219"/>
    </row>
    <row r="7790" spans="5:13" x14ac:dyDescent="0.2">
      <c r="F7790" s="125"/>
    </row>
    <row r="7791" spans="5:13" x14ac:dyDescent="0.2">
      <c r="F7791" s="125"/>
    </row>
    <row r="7792" spans="5:13" x14ac:dyDescent="0.2">
      <c r="E7792" s="219"/>
      <c r="F7792" s="219"/>
      <c r="H7792" s="219"/>
      <c r="K7792" s="219"/>
      <c r="L7792" s="219"/>
      <c r="M7792" s="219"/>
    </row>
    <row r="7793" spans="5:13" x14ac:dyDescent="0.2">
      <c r="E7793" s="219"/>
      <c r="F7793" s="219"/>
      <c r="H7793" s="219"/>
      <c r="K7793" s="219"/>
      <c r="L7793" s="219"/>
      <c r="M7793" s="219"/>
    </row>
    <row r="7794" spans="5:13" x14ac:dyDescent="0.2">
      <c r="E7794" s="219"/>
      <c r="F7794" s="219"/>
      <c r="H7794" s="219"/>
      <c r="K7794" s="219"/>
      <c r="L7794" s="219"/>
      <c r="M7794" s="219"/>
    </row>
    <row r="7795" spans="5:13" x14ac:dyDescent="0.2">
      <c r="E7795" s="219"/>
      <c r="F7795" s="219"/>
      <c r="H7795" s="219"/>
      <c r="K7795" s="219"/>
      <c r="L7795" s="219"/>
      <c r="M7795" s="219"/>
    </row>
    <row r="7796" spans="5:13" x14ac:dyDescent="0.2">
      <c r="E7796" s="219"/>
      <c r="F7796" s="219"/>
      <c r="H7796" s="219"/>
      <c r="J7796" s="219"/>
      <c r="K7796" s="219"/>
      <c r="L7796" s="219"/>
      <c r="M7796" s="219"/>
    </row>
    <row r="7797" spans="5:13" x14ac:dyDescent="0.2">
      <c r="F7797" s="125"/>
    </row>
    <row r="7798" spans="5:13" x14ac:dyDescent="0.2">
      <c r="E7798" s="219"/>
      <c r="F7798" s="219"/>
      <c r="H7798" s="219"/>
      <c r="K7798" s="219"/>
      <c r="L7798" s="219"/>
      <c r="M7798" s="219"/>
    </row>
    <row r="7799" spans="5:13" x14ac:dyDescent="0.2">
      <c r="F7799" s="125"/>
    </row>
    <row r="7800" spans="5:13" x14ac:dyDescent="0.2">
      <c r="F7800" s="125"/>
    </row>
    <row r="7801" spans="5:13" x14ac:dyDescent="0.2">
      <c r="E7801" s="219"/>
      <c r="F7801" s="219"/>
      <c r="H7801" s="219"/>
      <c r="K7801" s="219"/>
      <c r="L7801" s="219"/>
      <c r="M7801" s="219"/>
    </row>
    <row r="7802" spans="5:13" x14ac:dyDescent="0.2">
      <c r="F7802" s="125"/>
      <c r="J7802" s="216"/>
      <c r="K7802" s="216"/>
      <c r="L7802" s="216"/>
    </row>
    <row r="7803" spans="5:13" x14ac:dyDescent="0.2">
      <c r="F7803" s="125"/>
    </row>
    <row r="7804" spans="5:13" x14ac:dyDescent="0.2">
      <c r="E7804" s="219"/>
      <c r="F7804" s="219"/>
      <c r="H7804" s="219"/>
      <c r="K7804" s="219"/>
      <c r="L7804" s="219"/>
      <c r="M7804" s="219"/>
    </row>
    <row r="7805" spans="5:13" x14ac:dyDescent="0.2">
      <c r="E7805" s="219"/>
      <c r="F7805" s="219"/>
      <c r="H7805" s="219"/>
      <c r="K7805" s="219"/>
      <c r="L7805" s="219"/>
      <c r="M7805" s="219"/>
    </row>
    <row r="7806" spans="5:13" x14ac:dyDescent="0.2">
      <c r="F7806" s="125"/>
    </row>
    <row r="7807" spans="5:13" x14ac:dyDescent="0.2">
      <c r="F7807" s="125"/>
      <c r="J7807" s="216"/>
      <c r="K7807" s="216"/>
      <c r="L7807" s="216"/>
    </row>
    <row r="7808" spans="5:13" x14ac:dyDescent="0.2">
      <c r="E7808" s="219"/>
      <c r="F7808" s="219"/>
      <c r="H7808" s="219"/>
      <c r="K7808" s="219"/>
      <c r="L7808" s="219"/>
      <c r="M7808" s="219"/>
    </row>
    <row r="7809" spans="5:13" x14ac:dyDescent="0.2">
      <c r="F7809" s="125"/>
      <c r="J7809" s="216"/>
      <c r="K7809" s="216"/>
      <c r="L7809" s="216"/>
    </row>
    <row r="7810" spans="5:13" x14ac:dyDescent="0.2">
      <c r="F7810" s="125"/>
    </row>
    <row r="7811" spans="5:13" x14ac:dyDescent="0.2">
      <c r="E7811" s="219"/>
      <c r="F7811" s="219"/>
      <c r="H7811" s="219"/>
      <c r="K7811" s="219"/>
      <c r="L7811" s="219"/>
      <c r="M7811" s="219"/>
    </row>
    <row r="7812" spans="5:13" x14ac:dyDescent="0.2">
      <c r="E7812" s="219"/>
      <c r="F7812" s="219"/>
      <c r="H7812" s="219"/>
      <c r="K7812" s="219"/>
      <c r="L7812" s="219"/>
      <c r="M7812" s="219"/>
    </row>
    <row r="7813" spans="5:13" x14ac:dyDescent="0.2">
      <c r="F7813" s="125"/>
      <c r="J7813" s="216"/>
      <c r="K7813" s="216"/>
      <c r="L7813" s="216"/>
    </row>
    <row r="7814" spans="5:13" x14ac:dyDescent="0.2">
      <c r="E7814" s="219"/>
      <c r="F7814" s="219"/>
      <c r="H7814" s="219"/>
      <c r="K7814" s="219"/>
      <c r="L7814" s="219"/>
      <c r="M7814" s="219"/>
    </row>
    <row r="7815" spans="5:13" x14ac:dyDescent="0.2">
      <c r="E7815" s="219"/>
      <c r="F7815" s="219"/>
      <c r="H7815" s="219"/>
      <c r="K7815" s="219"/>
      <c r="L7815" s="219"/>
      <c r="M7815" s="219"/>
    </row>
    <row r="7816" spans="5:13" x14ac:dyDescent="0.2">
      <c r="F7816" s="125"/>
    </row>
    <row r="7817" spans="5:13" x14ac:dyDescent="0.2">
      <c r="E7817" s="219"/>
      <c r="F7817" s="219"/>
      <c r="H7817" s="219"/>
      <c r="K7817" s="219"/>
      <c r="L7817" s="219"/>
      <c r="M7817" s="219"/>
    </row>
    <row r="7818" spans="5:13" x14ac:dyDescent="0.2">
      <c r="F7818" s="125"/>
      <c r="J7818" s="216"/>
      <c r="K7818" s="216"/>
      <c r="L7818" s="216"/>
    </row>
    <row r="7819" spans="5:13" x14ac:dyDescent="0.2">
      <c r="F7819" s="125"/>
    </row>
    <row r="7820" spans="5:13" x14ac:dyDescent="0.2">
      <c r="E7820" s="219"/>
      <c r="F7820" s="219"/>
      <c r="H7820" s="219"/>
      <c r="K7820" s="219"/>
      <c r="L7820" s="219"/>
      <c r="M7820" s="219"/>
    </row>
    <row r="7821" spans="5:13" x14ac:dyDescent="0.2">
      <c r="F7821" s="125"/>
    </row>
    <row r="7822" spans="5:13" x14ac:dyDescent="0.2">
      <c r="E7822" s="219"/>
      <c r="F7822" s="219"/>
      <c r="H7822" s="219"/>
      <c r="K7822" s="219"/>
      <c r="L7822" s="219"/>
      <c r="M7822" s="219"/>
    </row>
    <row r="7823" spans="5:13" x14ac:dyDescent="0.2">
      <c r="F7823" s="125"/>
      <c r="J7823" s="216"/>
      <c r="K7823" s="216"/>
      <c r="L7823" s="216"/>
    </row>
    <row r="7824" spans="5:13" x14ac:dyDescent="0.2">
      <c r="F7824" s="125"/>
    </row>
    <row r="7825" spans="5:13" x14ac:dyDescent="0.2">
      <c r="F7825" s="125"/>
    </row>
    <row r="7826" spans="5:13" x14ac:dyDescent="0.2">
      <c r="E7826" s="219"/>
      <c r="F7826" s="219"/>
      <c r="H7826" s="219"/>
      <c r="K7826" s="219"/>
      <c r="L7826" s="219"/>
      <c r="M7826" s="219"/>
    </row>
    <row r="7827" spans="5:13" x14ac:dyDescent="0.2">
      <c r="E7827" s="219"/>
      <c r="F7827" s="219"/>
      <c r="H7827" s="219"/>
      <c r="K7827" s="219"/>
      <c r="L7827" s="219"/>
      <c r="M7827" s="219"/>
    </row>
    <row r="7828" spans="5:13" x14ac:dyDescent="0.2">
      <c r="F7828" s="125"/>
    </row>
    <row r="7829" spans="5:13" x14ac:dyDescent="0.2">
      <c r="F7829" s="125"/>
      <c r="J7829" s="216"/>
      <c r="K7829" s="216"/>
      <c r="L7829" s="216"/>
    </row>
    <row r="7830" spans="5:13" x14ac:dyDescent="0.2">
      <c r="E7830" s="219"/>
      <c r="F7830" s="219"/>
      <c r="H7830" s="219"/>
      <c r="K7830" s="219"/>
      <c r="L7830" s="219"/>
      <c r="M7830" s="219"/>
    </row>
    <row r="7831" spans="5:13" x14ac:dyDescent="0.2">
      <c r="E7831" s="219"/>
      <c r="F7831" s="219"/>
      <c r="H7831" s="219"/>
      <c r="K7831" s="219"/>
      <c r="L7831" s="219"/>
      <c r="M7831" s="219"/>
    </row>
    <row r="7832" spans="5:13" x14ac:dyDescent="0.2">
      <c r="F7832" s="125"/>
    </row>
    <row r="7833" spans="5:13" x14ac:dyDescent="0.2">
      <c r="E7833" s="219"/>
      <c r="F7833" s="219"/>
      <c r="H7833" s="219"/>
      <c r="K7833" s="219"/>
      <c r="L7833" s="219"/>
      <c r="M7833" s="219"/>
    </row>
    <row r="7834" spans="5:13" x14ac:dyDescent="0.2">
      <c r="E7834" s="219"/>
      <c r="F7834" s="219"/>
      <c r="H7834" s="219"/>
      <c r="K7834" s="219"/>
      <c r="L7834" s="219"/>
      <c r="M7834" s="219"/>
    </row>
    <row r="7835" spans="5:13" x14ac:dyDescent="0.2">
      <c r="F7835" s="125"/>
    </row>
    <row r="7836" spans="5:13" x14ac:dyDescent="0.2">
      <c r="E7836" s="219"/>
      <c r="F7836" s="219"/>
      <c r="H7836" s="219"/>
      <c r="K7836" s="219"/>
      <c r="L7836" s="219"/>
      <c r="M7836" s="219"/>
    </row>
    <row r="7837" spans="5:13" x14ac:dyDescent="0.2">
      <c r="F7837" s="125"/>
    </row>
    <row r="7838" spans="5:13" x14ac:dyDescent="0.2">
      <c r="F7838" s="125"/>
      <c r="J7838" s="216"/>
      <c r="K7838" s="216"/>
      <c r="L7838" s="216"/>
    </row>
    <row r="7839" spans="5:13" x14ac:dyDescent="0.2">
      <c r="E7839" s="219"/>
      <c r="F7839" s="219"/>
      <c r="H7839" s="219"/>
      <c r="K7839" s="219"/>
      <c r="L7839" s="219"/>
      <c r="M7839" s="219"/>
    </row>
    <row r="7840" spans="5:13" x14ac:dyDescent="0.2">
      <c r="E7840" s="219"/>
      <c r="F7840" s="219"/>
      <c r="H7840" s="219"/>
      <c r="K7840" s="219"/>
      <c r="L7840" s="219"/>
      <c r="M7840" s="219"/>
    </row>
    <row r="7841" spans="5:13" x14ac:dyDescent="0.2">
      <c r="E7841" s="219"/>
      <c r="F7841" s="219"/>
      <c r="H7841" s="219"/>
      <c r="K7841" s="219"/>
      <c r="L7841" s="219"/>
      <c r="M7841" s="219"/>
    </row>
    <row r="7842" spans="5:13" x14ac:dyDescent="0.2">
      <c r="F7842" s="125"/>
    </row>
    <row r="7843" spans="5:13" x14ac:dyDescent="0.2">
      <c r="F7843" s="125"/>
    </row>
    <row r="7844" spans="5:13" x14ac:dyDescent="0.2">
      <c r="F7844" s="125"/>
    </row>
    <row r="7845" spans="5:13" x14ac:dyDescent="0.2">
      <c r="E7845" s="219"/>
      <c r="F7845" s="219"/>
      <c r="H7845" s="219"/>
      <c r="K7845" s="219"/>
      <c r="L7845" s="219"/>
      <c r="M7845" s="219"/>
    </row>
    <row r="7846" spans="5:13" x14ac:dyDescent="0.2">
      <c r="F7846" s="125"/>
      <c r="J7846" s="216"/>
      <c r="K7846" s="216"/>
      <c r="L7846" s="216"/>
    </row>
    <row r="7847" spans="5:13" x14ac:dyDescent="0.2">
      <c r="E7847" s="219"/>
      <c r="F7847" s="219"/>
      <c r="H7847" s="219"/>
      <c r="K7847" s="219"/>
      <c r="L7847" s="219"/>
      <c r="M7847" s="219"/>
    </row>
    <row r="7848" spans="5:13" x14ac:dyDescent="0.2">
      <c r="E7848" s="219"/>
      <c r="F7848" s="219"/>
      <c r="H7848" s="219"/>
      <c r="K7848" s="219"/>
      <c r="L7848" s="219"/>
      <c r="M7848" s="219"/>
    </row>
    <row r="7849" spans="5:13" x14ac:dyDescent="0.2">
      <c r="F7849" s="125"/>
    </row>
    <row r="7850" spans="5:13" x14ac:dyDescent="0.2">
      <c r="E7850" s="219"/>
      <c r="F7850" s="219"/>
      <c r="H7850" s="219"/>
      <c r="K7850" s="219"/>
      <c r="L7850" s="219"/>
      <c r="M7850" s="219"/>
    </row>
    <row r="7851" spans="5:13" x14ac:dyDescent="0.2">
      <c r="F7851" s="125"/>
    </row>
    <row r="7852" spans="5:13" x14ac:dyDescent="0.2">
      <c r="F7852" s="125"/>
    </row>
    <row r="7853" spans="5:13" x14ac:dyDescent="0.2">
      <c r="F7853" s="125"/>
    </row>
    <row r="7854" spans="5:13" x14ac:dyDescent="0.2">
      <c r="F7854" s="125"/>
    </row>
    <row r="7855" spans="5:13" x14ac:dyDescent="0.2">
      <c r="F7855" s="125"/>
    </row>
    <row r="7856" spans="5:13" x14ac:dyDescent="0.2">
      <c r="F7856" s="125"/>
      <c r="J7856" s="216"/>
      <c r="K7856" s="216"/>
      <c r="L7856" s="216"/>
    </row>
    <row r="7857" spans="5:13" x14ac:dyDescent="0.2">
      <c r="F7857" s="125"/>
      <c r="J7857" s="216"/>
      <c r="K7857" s="216"/>
      <c r="L7857" s="216"/>
    </row>
    <row r="7858" spans="5:13" x14ac:dyDescent="0.2">
      <c r="F7858" s="125"/>
      <c r="J7858" s="216"/>
      <c r="K7858" s="216"/>
      <c r="L7858" s="216"/>
    </row>
    <row r="7859" spans="5:13" x14ac:dyDescent="0.2">
      <c r="E7859" s="219"/>
      <c r="F7859" s="219"/>
      <c r="H7859" s="219"/>
      <c r="K7859" s="219"/>
      <c r="L7859" s="219"/>
      <c r="M7859" s="219"/>
    </row>
    <row r="7860" spans="5:13" x14ac:dyDescent="0.2">
      <c r="E7860" s="219"/>
      <c r="F7860" s="219"/>
      <c r="H7860" s="219"/>
      <c r="K7860" s="219"/>
      <c r="L7860" s="219"/>
      <c r="M7860" s="219"/>
    </row>
    <row r="7861" spans="5:13" x14ac:dyDescent="0.2">
      <c r="F7861" s="125"/>
      <c r="J7861" s="216"/>
      <c r="K7861" s="216"/>
      <c r="L7861" s="216"/>
    </row>
    <row r="7862" spans="5:13" x14ac:dyDescent="0.2">
      <c r="F7862" s="125"/>
      <c r="J7862" s="216"/>
      <c r="K7862" s="216"/>
      <c r="L7862" s="216"/>
    </row>
    <row r="7863" spans="5:13" x14ac:dyDescent="0.2">
      <c r="E7863" s="219"/>
      <c r="F7863" s="219"/>
      <c r="H7863" s="219"/>
      <c r="K7863" s="219"/>
      <c r="L7863" s="219"/>
      <c r="M7863" s="219"/>
    </row>
    <row r="7864" spans="5:13" x14ac:dyDescent="0.2">
      <c r="F7864" s="125"/>
    </row>
    <row r="7865" spans="5:13" x14ac:dyDescent="0.2">
      <c r="F7865" s="125"/>
    </row>
    <row r="7866" spans="5:13" x14ac:dyDescent="0.2">
      <c r="F7866" s="125"/>
      <c r="J7866" s="216"/>
      <c r="K7866" s="216"/>
      <c r="L7866" s="216"/>
    </row>
    <row r="7867" spans="5:13" x14ac:dyDescent="0.2">
      <c r="F7867" s="125"/>
      <c r="J7867" s="216"/>
      <c r="K7867" s="216"/>
      <c r="L7867" s="216"/>
    </row>
    <row r="7868" spans="5:13" x14ac:dyDescent="0.2">
      <c r="E7868" s="219"/>
      <c r="F7868" s="219"/>
      <c r="H7868" s="219"/>
      <c r="K7868" s="219"/>
      <c r="L7868" s="219"/>
      <c r="M7868" s="219"/>
    </row>
    <row r="7869" spans="5:13" x14ac:dyDescent="0.2">
      <c r="F7869" s="125"/>
    </row>
    <row r="7870" spans="5:13" x14ac:dyDescent="0.2">
      <c r="F7870" s="125"/>
    </row>
    <row r="7871" spans="5:13" x14ac:dyDescent="0.2">
      <c r="E7871" s="219"/>
      <c r="F7871" s="219"/>
      <c r="H7871" s="219"/>
      <c r="K7871" s="219"/>
      <c r="L7871" s="219"/>
      <c r="M7871" s="219"/>
    </row>
    <row r="7872" spans="5:13" x14ac:dyDescent="0.2">
      <c r="F7872" s="125"/>
    </row>
    <row r="7873" spans="5:13" x14ac:dyDescent="0.2">
      <c r="E7873" s="219"/>
      <c r="F7873" s="219"/>
      <c r="H7873" s="219"/>
      <c r="K7873" s="219"/>
      <c r="L7873" s="219"/>
      <c r="M7873" s="219"/>
    </row>
    <row r="7874" spans="5:13" x14ac:dyDescent="0.2">
      <c r="F7874" s="125"/>
    </row>
    <row r="7875" spans="5:13" x14ac:dyDescent="0.2">
      <c r="E7875" s="219"/>
      <c r="F7875" s="219"/>
      <c r="H7875" s="219"/>
      <c r="K7875" s="219"/>
      <c r="L7875" s="219"/>
      <c r="M7875" s="219"/>
    </row>
    <row r="7876" spans="5:13" x14ac:dyDescent="0.2">
      <c r="E7876" s="219"/>
      <c r="F7876" s="219"/>
      <c r="H7876" s="219"/>
      <c r="K7876" s="219"/>
      <c r="L7876" s="219"/>
      <c r="M7876" s="219"/>
    </row>
    <row r="7877" spans="5:13" x14ac:dyDescent="0.2">
      <c r="E7877" s="219"/>
      <c r="F7877" s="219"/>
      <c r="H7877" s="219"/>
      <c r="K7877" s="219"/>
      <c r="L7877" s="219"/>
      <c r="M7877" s="219"/>
    </row>
    <row r="7878" spans="5:13" x14ac:dyDescent="0.2">
      <c r="F7878" s="125"/>
      <c r="J7878" s="216"/>
      <c r="K7878" s="216"/>
      <c r="L7878" s="216"/>
    </row>
    <row r="7879" spans="5:13" x14ac:dyDescent="0.2">
      <c r="F7879" s="125"/>
      <c r="J7879" s="216"/>
      <c r="K7879" s="216"/>
      <c r="L7879" s="216"/>
    </row>
    <row r="7880" spans="5:13" x14ac:dyDescent="0.2">
      <c r="F7880" s="125"/>
    </row>
    <row r="7881" spans="5:13" x14ac:dyDescent="0.2">
      <c r="F7881" s="125"/>
    </row>
    <row r="7882" spans="5:13" x14ac:dyDescent="0.2">
      <c r="F7882" s="125"/>
    </row>
    <row r="7883" spans="5:13" x14ac:dyDescent="0.2">
      <c r="E7883" s="219"/>
      <c r="F7883" s="219"/>
      <c r="H7883" s="219"/>
      <c r="K7883" s="219"/>
      <c r="L7883" s="219"/>
      <c r="M7883" s="219"/>
    </row>
    <row r="7884" spans="5:13" x14ac:dyDescent="0.2">
      <c r="F7884" s="125"/>
      <c r="J7884" s="216"/>
      <c r="K7884" s="216"/>
      <c r="L7884" s="216"/>
    </row>
    <row r="7885" spans="5:13" x14ac:dyDescent="0.2">
      <c r="E7885" s="219"/>
      <c r="F7885" s="219"/>
      <c r="H7885" s="219"/>
      <c r="K7885" s="219"/>
      <c r="L7885" s="219"/>
      <c r="M7885" s="219"/>
    </row>
    <row r="7886" spans="5:13" x14ac:dyDescent="0.2">
      <c r="E7886" s="219"/>
      <c r="F7886" s="219"/>
      <c r="H7886" s="219"/>
      <c r="K7886" s="219"/>
      <c r="L7886" s="219"/>
      <c r="M7886" s="219"/>
    </row>
    <row r="7887" spans="5:13" x14ac:dyDescent="0.2">
      <c r="F7887" s="125"/>
      <c r="J7887" s="216"/>
      <c r="K7887" s="216"/>
      <c r="L7887" s="216"/>
    </row>
    <row r="7888" spans="5:13" x14ac:dyDescent="0.2">
      <c r="F7888" s="125"/>
    </row>
    <row r="7889" spans="5:13" x14ac:dyDescent="0.2">
      <c r="E7889" s="219"/>
      <c r="F7889" s="219"/>
      <c r="H7889" s="219"/>
      <c r="K7889" s="219"/>
      <c r="L7889" s="219"/>
      <c r="M7889" s="219"/>
    </row>
    <row r="7890" spans="5:13" x14ac:dyDescent="0.2">
      <c r="E7890" s="219"/>
      <c r="F7890" s="219"/>
      <c r="H7890" s="219"/>
      <c r="K7890" s="219"/>
      <c r="L7890" s="219"/>
      <c r="M7890" s="219"/>
    </row>
    <row r="7891" spans="5:13" x14ac:dyDescent="0.2">
      <c r="E7891" s="219"/>
      <c r="F7891" s="219"/>
      <c r="H7891" s="219"/>
      <c r="K7891" s="219"/>
      <c r="L7891" s="219"/>
      <c r="M7891" s="219"/>
    </row>
    <row r="7892" spans="5:13" x14ac:dyDescent="0.2">
      <c r="E7892" s="219"/>
      <c r="F7892" s="219"/>
      <c r="H7892" s="219"/>
      <c r="K7892" s="219"/>
      <c r="L7892" s="219"/>
      <c r="M7892" s="219"/>
    </row>
    <row r="7893" spans="5:13" x14ac:dyDescent="0.2">
      <c r="F7893" s="125"/>
    </row>
    <row r="7894" spans="5:13" x14ac:dyDescent="0.2">
      <c r="F7894" s="125"/>
    </row>
    <row r="7895" spans="5:13" x14ac:dyDescent="0.2">
      <c r="E7895" s="219"/>
      <c r="F7895" s="219"/>
      <c r="H7895" s="219"/>
      <c r="K7895" s="219"/>
      <c r="L7895" s="219"/>
      <c r="M7895" s="219"/>
    </row>
    <row r="7896" spans="5:13" x14ac:dyDescent="0.2">
      <c r="F7896" s="125"/>
    </row>
    <row r="7897" spans="5:13" x14ac:dyDescent="0.2">
      <c r="F7897" s="125"/>
    </row>
    <row r="7898" spans="5:13" x14ac:dyDescent="0.2">
      <c r="F7898" s="125"/>
    </row>
    <row r="7899" spans="5:13" x14ac:dyDescent="0.2">
      <c r="F7899" s="125"/>
    </row>
    <row r="7900" spans="5:13" x14ac:dyDescent="0.2">
      <c r="F7900" s="125"/>
      <c r="J7900" s="216"/>
      <c r="K7900" s="216"/>
      <c r="L7900" s="216"/>
    </row>
    <row r="7901" spans="5:13" x14ac:dyDescent="0.2">
      <c r="F7901" s="125"/>
    </row>
    <row r="7902" spans="5:13" x14ac:dyDescent="0.2">
      <c r="F7902" s="125"/>
      <c r="J7902" s="216"/>
      <c r="K7902" s="216"/>
      <c r="L7902" s="216"/>
    </row>
    <row r="7903" spans="5:13" x14ac:dyDescent="0.2">
      <c r="E7903" s="219"/>
      <c r="F7903" s="219"/>
      <c r="H7903" s="219"/>
      <c r="K7903" s="219"/>
      <c r="L7903" s="219"/>
      <c r="M7903" s="219"/>
    </row>
    <row r="7904" spans="5:13" x14ac:dyDescent="0.2">
      <c r="F7904" s="125"/>
      <c r="H7904" s="219"/>
    </row>
    <row r="7905" spans="5:13" x14ac:dyDescent="0.2">
      <c r="F7905" s="125"/>
    </row>
    <row r="7906" spans="5:13" x14ac:dyDescent="0.2">
      <c r="F7906" s="125"/>
    </row>
    <row r="7907" spans="5:13" x14ac:dyDescent="0.2">
      <c r="F7907" s="125"/>
    </row>
    <row r="7908" spans="5:13" x14ac:dyDescent="0.2">
      <c r="F7908" s="125"/>
    </row>
    <row r="7909" spans="5:13" x14ac:dyDescent="0.2">
      <c r="F7909" s="125"/>
      <c r="J7909" s="216"/>
      <c r="K7909" s="216"/>
      <c r="L7909" s="216"/>
    </row>
    <row r="7910" spans="5:13" x14ac:dyDescent="0.2">
      <c r="E7910" s="219"/>
      <c r="F7910" s="219"/>
      <c r="H7910" s="219"/>
      <c r="K7910" s="219"/>
      <c r="L7910" s="219"/>
      <c r="M7910" s="219"/>
    </row>
    <row r="7911" spans="5:13" x14ac:dyDescent="0.2">
      <c r="E7911" s="219"/>
      <c r="F7911" s="219"/>
      <c r="H7911" s="219"/>
      <c r="K7911" s="219"/>
      <c r="L7911" s="219"/>
      <c r="M7911" s="219"/>
    </row>
    <row r="7912" spans="5:13" x14ac:dyDescent="0.2">
      <c r="F7912" s="125"/>
    </row>
    <row r="7913" spans="5:13" x14ac:dyDescent="0.2">
      <c r="F7913" s="125"/>
      <c r="J7913" s="216"/>
      <c r="K7913" s="216"/>
      <c r="L7913" s="216"/>
    </row>
    <row r="7914" spans="5:13" x14ac:dyDescent="0.2">
      <c r="E7914" s="219"/>
      <c r="F7914" s="219"/>
      <c r="H7914" s="219"/>
      <c r="K7914" s="219"/>
      <c r="L7914" s="219"/>
      <c r="M7914" s="219"/>
    </row>
    <row r="7915" spans="5:13" x14ac:dyDescent="0.2">
      <c r="E7915" s="219"/>
      <c r="F7915" s="219"/>
      <c r="H7915" s="219"/>
      <c r="K7915" s="219"/>
      <c r="L7915" s="219"/>
      <c r="M7915" s="219"/>
    </row>
    <row r="7916" spans="5:13" x14ac:dyDescent="0.2">
      <c r="F7916" s="125"/>
    </row>
    <row r="7917" spans="5:13" x14ac:dyDescent="0.2">
      <c r="F7917" s="125"/>
      <c r="J7917" s="216"/>
      <c r="K7917" s="216"/>
      <c r="L7917" s="216"/>
    </row>
    <row r="7918" spans="5:13" x14ac:dyDescent="0.2">
      <c r="F7918" s="125"/>
    </row>
    <row r="7919" spans="5:13" x14ac:dyDescent="0.2">
      <c r="E7919" s="219"/>
      <c r="F7919" s="219"/>
      <c r="H7919" s="219"/>
      <c r="K7919" s="219"/>
      <c r="L7919" s="219"/>
      <c r="M7919" s="219"/>
    </row>
    <row r="7920" spans="5:13" x14ac:dyDescent="0.2">
      <c r="F7920" s="125"/>
    </row>
    <row r="7921" spans="5:13" x14ac:dyDescent="0.2">
      <c r="E7921" s="219"/>
      <c r="F7921" s="219"/>
      <c r="H7921" s="219"/>
      <c r="K7921" s="219"/>
      <c r="L7921" s="219"/>
      <c r="M7921" s="219"/>
    </row>
    <row r="7922" spans="5:13" x14ac:dyDescent="0.2">
      <c r="E7922" s="219"/>
      <c r="F7922" s="219"/>
      <c r="H7922" s="219"/>
      <c r="K7922" s="219"/>
      <c r="L7922" s="219"/>
      <c r="M7922" s="219"/>
    </row>
    <row r="7923" spans="5:13" x14ac:dyDescent="0.2">
      <c r="E7923" s="219"/>
      <c r="F7923" s="219"/>
      <c r="H7923" s="219"/>
      <c r="K7923" s="219"/>
      <c r="L7923" s="219"/>
      <c r="M7923" s="219"/>
    </row>
    <row r="7924" spans="5:13" x14ac:dyDescent="0.2">
      <c r="F7924" s="125"/>
      <c r="J7924" s="216"/>
      <c r="K7924" s="216"/>
      <c r="L7924" s="216"/>
    </row>
    <row r="7925" spans="5:13" x14ac:dyDescent="0.2">
      <c r="E7925" s="219"/>
      <c r="F7925" s="219"/>
      <c r="H7925" s="219"/>
      <c r="K7925" s="219"/>
      <c r="L7925" s="219"/>
      <c r="M7925" s="219"/>
    </row>
    <row r="7926" spans="5:13" x14ac:dyDescent="0.2">
      <c r="E7926" s="219"/>
      <c r="F7926" s="219"/>
      <c r="H7926" s="219"/>
      <c r="K7926" s="219"/>
      <c r="L7926" s="219"/>
      <c r="M7926" s="219"/>
    </row>
    <row r="7927" spans="5:13" x14ac:dyDescent="0.2">
      <c r="F7927" s="125"/>
    </row>
    <row r="7928" spans="5:13" x14ac:dyDescent="0.2">
      <c r="E7928" s="219"/>
      <c r="F7928" s="219"/>
      <c r="H7928" s="219"/>
      <c r="K7928" s="219"/>
      <c r="L7928" s="219"/>
      <c r="M7928" s="219"/>
    </row>
    <row r="7929" spans="5:13" x14ac:dyDescent="0.2">
      <c r="E7929" s="219"/>
      <c r="F7929" s="219"/>
      <c r="K7929" s="219"/>
      <c r="L7929" s="219"/>
      <c r="M7929" s="219"/>
    </row>
    <row r="7930" spans="5:13" x14ac:dyDescent="0.2">
      <c r="E7930" s="219"/>
      <c r="F7930" s="219"/>
      <c r="H7930" s="219"/>
      <c r="K7930" s="219"/>
      <c r="L7930" s="219"/>
      <c r="M7930" s="219"/>
    </row>
    <row r="7931" spans="5:13" x14ac:dyDescent="0.2">
      <c r="F7931" s="125"/>
      <c r="J7931" s="216"/>
      <c r="K7931" s="216"/>
      <c r="L7931" s="216"/>
    </row>
    <row r="7932" spans="5:13" x14ac:dyDescent="0.2">
      <c r="F7932" s="125"/>
      <c r="J7932" s="216"/>
      <c r="K7932" s="216"/>
      <c r="L7932" s="216"/>
    </row>
    <row r="7933" spans="5:13" x14ac:dyDescent="0.2">
      <c r="F7933" s="125"/>
    </row>
    <row r="7934" spans="5:13" x14ac:dyDescent="0.2">
      <c r="E7934" s="219"/>
      <c r="F7934" s="219"/>
      <c r="H7934" s="219"/>
      <c r="K7934" s="219"/>
      <c r="L7934" s="219"/>
      <c r="M7934" s="219"/>
    </row>
    <row r="7935" spans="5:13" x14ac:dyDescent="0.2">
      <c r="F7935" s="125"/>
    </row>
    <row r="7936" spans="5:13" x14ac:dyDescent="0.2">
      <c r="F7936" s="125"/>
    </row>
    <row r="7937" spans="5:13" x14ac:dyDescent="0.2">
      <c r="F7937" s="125"/>
    </row>
    <row r="7938" spans="5:13" x14ac:dyDescent="0.2">
      <c r="E7938" s="219"/>
      <c r="F7938" s="219"/>
      <c r="H7938" s="219"/>
      <c r="K7938" s="219"/>
      <c r="L7938" s="219"/>
      <c r="M7938" s="219"/>
    </row>
    <row r="7939" spans="5:13" x14ac:dyDescent="0.2">
      <c r="E7939" s="219"/>
      <c r="F7939" s="219"/>
      <c r="H7939" s="219"/>
      <c r="K7939" s="219"/>
      <c r="L7939" s="219"/>
      <c r="M7939" s="219"/>
    </row>
    <row r="7940" spans="5:13" x14ac:dyDescent="0.2">
      <c r="E7940" s="219"/>
      <c r="F7940" s="219"/>
      <c r="H7940" s="219"/>
      <c r="K7940" s="219"/>
      <c r="L7940" s="219"/>
      <c r="M7940" s="219"/>
    </row>
    <row r="7941" spans="5:13" x14ac:dyDescent="0.2">
      <c r="E7941" s="219"/>
      <c r="F7941" s="219"/>
      <c r="H7941" s="219"/>
      <c r="K7941" s="219"/>
      <c r="L7941" s="219"/>
      <c r="M7941" s="219"/>
    </row>
    <row r="7942" spans="5:13" x14ac:dyDescent="0.2">
      <c r="F7942" s="125"/>
    </row>
    <row r="7943" spans="5:13" x14ac:dyDescent="0.2">
      <c r="F7943" s="125"/>
    </row>
    <row r="7944" spans="5:13" x14ac:dyDescent="0.2">
      <c r="F7944" s="125"/>
    </row>
    <row r="7945" spans="5:13" x14ac:dyDescent="0.2">
      <c r="F7945" s="125"/>
      <c r="J7945" s="216"/>
      <c r="K7945" s="216"/>
      <c r="L7945" s="216"/>
    </row>
    <row r="7946" spans="5:13" x14ac:dyDescent="0.2">
      <c r="F7946" s="125"/>
    </row>
    <row r="7947" spans="5:13" x14ac:dyDescent="0.2">
      <c r="F7947" s="125"/>
    </row>
    <row r="7948" spans="5:13" x14ac:dyDescent="0.2">
      <c r="F7948" s="125"/>
    </row>
    <row r="7949" spans="5:13" x14ac:dyDescent="0.2">
      <c r="F7949" s="125"/>
      <c r="M7949" s="215"/>
    </row>
    <row r="7950" spans="5:13" x14ac:dyDescent="0.2">
      <c r="E7950" s="219"/>
      <c r="F7950" s="219"/>
      <c r="H7950" s="219"/>
      <c r="K7950" s="219"/>
      <c r="L7950" s="219"/>
      <c r="M7950" s="219"/>
    </row>
    <row r="7951" spans="5:13" x14ac:dyDescent="0.2">
      <c r="E7951" s="219"/>
      <c r="F7951" s="219"/>
      <c r="H7951" s="219"/>
      <c r="K7951" s="219"/>
      <c r="L7951" s="219"/>
      <c r="M7951" s="219"/>
    </row>
    <row r="7952" spans="5:13" x14ac:dyDescent="0.2">
      <c r="F7952" s="125"/>
    </row>
    <row r="7953" spans="5:13" x14ac:dyDescent="0.2">
      <c r="E7953" s="219"/>
      <c r="F7953" s="219"/>
      <c r="K7953" s="219"/>
      <c r="L7953" s="219"/>
      <c r="M7953" s="219"/>
    </row>
    <row r="7954" spans="5:13" x14ac:dyDescent="0.2">
      <c r="F7954" s="125"/>
      <c r="J7954" s="216"/>
      <c r="K7954" s="216"/>
      <c r="L7954" s="216"/>
    </row>
    <row r="7955" spans="5:13" x14ac:dyDescent="0.2">
      <c r="E7955" s="219"/>
      <c r="F7955" s="219"/>
      <c r="K7955" s="219"/>
      <c r="L7955" s="219"/>
      <c r="M7955" s="219"/>
    </row>
    <row r="7956" spans="5:13" x14ac:dyDescent="0.2">
      <c r="F7956" s="125"/>
    </row>
    <row r="7957" spans="5:13" x14ac:dyDescent="0.2">
      <c r="E7957" s="219"/>
      <c r="F7957" s="219"/>
      <c r="H7957" s="219"/>
      <c r="K7957" s="219"/>
      <c r="L7957" s="219"/>
      <c r="M7957" s="219"/>
    </row>
    <row r="7958" spans="5:13" x14ac:dyDescent="0.2">
      <c r="F7958" s="125"/>
    </row>
    <row r="7959" spans="5:13" x14ac:dyDescent="0.2">
      <c r="E7959" s="219"/>
      <c r="F7959" s="219"/>
      <c r="H7959" s="219"/>
      <c r="K7959" s="219"/>
      <c r="L7959" s="219"/>
      <c r="M7959" s="219"/>
    </row>
    <row r="7960" spans="5:13" x14ac:dyDescent="0.2">
      <c r="E7960" s="219"/>
      <c r="F7960" s="219"/>
      <c r="H7960" s="219"/>
      <c r="K7960" s="219"/>
      <c r="L7960" s="219"/>
      <c r="M7960" s="219"/>
    </row>
    <row r="7961" spans="5:13" x14ac:dyDescent="0.2">
      <c r="F7961" s="125"/>
      <c r="J7961" s="216"/>
      <c r="K7961" s="216"/>
      <c r="L7961" s="216"/>
    </row>
    <row r="7962" spans="5:13" x14ac:dyDescent="0.2">
      <c r="E7962" s="219"/>
      <c r="F7962" s="219"/>
      <c r="H7962" s="219"/>
      <c r="K7962" s="219"/>
      <c r="L7962" s="219"/>
      <c r="M7962" s="219"/>
    </row>
    <row r="7963" spans="5:13" x14ac:dyDescent="0.2">
      <c r="E7963" s="219"/>
      <c r="F7963" s="219"/>
      <c r="H7963" s="219"/>
      <c r="K7963" s="219"/>
      <c r="L7963" s="219"/>
      <c r="M7963" s="219"/>
    </row>
    <row r="7964" spans="5:13" x14ac:dyDescent="0.2">
      <c r="F7964" s="125"/>
    </row>
    <row r="7965" spans="5:13" x14ac:dyDescent="0.2">
      <c r="E7965" s="219"/>
      <c r="F7965" s="219"/>
      <c r="H7965" s="219"/>
      <c r="K7965" s="219"/>
      <c r="L7965" s="219"/>
      <c r="M7965" s="219"/>
    </row>
    <row r="7966" spans="5:13" x14ac:dyDescent="0.2">
      <c r="F7966" s="125"/>
    </row>
    <row r="7967" spans="5:13" x14ac:dyDescent="0.2">
      <c r="F7967" s="125"/>
      <c r="J7967" s="216"/>
      <c r="K7967" s="216"/>
      <c r="L7967" s="216"/>
    </row>
    <row r="7968" spans="5:13" x14ac:dyDescent="0.2">
      <c r="F7968" s="125"/>
    </row>
    <row r="7969" spans="5:13" x14ac:dyDescent="0.2">
      <c r="F7969" s="125"/>
      <c r="H7969" s="219"/>
    </row>
    <row r="7970" spans="5:13" x14ac:dyDescent="0.2">
      <c r="F7970" s="125"/>
      <c r="J7970" s="216"/>
      <c r="K7970" s="216"/>
      <c r="L7970" s="216"/>
    </row>
    <row r="7971" spans="5:13" x14ac:dyDescent="0.2">
      <c r="E7971" s="219"/>
      <c r="F7971" s="219"/>
      <c r="H7971" s="219"/>
      <c r="K7971" s="219"/>
      <c r="L7971" s="219"/>
      <c r="M7971" s="219"/>
    </row>
    <row r="7972" spans="5:13" x14ac:dyDescent="0.2">
      <c r="F7972" s="126"/>
      <c r="J7972" s="216"/>
      <c r="K7972" s="216"/>
      <c r="L7972" s="216"/>
    </row>
    <row r="7973" spans="5:13" x14ac:dyDescent="0.2">
      <c r="E7973" s="219"/>
      <c r="F7973" s="219"/>
      <c r="H7973" s="219"/>
      <c r="K7973" s="219"/>
      <c r="L7973" s="219"/>
      <c r="M7973" s="219"/>
    </row>
    <row r="7974" spans="5:13" x14ac:dyDescent="0.2">
      <c r="F7974" s="125"/>
    </row>
    <row r="7975" spans="5:13" x14ac:dyDescent="0.2">
      <c r="F7975" s="125"/>
    </row>
    <row r="7976" spans="5:13" x14ac:dyDescent="0.2">
      <c r="F7976" s="125"/>
      <c r="J7976" s="216"/>
      <c r="K7976" s="216"/>
      <c r="L7976" s="216"/>
    </row>
    <row r="7977" spans="5:13" x14ac:dyDescent="0.2">
      <c r="F7977" s="125"/>
    </row>
    <row r="7978" spans="5:13" x14ac:dyDescent="0.2">
      <c r="F7978" s="125"/>
    </row>
    <row r="7979" spans="5:13" x14ac:dyDescent="0.2">
      <c r="E7979" s="219"/>
      <c r="F7979" s="219"/>
      <c r="H7979" s="219"/>
      <c r="K7979" s="219"/>
      <c r="L7979" s="219"/>
      <c r="M7979" s="219"/>
    </row>
    <row r="7980" spans="5:13" x14ac:dyDescent="0.2">
      <c r="E7980" s="219"/>
      <c r="F7980" s="219"/>
      <c r="H7980" s="219"/>
      <c r="K7980" s="219"/>
      <c r="L7980" s="219"/>
      <c r="M7980" s="219"/>
    </row>
    <row r="7981" spans="5:13" x14ac:dyDescent="0.2">
      <c r="F7981" s="125"/>
      <c r="J7981" s="216"/>
      <c r="K7981" s="216"/>
      <c r="L7981" s="216"/>
    </row>
    <row r="7982" spans="5:13" x14ac:dyDescent="0.2">
      <c r="E7982" s="219"/>
      <c r="F7982" s="219"/>
      <c r="H7982" s="219"/>
      <c r="K7982" s="219"/>
      <c r="L7982" s="219"/>
      <c r="M7982" s="219"/>
    </row>
    <row r="7983" spans="5:13" x14ac:dyDescent="0.2">
      <c r="F7983" s="125"/>
      <c r="J7983" s="216"/>
      <c r="K7983" s="216"/>
      <c r="L7983" s="216"/>
    </row>
    <row r="7984" spans="5:13" x14ac:dyDescent="0.2">
      <c r="F7984" s="125"/>
    </row>
    <row r="7985" spans="5:13" x14ac:dyDescent="0.2">
      <c r="F7985" s="125"/>
    </row>
    <row r="7986" spans="5:13" x14ac:dyDescent="0.2">
      <c r="F7986" s="125"/>
      <c r="J7986" s="216"/>
      <c r="K7986" s="216"/>
      <c r="L7986" s="216"/>
    </row>
    <row r="7987" spans="5:13" x14ac:dyDescent="0.2">
      <c r="E7987" s="219"/>
      <c r="F7987" s="219"/>
      <c r="H7987" s="219"/>
      <c r="K7987" s="219"/>
      <c r="L7987" s="219"/>
      <c r="M7987" s="219"/>
    </row>
    <row r="7988" spans="5:13" x14ac:dyDescent="0.2">
      <c r="F7988" s="125"/>
      <c r="J7988" s="216"/>
      <c r="K7988" s="216"/>
      <c r="L7988" s="216"/>
    </row>
    <row r="7989" spans="5:13" x14ac:dyDescent="0.2">
      <c r="F7989" s="125"/>
    </row>
    <row r="7990" spans="5:13" x14ac:dyDescent="0.2">
      <c r="E7990" s="219"/>
      <c r="F7990" s="219"/>
      <c r="H7990" s="219"/>
      <c r="K7990" s="219"/>
      <c r="L7990" s="219"/>
      <c r="M7990" s="219"/>
    </row>
    <row r="7991" spans="5:13" x14ac:dyDescent="0.2">
      <c r="E7991" s="219"/>
      <c r="F7991" s="219"/>
      <c r="H7991" s="219"/>
      <c r="K7991" s="219"/>
      <c r="L7991" s="219"/>
      <c r="M7991" s="219"/>
    </row>
    <row r="7992" spans="5:13" x14ac:dyDescent="0.2">
      <c r="E7992" s="219"/>
      <c r="F7992" s="219"/>
      <c r="H7992" s="219"/>
      <c r="K7992" s="219"/>
      <c r="L7992" s="219"/>
      <c r="M7992" s="219"/>
    </row>
    <row r="7993" spans="5:13" x14ac:dyDescent="0.2">
      <c r="E7993" s="219"/>
      <c r="F7993" s="219"/>
      <c r="H7993" s="219"/>
      <c r="K7993" s="219"/>
      <c r="L7993" s="219"/>
      <c r="M7993" s="219"/>
    </row>
    <row r="7994" spans="5:13" x14ac:dyDescent="0.2">
      <c r="F7994" s="125"/>
    </row>
    <row r="7995" spans="5:13" x14ac:dyDescent="0.2">
      <c r="F7995" s="125"/>
      <c r="J7995" s="216"/>
      <c r="K7995" s="216"/>
      <c r="L7995" s="216"/>
    </row>
    <row r="7996" spans="5:13" x14ac:dyDescent="0.2">
      <c r="F7996" s="125"/>
    </row>
    <row r="7997" spans="5:13" x14ac:dyDescent="0.2">
      <c r="E7997" s="219"/>
      <c r="F7997" s="219"/>
      <c r="H7997" s="219"/>
      <c r="K7997" s="219"/>
      <c r="L7997" s="219"/>
      <c r="M7997" s="219"/>
    </row>
    <row r="7998" spans="5:13" x14ac:dyDescent="0.2">
      <c r="F7998" s="125"/>
    </row>
    <row r="7999" spans="5:13" x14ac:dyDescent="0.2">
      <c r="F7999" s="125"/>
      <c r="J7999" s="216"/>
      <c r="K7999" s="216"/>
      <c r="L7999" s="216"/>
    </row>
    <row r="8000" spans="5:13" x14ac:dyDescent="0.2">
      <c r="F8000" s="125"/>
      <c r="J8000" s="216"/>
      <c r="K8000" s="216"/>
      <c r="L8000" s="216"/>
    </row>
    <row r="8001" spans="5:13" x14ac:dyDescent="0.2">
      <c r="F8001" s="125"/>
      <c r="J8001" s="216"/>
      <c r="K8001" s="216"/>
      <c r="L8001" s="216"/>
    </row>
    <row r="8002" spans="5:13" x14ac:dyDescent="0.2">
      <c r="E8002" s="219"/>
      <c r="F8002" s="219"/>
      <c r="H8002" s="219"/>
      <c r="K8002" s="219"/>
      <c r="L8002" s="219"/>
      <c r="M8002" s="219"/>
    </row>
    <row r="8003" spans="5:13" x14ac:dyDescent="0.2">
      <c r="F8003" s="125"/>
    </row>
    <row r="8004" spans="5:13" x14ac:dyDescent="0.2">
      <c r="F8004" s="125"/>
      <c r="J8004" s="216"/>
      <c r="K8004" s="216"/>
      <c r="L8004" s="216"/>
    </row>
    <row r="8005" spans="5:13" x14ac:dyDescent="0.2">
      <c r="E8005" s="219"/>
      <c r="F8005" s="219"/>
      <c r="H8005" s="219"/>
      <c r="K8005" s="219"/>
      <c r="L8005" s="219"/>
      <c r="M8005" s="219"/>
    </row>
    <row r="8006" spans="5:13" x14ac:dyDescent="0.2">
      <c r="F8006" s="125"/>
    </row>
    <row r="8007" spans="5:13" x14ac:dyDescent="0.2">
      <c r="F8007" s="125"/>
      <c r="J8007" s="216"/>
      <c r="K8007" s="216"/>
      <c r="L8007" s="216"/>
    </row>
    <row r="8008" spans="5:13" x14ac:dyDescent="0.2">
      <c r="E8008" s="219"/>
      <c r="F8008" s="219"/>
      <c r="H8008" s="219"/>
      <c r="K8008" s="219"/>
      <c r="L8008" s="219"/>
      <c r="M8008" s="219"/>
    </row>
    <row r="8009" spans="5:13" x14ac:dyDescent="0.2">
      <c r="E8009" s="219"/>
      <c r="F8009" s="219"/>
      <c r="H8009" s="219"/>
      <c r="K8009" s="219"/>
      <c r="L8009" s="219"/>
      <c r="M8009" s="219"/>
    </row>
    <row r="8010" spans="5:13" x14ac:dyDescent="0.2">
      <c r="E8010" s="219"/>
      <c r="F8010" s="219"/>
      <c r="H8010" s="219"/>
      <c r="K8010" s="219"/>
      <c r="L8010" s="219"/>
      <c r="M8010" s="219"/>
    </row>
    <row r="8011" spans="5:13" x14ac:dyDescent="0.2">
      <c r="F8011" s="125"/>
    </row>
    <row r="8012" spans="5:13" x14ac:dyDescent="0.2">
      <c r="F8012" s="125"/>
      <c r="J8012" s="216"/>
      <c r="K8012" s="216"/>
      <c r="L8012" s="216"/>
    </row>
    <row r="8013" spans="5:13" x14ac:dyDescent="0.2">
      <c r="F8013" s="125"/>
    </row>
    <row r="8014" spans="5:13" x14ac:dyDescent="0.2">
      <c r="F8014" s="125"/>
      <c r="J8014" s="216"/>
      <c r="K8014" s="216"/>
      <c r="L8014" s="216"/>
    </row>
    <row r="8015" spans="5:13" x14ac:dyDescent="0.2">
      <c r="F8015" s="125"/>
      <c r="J8015" s="216"/>
      <c r="K8015" s="216"/>
      <c r="L8015" s="216"/>
    </row>
    <row r="8016" spans="5:13" x14ac:dyDescent="0.2">
      <c r="F8016" s="125"/>
      <c r="J8016" s="216"/>
      <c r="K8016" s="216"/>
      <c r="L8016" s="216"/>
    </row>
    <row r="8017" spans="5:13" x14ac:dyDescent="0.2">
      <c r="E8017" s="219"/>
      <c r="F8017" s="219"/>
      <c r="H8017" s="219"/>
      <c r="K8017" s="219"/>
      <c r="L8017" s="219"/>
      <c r="M8017" s="219"/>
    </row>
    <row r="8018" spans="5:13" x14ac:dyDescent="0.2">
      <c r="F8018" s="125"/>
    </row>
    <row r="8019" spans="5:13" x14ac:dyDescent="0.2">
      <c r="F8019" s="125"/>
    </row>
    <row r="8020" spans="5:13" x14ac:dyDescent="0.2">
      <c r="E8020" s="219"/>
      <c r="F8020" s="219"/>
      <c r="H8020" s="219"/>
      <c r="K8020" s="219"/>
      <c r="L8020" s="219"/>
      <c r="M8020" s="219"/>
    </row>
    <row r="8021" spans="5:13" x14ac:dyDescent="0.2">
      <c r="E8021" s="219"/>
      <c r="F8021" s="219"/>
      <c r="H8021" s="219"/>
      <c r="K8021" s="219"/>
      <c r="L8021" s="219"/>
      <c r="M8021" s="219"/>
    </row>
    <row r="8022" spans="5:13" x14ac:dyDescent="0.2">
      <c r="F8022" s="125"/>
    </row>
    <row r="8023" spans="5:13" x14ac:dyDescent="0.2">
      <c r="F8023" s="125"/>
    </row>
    <row r="8024" spans="5:13" x14ac:dyDescent="0.2">
      <c r="F8024" s="125"/>
      <c r="H8024" s="219"/>
    </row>
    <row r="8025" spans="5:13" x14ac:dyDescent="0.2">
      <c r="F8025" s="125"/>
      <c r="J8025" s="216"/>
      <c r="K8025" s="216"/>
      <c r="L8025" s="216"/>
    </row>
    <row r="8026" spans="5:13" x14ac:dyDescent="0.2">
      <c r="E8026" s="219"/>
      <c r="F8026" s="219"/>
      <c r="H8026" s="219"/>
      <c r="K8026" s="219"/>
      <c r="L8026" s="219"/>
      <c r="M8026" s="219"/>
    </row>
    <row r="8027" spans="5:13" x14ac:dyDescent="0.2">
      <c r="E8027" s="219"/>
      <c r="F8027" s="219"/>
      <c r="H8027" s="219"/>
      <c r="K8027" s="219"/>
      <c r="L8027" s="219"/>
      <c r="M8027" s="219"/>
    </row>
    <row r="8028" spans="5:13" x14ac:dyDescent="0.2">
      <c r="F8028" s="125"/>
      <c r="J8028" s="216"/>
      <c r="K8028" s="216"/>
      <c r="L8028" s="216"/>
    </row>
    <row r="8029" spans="5:13" x14ac:dyDescent="0.2">
      <c r="F8029" s="125"/>
    </row>
    <row r="8030" spans="5:13" x14ac:dyDescent="0.2">
      <c r="F8030" s="125"/>
    </row>
    <row r="8031" spans="5:13" x14ac:dyDescent="0.2">
      <c r="E8031" s="219"/>
      <c r="F8031" s="219"/>
      <c r="H8031" s="219"/>
      <c r="K8031" s="219"/>
      <c r="L8031" s="219"/>
      <c r="M8031" s="219"/>
    </row>
    <row r="8032" spans="5:13" x14ac:dyDescent="0.2">
      <c r="F8032" s="125"/>
    </row>
    <row r="8033" spans="5:13" x14ac:dyDescent="0.2">
      <c r="F8033" s="125"/>
    </row>
    <row r="8034" spans="5:13" x14ac:dyDescent="0.2">
      <c r="E8034" s="219"/>
      <c r="F8034" s="219"/>
      <c r="H8034" s="219"/>
      <c r="K8034" s="219"/>
      <c r="L8034" s="219"/>
      <c r="M8034" s="219"/>
    </row>
    <row r="8035" spans="5:13" x14ac:dyDescent="0.2">
      <c r="F8035" s="125"/>
      <c r="J8035" s="216"/>
      <c r="K8035" s="216"/>
      <c r="L8035" s="216"/>
    </row>
    <row r="8036" spans="5:13" x14ac:dyDescent="0.2">
      <c r="F8036" s="125"/>
    </row>
    <row r="8037" spans="5:13" x14ac:dyDescent="0.2">
      <c r="E8037" s="219"/>
      <c r="F8037" s="219"/>
      <c r="H8037" s="219"/>
      <c r="K8037" s="219"/>
      <c r="L8037" s="219"/>
      <c r="M8037" s="219"/>
    </row>
    <row r="8038" spans="5:13" x14ac:dyDescent="0.2">
      <c r="E8038" s="219"/>
      <c r="F8038" s="219"/>
      <c r="H8038" s="219"/>
      <c r="K8038" s="219"/>
      <c r="L8038" s="219"/>
      <c r="M8038" s="219"/>
    </row>
    <row r="8039" spans="5:13" x14ac:dyDescent="0.2">
      <c r="E8039" s="219"/>
      <c r="F8039" s="219"/>
      <c r="H8039" s="219"/>
      <c r="K8039" s="219"/>
      <c r="L8039" s="219"/>
      <c r="M8039" s="219"/>
    </row>
    <row r="8040" spans="5:13" x14ac:dyDescent="0.2">
      <c r="E8040" s="219"/>
      <c r="F8040" s="219"/>
      <c r="H8040" s="219"/>
      <c r="K8040" s="219"/>
      <c r="L8040" s="219"/>
      <c r="M8040" s="219"/>
    </row>
    <row r="8041" spans="5:13" x14ac:dyDescent="0.2">
      <c r="F8041" s="125"/>
    </row>
    <row r="8042" spans="5:13" x14ac:dyDescent="0.2">
      <c r="F8042" s="125"/>
    </row>
    <row r="8043" spans="5:13" x14ac:dyDescent="0.2">
      <c r="F8043" s="125"/>
    </row>
    <row r="8044" spans="5:13" x14ac:dyDescent="0.2">
      <c r="F8044" s="125"/>
    </row>
    <row r="8045" spans="5:13" x14ac:dyDescent="0.2">
      <c r="F8045" s="125"/>
    </row>
    <row r="8046" spans="5:13" x14ac:dyDescent="0.2">
      <c r="E8046" s="219"/>
      <c r="F8046" s="219"/>
      <c r="H8046" s="219"/>
      <c r="K8046" s="219"/>
      <c r="L8046" s="219"/>
      <c r="M8046" s="219"/>
    </row>
    <row r="8047" spans="5:13" x14ac:dyDescent="0.2">
      <c r="F8047" s="125"/>
    </row>
    <row r="8048" spans="5:13" x14ac:dyDescent="0.2">
      <c r="F8048" s="125"/>
      <c r="J8048" s="216"/>
      <c r="K8048" s="216"/>
      <c r="L8048" s="216"/>
    </row>
    <row r="8049" spans="5:13" x14ac:dyDescent="0.2">
      <c r="F8049" s="125"/>
      <c r="J8049" s="216"/>
      <c r="K8049" s="216"/>
      <c r="L8049" s="216"/>
    </row>
    <row r="8050" spans="5:13" x14ac:dyDescent="0.2">
      <c r="E8050" s="219"/>
      <c r="F8050" s="219"/>
      <c r="H8050" s="219"/>
      <c r="K8050" s="219"/>
      <c r="L8050" s="219"/>
      <c r="M8050" s="219"/>
    </row>
    <row r="8051" spans="5:13" x14ac:dyDescent="0.2">
      <c r="E8051" s="219"/>
      <c r="F8051" s="219"/>
      <c r="H8051" s="219"/>
      <c r="K8051" s="219"/>
      <c r="L8051" s="219"/>
      <c r="M8051" s="219"/>
    </row>
    <row r="8052" spans="5:13" x14ac:dyDescent="0.2">
      <c r="F8052" s="125"/>
    </row>
    <row r="8053" spans="5:13" x14ac:dyDescent="0.2">
      <c r="E8053" s="219"/>
      <c r="F8053" s="219"/>
      <c r="H8053" s="219"/>
      <c r="K8053" s="219"/>
      <c r="L8053" s="219"/>
      <c r="M8053" s="219"/>
    </row>
    <row r="8054" spans="5:13" x14ac:dyDescent="0.2">
      <c r="F8054" s="125"/>
      <c r="J8054" s="216"/>
      <c r="K8054" s="216"/>
      <c r="L8054" s="216"/>
    </row>
    <row r="8055" spans="5:13" x14ac:dyDescent="0.2">
      <c r="F8055" s="125"/>
    </row>
    <row r="8056" spans="5:13" x14ac:dyDescent="0.2">
      <c r="E8056" s="219"/>
      <c r="F8056" s="219"/>
      <c r="H8056" s="219"/>
      <c r="K8056" s="219"/>
      <c r="L8056" s="219"/>
      <c r="M8056" s="219"/>
    </row>
    <row r="8057" spans="5:13" x14ac:dyDescent="0.2">
      <c r="F8057" s="125"/>
    </row>
    <row r="8058" spans="5:13" x14ac:dyDescent="0.2">
      <c r="F8058" s="125"/>
    </row>
    <row r="8059" spans="5:13" x14ac:dyDescent="0.2">
      <c r="F8059" s="125"/>
      <c r="J8059" s="216"/>
      <c r="K8059" s="216"/>
      <c r="L8059" s="216"/>
    </row>
    <row r="8060" spans="5:13" x14ac:dyDescent="0.2">
      <c r="E8060" s="219"/>
      <c r="F8060" s="219"/>
      <c r="H8060" s="219"/>
      <c r="K8060" s="219"/>
      <c r="L8060" s="219"/>
      <c r="M8060" s="219"/>
    </row>
    <row r="8061" spans="5:13" x14ac:dyDescent="0.2">
      <c r="E8061" s="219"/>
      <c r="F8061" s="219"/>
      <c r="H8061" s="219"/>
      <c r="K8061" s="219"/>
      <c r="L8061" s="219"/>
      <c r="M8061" s="219"/>
    </row>
    <row r="8062" spans="5:13" x14ac:dyDescent="0.2">
      <c r="F8062" s="125"/>
    </row>
    <row r="8063" spans="5:13" x14ac:dyDescent="0.2">
      <c r="F8063" s="125"/>
      <c r="J8063" s="216"/>
      <c r="K8063" s="216"/>
      <c r="L8063" s="216"/>
    </row>
    <row r="8064" spans="5:13" x14ac:dyDescent="0.2">
      <c r="E8064" s="219"/>
      <c r="F8064" s="219"/>
      <c r="H8064" s="219"/>
      <c r="K8064" s="219"/>
      <c r="L8064" s="219"/>
      <c r="M8064" s="219"/>
    </row>
    <row r="8065" spans="5:13" x14ac:dyDescent="0.2">
      <c r="E8065" s="219"/>
      <c r="F8065" s="219"/>
      <c r="H8065" s="219"/>
      <c r="K8065" s="219"/>
      <c r="L8065" s="219"/>
      <c r="M8065" s="219"/>
    </row>
    <row r="8066" spans="5:13" x14ac:dyDescent="0.2">
      <c r="F8066" s="125"/>
    </row>
    <row r="8067" spans="5:13" x14ac:dyDescent="0.2">
      <c r="E8067" s="219"/>
      <c r="F8067" s="219"/>
      <c r="H8067" s="219"/>
      <c r="K8067" s="219"/>
      <c r="L8067" s="219"/>
      <c r="M8067" s="219"/>
    </row>
    <row r="8068" spans="5:13" x14ac:dyDescent="0.2">
      <c r="E8068" s="219"/>
      <c r="F8068" s="219"/>
      <c r="H8068" s="219"/>
      <c r="K8068" s="219"/>
      <c r="L8068" s="219"/>
      <c r="M8068" s="219"/>
    </row>
    <row r="8069" spans="5:13" x14ac:dyDescent="0.2">
      <c r="F8069" s="125"/>
    </row>
    <row r="8070" spans="5:13" x14ac:dyDescent="0.2">
      <c r="E8070" s="219"/>
      <c r="F8070" s="219"/>
      <c r="H8070" s="219"/>
      <c r="K8070" s="219"/>
      <c r="L8070" s="219"/>
      <c r="M8070" s="219"/>
    </row>
    <row r="8071" spans="5:13" x14ac:dyDescent="0.2">
      <c r="E8071" s="219"/>
      <c r="F8071" s="219"/>
      <c r="H8071" s="219"/>
      <c r="K8071" s="219"/>
      <c r="L8071" s="219"/>
      <c r="M8071" s="219"/>
    </row>
    <row r="8072" spans="5:13" x14ac:dyDescent="0.2">
      <c r="F8072" s="125"/>
    </row>
    <row r="8073" spans="5:13" x14ac:dyDescent="0.2">
      <c r="E8073" s="219"/>
      <c r="F8073" s="219"/>
      <c r="H8073" s="219"/>
      <c r="K8073" s="219"/>
      <c r="L8073" s="219"/>
      <c r="M8073" s="219"/>
    </row>
    <row r="8074" spans="5:13" x14ac:dyDescent="0.2">
      <c r="F8074" s="125"/>
    </row>
    <row r="8075" spans="5:13" x14ac:dyDescent="0.2">
      <c r="H8075" s="219"/>
    </row>
    <row r="8076" spans="5:13" x14ac:dyDescent="0.2">
      <c r="E8076" s="219"/>
      <c r="F8076" s="219"/>
      <c r="H8076" s="219"/>
      <c r="K8076" s="219"/>
      <c r="L8076" s="219"/>
      <c r="M8076" s="219"/>
    </row>
    <row r="8077" spans="5:13" x14ac:dyDescent="0.2">
      <c r="F8077" s="125"/>
    </row>
    <row r="8078" spans="5:13" x14ac:dyDescent="0.2">
      <c r="F8078" s="125"/>
      <c r="J8078" s="216"/>
      <c r="K8078" s="216"/>
      <c r="L8078" s="216"/>
    </row>
    <row r="8079" spans="5:13" x14ac:dyDescent="0.2">
      <c r="F8079" s="125"/>
      <c r="J8079" s="216"/>
      <c r="K8079" s="216"/>
      <c r="L8079" s="216"/>
    </row>
    <row r="8080" spans="5:13" x14ac:dyDescent="0.2">
      <c r="F8080" s="125"/>
      <c r="J8080" s="216"/>
      <c r="K8080" s="216"/>
      <c r="L8080" s="216"/>
    </row>
    <row r="8081" spans="5:13" x14ac:dyDescent="0.2">
      <c r="F8081" s="125"/>
      <c r="J8081" s="216"/>
      <c r="K8081" s="216"/>
      <c r="L8081" s="216"/>
    </row>
    <row r="8082" spans="5:13" x14ac:dyDescent="0.2">
      <c r="E8082" s="219"/>
      <c r="F8082" s="219"/>
      <c r="H8082" s="219"/>
      <c r="K8082" s="219"/>
      <c r="L8082" s="219"/>
      <c r="M8082" s="219"/>
    </row>
    <row r="8083" spans="5:13" x14ac:dyDescent="0.2">
      <c r="E8083" s="219"/>
      <c r="F8083" s="219"/>
      <c r="H8083" s="219"/>
      <c r="K8083" s="219"/>
      <c r="L8083" s="219"/>
      <c r="M8083" s="219"/>
    </row>
    <row r="8084" spans="5:13" x14ac:dyDescent="0.2">
      <c r="F8084" s="125"/>
    </row>
    <row r="8085" spans="5:13" x14ac:dyDescent="0.2">
      <c r="F8085" s="125"/>
      <c r="J8085" s="216"/>
      <c r="K8085" s="216"/>
      <c r="L8085" s="216"/>
    </row>
    <row r="8086" spans="5:13" x14ac:dyDescent="0.2">
      <c r="E8086" s="219"/>
      <c r="F8086" s="219"/>
      <c r="K8086" s="219"/>
      <c r="L8086" s="219"/>
      <c r="M8086" s="219"/>
    </row>
    <row r="8087" spans="5:13" x14ac:dyDescent="0.2">
      <c r="F8087" s="125"/>
    </row>
    <row r="8088" spans="5:13" x14ac:dyDescent="0.2">
      <c r="F8088" s="125"/>
    </row>
    <row r="8089" spans="5:13" x14ac:dyDescent="0.2">
      <c r="F8089" s="125"/>
    </row>
    <row r="8090" spans="5:13" x14ac:dyDescent="0.2">
      <c r="E8090" s="219"/>
      <c r="F8090" s="219"/>
      <c r="H8090" s="219"/>
      <c r="K8090" s="219"/>
      <c r="L8090" s="219"/>
      <c r="M8090" s="219"/>
    </row>
    <row r="8091" spans="5:13" x14ac:dyDescent="0.2">
      <c r="E8091" s="219"/>
      <c r="F8091" s="219"/>
      <c r="H8091" s="219"/>
      <c r="K8091" s="219"/>
      <c r="L8091" s="219"/>
      <c r="M8091" s="219"/>
    </row>
    <row r="8092" spans="5:13" x14ac:dyDescent="0.2">
      <c r="E8092" s="219"/>
      <c r="F8092" s="219"/>
      <c r="H8092" s="219"/>
      <c r="K8092" s="219"/>
      <c r="L8092" s="219"/>
      <c r="M8092" s="219"/>
    </row>
    <row r="8093" spans="5:13" x14ac:dyDescent="0.2">
      <c r="E8093" s="219"/>
      <c r="F8093" s="219"/>
      <c r="H8093" s="219"/>
      <c r="K8093" s="219"/>
      <c r="L8093" s="219"/>
      <c r="M8093" s="219"/>
    </row>
    <row r="8094" spans="5:13" x14ac:dyDescent="0.2">
      <c r="F8094" s="125"/>
      <c r="J8094" s="216"/>
      <c r="K8094" s="216"/>
      <c r="L8094" s="216"/>
    </row>
    <row r="8095" spans="5:13" x14ac:dyDescent="0.2">
      <c r="F8095" s="125"/>
    </row>
    <row r="8096" spans="5:13" x14ac:dyDescent="0.2">
      <c r="F8096" s="125"/>
    </row>
    <row r="8097" spans="5:13" x14ac:dyDescent="0.2">
      <c r="F8097" s="125"/>
    </row>
    <row r="8098" spans="5:13" x14ac:dyDescent="0.2">
      <c r="F8098" s="125"/>
    </row>
    <row r="8099" spans="5:13" x14ac:dyDescent="0.2">
      <c r="F8099" s="125"/>
    </row>
    <row r="8100" spans="5:13" x14ac:dyDescent="0.2">
      <c r="F8100" s="125"/>
    </row>
    <row r="8101" spans="5:13" x14ac:dyDescent="0.2">
      <c r="E8101" s="219"/>
      <c r="F8101" s="219"/>
      <c r="H8101" s="219"/>
      <c r="K8101" s="219"/>
      <c r="L8101" s="219"/>
      <c r="M8101" s="219"/>
    </row>
    <row r="8102" spans="5:13" x14ac:dyDescent="0.2">
      <c r="F8102" s="125"/>
      <c r="J8102" s="216"/>
      <c r="K8102" s="216"/>
      <c r="L8102" s="216"/>
    </row>
    <row r="8103" spans="5:13" x14ac:dyDescent="0.2">
      <c r="F8103" s="125"/>
    </row>
    <row r="8104" spans="5:13" x14ac:dyDescent="0.2">
      <c r="F8104" s="125"/>
    </row>
    <row r="8105" spans="5:13" x14ac:dyDescent="0.2">
      <c r="F8105" s="125"/>
    </row>
    <row r="8106" spans="5:13" x14ac:dyDescent="0.2">
      <c r="F8106" s="125"/>
    </row>
    <row r="8107" spans="5:13" x14ac:dyDescent="0.2">
      <c r="F8107" s="125"/>
    </row>
    <row r="8108" spans="5:13" x14ac:dyDescent="0.2">
      <c r="F8108" s="125"/>
      <c r="J8108" s="216"/>
      <c r="K8108" s="216"/>
      <c r="L8108" s="216"/>
    </row>
    <row r="8109" spans="5:13" x14ac:dyDescent="0.2">
      <c r="E8109" s="219"/>
      <c r="F8109" s="219"/>
      <c r="H8109" s="219"/>
      <c r="K8109" s="219"/>
      <c r="L8109" s="219"/>
      <c r="M8109" s="219"/>
    </row>
    <row r="8110" spans="5:13" x14ac:dyDescent="0.2">
      <c r="F8110" s="125"/>
    </row>
    <row r="8111" spans="5:13" x14ac:dyDescent="0.2">
      <c r="F8111" s="125"/>
    </row>
    <row r="8112" spans="5:13" x14ac:dyDescent="0.2">
      <c r="F8112" s="125"/>
    </row>
    <row r="8113" spans="5:13" x14ac:dyDescent="0.2">
      <c r="E8113" s="219"/>
      <c r="F8113" s="219"/>
      <c r="H8113" s="219"/>
      <c r="K8113" s="219"/>
      <c r="L8113" s="219"/>
      <c r="M8113" s="219"/>
    </row>
    <row r="8114" spans="5:13" x14ac:dyDescent="0.2">
      <c r="E8114" s="219"/>
      <c r="F8114" s="219"/>
      <c r="H8114" s="219"/>
      <c r="K8114" s="219"/>
      <c r="L8114" s="219"/>
    </row>
    <row r="8115" spans="5:13" x14ac:dyDescent="0.2">
      <c r="E8115" s="219"/>
      <c r="F8115" s="219"/>
      <c r="H8115" s="219"/>
      <c r="K8115" s="219"/>
      <c r="L8115" s="219"/>
      <c r="M8115" s="219"/>
    </row>
    <row r="8116" spans="5:13" x14ac:dyDescent="0.2">
      <c r="F8116" s="125"/>
    </row>
    <row r="8117" spans="5:13" x14ac:dyDescent="0.2">
      <c r="E8117" s="219"/>
      <c r="F8117" s="219"/>
      <c r="H8117" s="219"/>
      <c r="K8117" s="219"/>
      <c r="L8117" s="219"/>
      <c r="M8117" s="219"/>
    </row>
    <row r="8118" spans="5:13" x14ac:dyDescent="0.2">
      <c r="E8118" s="219"/>
      <c r="F8118" s="219"/>
      <c r="H8118" s="219"/>
      <c r="K8118" s="219"/>
      <c r="L8118" s="219"/>
      <c r="M8118" s="219"/>
    </row>
    <row r="8119" spans="5:13" x14ac:dyDescent="0.2">
      <c r="F8119" s="125"/>
    </row>
    <row r="8120" spans="5:13" x14ac:dyDescent="0.2">
      <c r="F8120" s="125"/>
    </row>
    <row r="8121" spans="5:13" x14ac:dyDescent="0.2">
      <c r="F8121" s="125"/>
      <c r="J8121" s="216"/>
      <c r="K8121" s="216"/>
      <c r="L8121" s="216"/>
    </row>
    <row r="8122" spans="5:13" x14ac:dyDescent="0.2">
      <c r="E8122" s="219"/>
      <c r="F8122" s="219"/>
      <c r="H8122" s="219"/>
      <c r="K8122" s="219"/>
      <c r="L8122" s="219"/>
      <c r="M8122" s="219"/>
    </row>
    <row r="8123" spans="5:13" x14ac:dyDescent="0.2">
      <c r="E8123" s="219"/>
      <c r="F8123" s="219"/>
      <c r="H8123" s="219"/>
      <c r="K8123" s="219"/>
      <c r="L8123" s="219"/>
      <c r="M8123" s="219"/>
    </row>
    <row r="8124" spans="5:13" x14ac:dyDescent="0.2">
      <c r="E8124" s="219"/>
      <c r="F8124" s="219"/>
      <c r="H8124" s="219"/>
      <c r="K8124" s="219"/>
      <c r="L8124" s="219"/>
      <c r="M8124" s="219"/>
    </row>
    <row r="8125" spans="5:13" x14ac:dyDescent="0.2">
      <c r="E8125" s="219"/>
      <c r="F8125" s="219"/>
      <c r="H8125" s="219"/>
      <c r="K8125" s="219"/>
      <c r="L8125" s="219"/>
      <c r="M8125" s="219"/>
    </row>
    <row r="8126" spans="5:13" x14ac:dyDescent="0.2">
      <c r="F8126" s="125"/>
    </row>
    <row r="8127" spans="5:13" x14ac:dyDescent="0.2">
      <c r="F8127" s="125"/>
      <c r="J8127" s="216"/>
      <c r="K8127" s="216"/>
      <c r="L8127" s="216"/>
    </row>
    <row r="8128" spans="5:13" x14ac:dyDescent="0.2">
      <c r="E8128" s="219"/>
      <c r="F8128" s="219"/>
      <c r="H8128" s="219"/>
      <c r="K8128" s="219"/>
      <c r="L8128" s="219"/>
      <c r="M8128" s="219"/>
    </row>
    <row r="8129" spans="5:13" x14ac:dyDescent="0.2">
      <c r="F8129" s="125"/>
      <c r="H8129" s="219"/>
    </row>
    <row r="8130" spans="5:13" x14ac:dyDescent="0.2">
      <c r="F8130" s="125"/>
    </row>
    <row r="8131" spans="5:13" x14ac:dyDescent="0.2">
      <c r="F8131" s="125"/>
    </row>
    <row r="8132" spans="5:13" x14ac:dyDescent="0.2">
      <c r="E8132" s="219"/>
      <c r="F8132" s="219"/>
      <c r="H8132" s="219"/>
      <c r="K8132" s="219"/>
      <c r="L8132" s="219"/>
      <c r="M8132" s="219"/>
    </row>
    <row r="8133" spans="5:13" x14ac:dyDescent="0.2">
      <c r="E8133" s="219"/>
      <c r="F8133" s="219"/>
      <c r="K8133" s="219"/>
      <c r="L8133" s="219"/>
      <c r="M8133" s="219"/>
    </row>
    <row r="8134" spans="5:13" x14ac:dyDescent="0.2">
      <c r="E8134" s="219"/>
      <c r="F8134" s="219"/>
      <c r="H8134" s="219"/>
      <c r="K8134" s="219"/>
      <c r="L8134" s="219"/>
      <c r="M8134" s="219"/>
    </row>
    <row r="8135" spans="5:13" x14ac:dyDescent="0.2">
      <c r="F8135" s="125"/>
    </row>
    <row r="8136" spans="5:13" x14ac:dyDescent="0.2">
      <c r="E8136" s="219"/>
      <c r="F8136" s="219"/>
      <c r="H8136" s="219"/>
      <c r="K8136" s="219"/>
      <c r="L8136" s="219"/>
      <c r="M8136" s="219"/>
    </row>
    <row r="8137" spans="5:13" x14ac:dyDescent="0.2">
      <c r="F8137" s="125"/>
    </row>
    <row r="8138" spans="5:13" x14ac:dyDescent="0.2">
      <c r="F8138" s="125"/>
    </row>
    <row r="8139" spans="5:13" x14ac:dyDescent="0.2">
      <c r="F8139" s="125"/>
      <c r="J8139" s="216"/>
      <c r="K8139" s="216"/>
      <c r="L8139" s="216"/>
    </row>
    <row r="8140" spans="5:13" x14ac:dyDescent="0.2">
      <c r="F8140" s="125"/>
    </row>
    <row r="8141" spans="5:13" x14ac:dyDescent="0.2">
      <c r="E8141" s="219"/>
      <c r="F8141" s="219"/>
      <c r="H8141" s="219"/>
      <c r="K8141" s="219"/>
      <c r="L8141" s="219"/>
      <c r="M8141" s="219"/>
    </row>
    <row r="8142" spans="5:13" x14ac:dyDescent="0.2">
      <c r="F8142" s="125"/>
    </row>
    <row r="8143" spans="5:13" x14ac:dyDescent="0.2">
      <c r="F8143" s="125"/>
    </row>
    <row r="8144" spans="5:13" x14ac:dyDescent="0.2">
      <c r="E8144" s="219"/>
      <c r="F8144" s="219"/>
      <c r="H8144" s="219"/>
      <c r="K8144" s="219"/>
      <c r="L8144" s="219"/>
      <c r="M8144" s="219"/>
    </row>
    <row r="8145" spans="5:13" x14ac:dyDescent="0.2">
      <c r="E8145" s="219"/>
      <c r="F8145" s="219"/>
      <c r="H8145" s="219"/>
      <c r="K8145" s="219"/>
      <c r="L8145" s="219"/>
      <c r="M8145" s="219"/>
    </row>
    <row r="8146" spans="5:13" x14ac:dyDescent="0.2">
      <c r="F8146" s="125"/>
    </row>
    <row r="8147" spans="5:13" x14ac:dyDescent="0.2">
      <c r="E8147" s="219"/>
      <c r="F8147" s="219"/>
      <c r="K8147" s="219"/>
      <c r="L8147" s="219"/>
      <c r="M8147" s="219"/>
    </row>
    <row r="8148" spans="5:13" x14ac:dyDescent="0.2">
      <c r="E8148" s="219"/>
      <c r="F8148" s="219"/>
      <c r="H8148" s="219"/>
      <c r="K8148" s="219"/>
      <c r="L8148" s="219"/>
      <c r="M8148" s="219"/>
    </row>
    <row r="8149" spans="5:13" x14ac:dyDescent="0.2">
      <c r="E8149" s="219"/>
      <c r="F8149" s="219"/>
      <c r="H8149" s="219"/>
      <c r="K8149" s="219"/>
      <c r="L8149" s="219"/>
      <c r="M8149" s="219"/>
    </row>
    <row r="8150" spans="5:13" x14ac:dyDescent="0.2">
      <c r="F8150" s="125"/>
    </row>
    <row r="8151" spans="5:13" x14ac:dyDescent="0.2">
      <c r="E8151" s="219"/>
      <c r="F8151" s="219"/>
      <c r="H8151" s="219"/>
      <c r="K8151" s="219"/>
      <c r="L8151" s="219"/>
      <c r="M8151" s="219"/>
    </row>
    <row r="8152" spans="5:13" x14ac:dyDescent="0.2">
      <c r="E8152" s="219"/>
      <c r="F8152" s="219"/>
      <c r="H8152" s="219"/>
      <c r="K8152" s="219"/>
      <c r="L8152" s="219"/>
      <c r="M8152" s="219"/>
    </row>
    <row r="8153" spans="5:13" x14ac:dyDescent="0.2">
      <c r="E8153" s="219"/>
      <c r="F8153" s="219"/>
      <c r="H8153" s="219"/>
      <c r="K8153" s="219"/>
      <c r="L8153" s="219"/>
      <c r="M8153" s="219"/>
    </row>
    <row r="8154" spans="5:13" x14ac:dyDescent="0.2">
      <c r="E8154" s="219"/>
      <c r="F8154" s="219"/>
      <c r="H8154" s="219"/>
      <c r="K8154" s="219"/>
      <c r="L8154" s="219"/>
      <c r="M8154" s="219"/>
    </row>
    <row r="8155" spans="5:13" x14ac:dyDescent="0.2">
      <c r="F8155" s="125"/>
    </row>
    <row r="8156" spans="5:13" x14ac:dyDescent="0.2">
      <c r="F8156" s="125"/>
    </row>
    <row r="8157" spans="5:13" x14ac:dyDescent="0.2">
      <c r="E8157" s="219"/>
      <c r="F8157" s="219"/>
      <c r="H8157" s="219"/>
      <c r="K8157" s="219"/>
      <c r="L8157" s="219"/>
      <c r="M8157" s="219"/>
    </row>
    <row r="8158" spans="5:13" x14ac:dyDescent="0.2">
      <c r="E8158" s="219"/>
      <c r="F8158" s="219"/>
      <c r="H8158" s="219"/>
      <c r="K8158" s="219"/>
      <c r="L8158" s="219"/>
      <c r="M8158" s="219"/>
    </row>
    <row r="8159" spans="5:13" x14ac:dyDescent="0.2">
      <c r="E8159" s="219"/>
      <c r="F8159" s="219"/>
      <c r="H8159" s="219"/>
      <c r="K8159" s="219"/>
      <c r="L8159" s="219"/>
      <c r="M8159" s="219"/>
    </row>
    <row r="8160" spans="5:13" x14ac:dyDescent="0.2">
      <c r="F8160" s="125"/>
    </row>
    <row r="8161" spans="5:13" x14ac:dyDescent="0.2">
      <c r="F8161" s="125"/>
    </row>
    <row r="8162" spans="5:13" x14ac:dyDescent="0.2">
      <c r="E8162" s="219"/>
      <c r="F8162" s="219"/>
      <c r="H8162" s="219"/>
      <c r="K8162" s="219"/>
      <c r="L8162" s="219"/>
      <c r="M8162" s="219"/>
    </row>
    <row r="8163" spans="5:13" x14ac:dyDescent="0.2">
      <c r="F8163" s="125"/>
      <c r="J8163" s="216"/>
      <c r="K8163" s="216"/>
      <c r="L8163" s="216"/>
    </row>
    <row r="8164" spans="5:13" x14ac:dyDescent="0.2">
      <c r="E8164" s="219"/>
      <c r="F8164" s="219"/>
      <c r="H8164" s="219"/>
      <c r="K8164" s="219"/>
      <c r="L8164" s="219"/>
      <c r="M8164" s="219"/>
    </row>
    <row r="8165" spans="5:13" x14ac:dyDescent="0.2">
      <c r="F8165" s="125"/>
    </row>
    <row r="8166" spans="5:13" x14ac:dyDescent="0.2">
      <c r="E8166" s="219"/>
      <c r="F8166" s="219"/>
      <c r="H8166" s="219"/>
      <c r="K8166" s="219"/>
      <c r="L8166" s="219"/>
      <c r="M8166" s="219"/>
    </row>
    <row r="8167" spans="5:13" x14ac:dyDescent="0.2">
      <c r="E8167" s="219"/>
      <c r="F8167" s="219"/>
      <c r="H8167" s="219"/>
      <c r="K8167" s="219"/>
      <c r="L8167" s="219"/>
      <c r="M8167" s="219"/>
    </row>
    <row r="8168" spans="5:13" x14ac:dyDescent="0.2">
      <c r="E8168" s="219"/>
      <c r="F8168" s="219"/>
      <c r="K8168" s="219"/>
      <c r="L8168" s="219"/>
      <c r="M8168" s="219"/>
    </row>
    <row r="8169" spans="5:13" x14ac:dyDescent="0.2">
      <c r="F8169" s="125"/>
    </row>
    <row r="8170" spans="5:13" x14ac:dyDescent="0.2">
      <c r="F8170" s="125"/>
    </row>
    <row r="8171" spans="5:13" x14ac:dyDescent="0.2">
      <c r="E8171" s="219"/>
      <c r="F8171" s="219"/>
      <c r="H8171" s="219"/>
      <c r="K8171" s="219"/>
      <c r="L8171" s="219"/>
      <c r="M8171" s="219"/>
    </row>
    <row r="8172" spans="5:13" x14ac:dyDescent="0.2">
      <c r="E8172" s="219"/>
      <c r="F8172" s="219"/>
      <c r="H8172" s="219"/>
      <c r="K8172" s="219"/>
      <c r="L8172" s="219"/>
      <c r="M8172" s="219"/>
    </row>
    <row r="8173" spans="5:13" x14ac:dyDescent="0.2">
      <c r="F8173" s="125"/>
    </row>
    <row r="8174" spans="5:13" x14ac:dyDescent="0.2">
      <c r="E8174" s="219"/>
      <c r="F8174" s="219"/>
      <c r="H8174" s="219"/>
      <c r="K8174" s="219"/>
      <c r="L8174" s="219"/>
      <c r="M8174" s="219"/>
    </row>
    <row r="8175" spans="5:13" x14ac:dyDescent="0.2">
      <c r="E8175" s="219"/>
      <c r="F8175" s="219"/>
      <c r="H8175" s="219"/>
      <c r="K8175" s="219"/>
      <c r="L8175" s="219"/>
      <c r="M8175" s="219"/>
    </row>
    <row r="8176" spans="5:13" x14ac:dyDescent="0.2">
      <c r="E8176" s="219"/>
      <c r="F8176" s="219"/>
      <c r="H8176" s="219"/>
      <c r="K8176" s="219"/>
      <c r="L8176" s="219"/>
      <c r="M8176" s="219"/>
    </row>
    <row r="8177" spans="5:13" x14ac:dyDescent="0.2">
      <c r="F8177" s="125"/>
    </row>
    <row r="8178" spans="5:13" x14ac:dyDescent="0.2">
      <c r="E8178" s="219"/>
      <c r="F8178" s="219"/>
      <c r="H8178" s="219"/>
      <c r="K8178" s="219"/>
      <c r="L8178" s="219"/>
      <c r="M8178" s="219"/>
    </row>
    <row r="8179" spans="5:13" x14ac:dyDescent="0.2">
      <c r="E8179" s="219"/>
      <c r="F8179" s="219"/>
      <c r="H8179" s="219"/>
      <c r="K8179" s="219"/>
      <c r="L8179" s="219"/>
      <c r="M8179" s="219"/>
    </row>
    <row r="8180" spans="5:13" x14ac:dyDescent="0.2">
      <c r="F8180" s="125"/>
    </row>
    <row r="8181" spans="5:13" x14ac:dyDescent="0.2">
      <c r="E8181" s="219"/>
      <c r="F8181" s="219"/>
      <c r="K8181" s="219"/>
      <c r="L8181" s="219"/>
      <c r="M8181" s="219"/>
    </row>
    <row r="8182" spans="5:13" x14ac:dyDescent="0.2">
      <c r="F8182" s="125"/>
    </row>
    <row r="8183" spans="5:13" x14ac:dyDescent="0.2">
      <c r="F8183" s="125"/>
    </row>
    <row r="8184" spans="5:13" x14ac:dyDescent="0.2">
      <c r="F8184" s="125"/>
    </row>
    <row r="8185" spans="5:13" x14ac:dyDescent="0.2">
      <c r="E8185" s="219"/>
      <c r="F8185" s="219"/>
      <c r="H8185" s="219"/>
      <c r="K8185" s="219"/>
      <c r="L8185" s="219"/>
      <c r="M8185" s="219"/>
    </row>
    <row r="8186" spans="5:13" x14ac:dyDescent="0.2">
      <c r="F8186" s="125"/>
    </row>
    <row r="8187" spans="5:13" x14ac:dyDescent="0.2">
      <c r="F8187" s="125"/>
    </row>
    <row r="8188" spans="5:13" x14ac:dyDescent="0.2">
      <c r="F8188" s="125"/>
    </row>
    <row r="8189" spans="5:13" x14ac:dyDescent="0.2">
      <c r="F8189" s="125"/>
    </row>
    <row r="8190" spans="5:13" x14ac:dyDescent="0.2">
      <c r="E8190" s="219"/>
      <c r="F8190" s="219"/>
      <c r="H8190" s="219"/>
      <c r="K8190" s="219"/>
      <c r="L8190" s="219"/>
      <c r="M8190" s="219"/>
    </row>
    <row r="8191" spans="5:13" x14ac:dyDescent="0.2">
      <c r="F8191" s="125"/>
    </row>
    <row r="8192" spans="5:13" x14ac:dyDescent="0.2">
      <c r="E8192" s="219"/>
      <c r="F8192" s="219"/>
      <c r="H8192" s="219"/>
      <c r="K8192" s="219"/>
      <c r="L8192" s="219"/>
      <c r="M8192" s="219"/>
    </row>
    <row r="8193" spans="5:13" x14ac:dyDescent="0.2">
      <c r="F8193" s="125"/>
      <c r="J8193" s="216"/>
      <c r="K8193" s="216"/>
      <c r="L8193" s="216"/>
    </row>
    <row r="8194" spans="5:13" x14ac:dyDescent="0.2">
      <c r="E8194" s="219"/>
      <c r="F8194" s="219"/>
      <c r="H8194" s="219"/>
      <c r="K8194" s="219"/>
      <c r="L8194" s="219"/>
      <c r="M8194" s="219"/>
    </row>
    <row r="8195" spans="5:13" x14ac:dyDescent="0.2">
      <c r="E8195" s="219"/>
      <c r="F8195" s="219"/>
      <c r="H8195" s="219"/>
      <c r="K8195" s="219"/>
      <c r="L8195" s="219"/>
      <c r="M8195" s="219"/>
    </row>
    <row r="8196" spans="5:13" x14ac:dyDescent="0.2">
      <c r="F8196" s="125"/>
    </row>
    <row r="8197" spans="5:13" x14ac:dyDescent="0.2">
      <c r="E8197" s="219"/>
      <c r="F8197" s="219"/>
      <c r="H8197" s="219"/>
      <c r="K8197" s="219"/>
      <c r="L8197" s="219"/>
      <c r="M8197" s="219"/>
    </row>
    <row r="8198" spans="5:13" x14ac:dyDescent="0.2">
      <c r="F8198" s="125"/>
    </row>
    <row r="8199" spans="5:13" x14ac:dyDescent="0.2">
      <c r="E8199" s="219"/>
      <c r="F8199" s="219"/>
      <c r="H8199" s="219"/>
      <c r="K8199" s="219"/>
      <c r="L8199" s="219"/>
      <c r="M8199" s="219"/>
    </row>
    <row r="8200" spans="5:13" x14ac:dyDescent="0.2">
      <c r="E8200" s="219"/>
      <c r="F8200" s="219"/>
      <c r="H8200" s="219"/>
      <c r="K8200" s="219"/>
      <c r="L8200" s="219"/>
      <c r="M8200" s="219"/>
    </row>
    <row r="8201" spans="5:13" x14ac:dyDescent="0.2">
      <c r="E8201" s="219"/>
      <c r="F8201" s="219"/>
      <c r="H8201" s="219"/>
      <c r="K8201" s="219"/>
      <c r="L8201" s="219"/>
      <c r="M8201" s="219"/>
    </row>
    <row r="8202" spans="5:13" x14ac:dyDescent="0.2">
      <c r="H8202" s="219"/>
    </row>
    <row r="8203" spans="5:13" x14ac:dyDescent="0.2">
      <c r="F8203" s="125"/>
      <c r="J8203" s="216"/>
      <c r="K8203" s="216"/>
      <c r="L8203" s="216"/>
    </row>
    <row r="8204" spans="5:13" x14ac:dyDescent="0.2">
      <c r="F8204" s="125"/>
    </row>
    <row r="8205" spans="5:13" x14ac:dyDescent="0.2">
      <c r="E8205" s="219"/>
      <c r="F8205" s="219"/>
      <c r="H8205" s="219"/>
      <c r="K8205" s="219"/>
      <c r="L8205" s="219"/>
      <c r="M8205" s="219"/>
    </row>
    <row r="8206" spans="5:13" x14ac:dyDescent="0.2">
      <c r="F8206" s="125"/>
      <c r="J8206" s="216"/>
      <c r="K8206" s="216"/>
      <c r="L8206" s="216"/>
    </row>
    <row r="8207" spans="5:13" x14ac:dyDescent="0.2">
      <c r="E8207" s="219"/>
      <c r="F8207" s="219"/>
      <c r="H8207" s="219"/>
      <c r="K8207" s="219"/>
      <c r="L8207" s="219"/>
      <c r="M8207" s="219"/>
    </row>
    <row r="8208" spans="5:13" x14ac:dyDescent="0.2">
      <c r="F8208" s="125"/>
    </row>
    <row r="8209" spans="5:13" x14ac:dyDescent="0.2">
      <c r="E8209" s="219"/>
      <c r="F8209" s="219"/>
      <c r="H8209" s="219"/>
      <c r="K8209" s="219"/>
      <c r="L8209" s="219"/>
      <c r="M8209" s="219"/>
    </row>
    <row r="8210" spans="5:13" x14ac:dyDescent="0.2">
      <c r="F8210" s="125"/>
    </row>
    <row r="8211" spans="5:13" x14ac:dyDescent="0.2">
      <c r="E8211" s="219"/>
      <c r="F8211" s="219"/>
      <c r="H8211" s="219"/>
      <c r="K8211" s="219"/>
      <c r="L8211" s="219"/>
      <c r="M8211" s="219"/>
    </row>
    <row r="8212" spans="5:13" x14ac:dyDescent="0.2">
      <c r="E8212" s="219"/>
      <c r="F8212" s="219"/>
      <c r="H8212" s="219"/>
      <c r="K8212" s="219"/>
      <c r="L8212" s="219"/>
      <c r="M8212" s="219"/>
    </row>
    <row r="8213" spans="5:13" x14ac:dyDescent="0.2">
      <c r="E8213" s="219"/>
      <c r="F8213" s="219"/>
      <c r="H8213" s="219"/>
      <c r="K8213" s="219"/>
      <c r="L8213" s="219"/>
      <c r="M8213" s="219"/>
    </row>
    <row r="8214" spans="5:13" x14ac:dyDescent="0.2">
      <c r="F8214" s="125"/>
    </row>
    <row r="8215" spans="5:13" x14ac:dyDescent="0.2">
      <c r="F8215" s="125"/>
      <c r="J8215" s="216"/>
      <c r="K8215" s="216"/>
      <c r="L8215" s="216"/>
    </row>
    <row r="8216" spans="5:13" x14ac:dyDescent="0.2">
      <c r="E8216" s="219"/>
      <c r="F8216" s="219"/>
      <c r="H8216" s="219"/>
      <c r="K8216" s="219"/>
      <c r="L8216" s="219"/>
      <c r="M8216" s="219"/>
    </row>
    <row r="8217" spans="5:13" x14ac:dyDescent="0.2">
      <c r="E8217" s="219"/>
      <c r="F8217" s="219"/>
      <c r="H8217" s="219"/>
      <c r="K8217" s="219"/>
      <c r="L8217" s="219"/>
      <c r="M8217" s="219"/>
    </row>
    <row r="8218" spans="5:13" x14ac:dyDescent="0.2">
      <c r="E8218" s="219"/>
      <c r="F8218" s="219"/>
      <c r="H8218" s="219"/>
      <c r="K8218" s="219"/>
      <c r="L8218" s="219"/>
      <c r="M8218" s="219"/>
    </row>
    <row r="8219" spans="5:13" x14ac:dyDescent="0.2">
      <c r="E8219" s="219"/>
      <c r="F8219" s="219"/>
      <c r="H8219" s="219"/>
      <c r="K8219" s="219"/>
      <c r="L8219" s="219"/>
      <c r="M8219" s="219"/>
    </row>
    <row r="8220" spans="5:13" x14ac:dyDescent="0.2">
      <c r="F8220" s="125"/>
    </row>
    <row r="8221" spans="5:13" x14ac:dyDescent="0.2">
      <c r="F8221" s="125"/>
    </row>
    <row r="8222" spans="5:13" x14ac:dyDescent="0.2">
      <c r="F8222" s="125"/>
    </row>
    <row r="8223" spans="5:13" x14ac:dyDescent="0.2">
      <c r="E8223" s="219"/>
      <c r="F8223" s="219"/>
      <c r="H8223" s="219"/>
      <c r="K8223" s="219"/>
      <c r="L8223" s="219"/>
      <c r="M8223" s="219"/>
    </row>
    <row r="8224" spans="5:13" x14ac:dyDescent="0.2">
      <c r="F8224" s="125"/>
    </row>
    <row r="8225" spans="5:13" x14ac:dyDescent="0.2">
      <c r="E8225" s="219"/>
      <c r="F8225" s="219"/>
      <c r="H8225" s="219"/>
      <c r="K8225" s="219"/>
      <c r="L8225" s="219"/>
      <c r="M8225" s="219"/>
    </row>
    <row r="8226" spans="5:13" x14ac:dyDescent="0.2">
      <c r="E8226" s="219"/>
      <c r="F8226" s="219"/>
      <c r="H8226" s="219"/>
      <c r="K8226" s="219"/>
      <c r="L8226" s="219"/>
      <c r="M8226" s="219"/>
    </row>
    <row r="8227" spans="5:13" x14ac:dyDescent="0.2">
      <c r="E8227" s="219"/>
      <c r="F8227" s="219"/>
      <c r="H8227" s="219"/>
      <c r="K8227" s="219"/>
      <c r="L8227" s="219"/>
      <c r="M8227" s="219"/>
    </row>
    <row r="8228" spans="5:13" x14ac:dyDescent="0.2">
      <c r="F8228" s="125"/>
    </row>
    <row r="8229" spans="5:13" x14ac:dyDescent="0.2">
      <c r="E8229" s="219"/>
      <c r="F8229" s="219"/>
      <c r="H8229" s="219"/>
      <c r="K8229" s="219"/>
      <c r="L8229" s="219"/>
      <c r="M8229" s="219"/>
    </row>
    <row r="8230" spans="5:13" x14ac:dyDescent="0.2">
      <c r="F8230" s="125"/>
    </row>
    <row r="8231" spans="5:13" x14ac:dyDescent="0.2">
      <c r="F8231" s="125"/>
    </row>
    <row r="8232" spans="5:13" x14ac:dyDescent="0.2">
      <c r="E8232" s="219"/>
      <c r="F8232" s="219"/>
      <c r="H8232" s="219"/>
      <c r="K8232" s="219"/>
      <c r="L8232" s="219"/>
      <c r="M8232" s="219"/>
    </row>
    <row r="8233" spans="5:13" x14ac:dyDescent="0.2">
      <c r="E8233" s="219"/>
      <c r="F8233" s="219"/>
      <c r="H8233" s="219"/>
      <c r="K8233" s="219"/>
      <c r="L8233" s="219"/>
      <c r="M8233" s="219"/>
    </row>
    <row r="8234" spans="5:13" x14ac:dyDescent="0.2">
      <c r="E8234" s="219"/>
      <c r="F8234" s="219"/>
      <c r="H8234" s="219"/>
      <c r="K8234" s="219"/>
      <c r="L8234" s="219"/>
      <c r="M8234" s="219"/>
    </row>
    <row r="8235" spans="5:13" x14ac:dyDescent="0.2">
      <c r="F8235" s="125"/>
    </row>
    <row r="8236" spans="5:13" x14ac:dyDescent="0.2">
      <c r="F8236" s="125"/>
      <c r="J8236" s="216"/>
      <c r="K8236" s="216"/>
      <c r="L8236" s="216"/>
    </row>
    <row r="8237" spans="5:13" x14ac:dyDescent="0.2">
      <c r="F8237" s="125"/>
    </row>
    <row r="8238" spans="5:13" x14ac:dyDescent="0.2">
      <c r="F8238" s="125"/>
      <c r="J8238" s="216"/>
      <c r="K8238" s="216"/>
      <c r="L8238" s="216"/>
    </row>
    <row r="8239" spans="5:13" x14ac:dyDescent="0.2">
      <c r="E8239" s="219"/>
      <c r="F8239" s="219"/>
      <c r="H8239" s="219"/>
      <c r="K8239" s="219"/>
      <c r="L8239" s="219"/>
      <c r="M8239" s="219"/>
    </row>
    <row r="8240" spans="5:13" x14ac:dyDescent="0.2">
      <c r="F8240" s="125"/>
    </row>
    <row r="8241" spans="5:13" x14ac:dyDescent="0.2">
      <c r="F8241" s="125"/>
      <c r="J8241" s="216"/>
      <c r="K8241" s="216"/>
      <c r="L8241" s="216"/>
    </row>
    <row r="8242" spans="5:13" x14ac:dyDescent="0.2">
      <c r="E8242" s="219"/>
      <c r="F8242" s="219"/>
      <c r="H8242" s="219"/>
      <c r="K8242" s="219"/>
      <c r="L8242" s="219"/>
      <c r="M8242" s="219"/>
    </row>
    <row r="8243" spans="5:13" x14ac:dyDescent="0.2">
      <c r="F8243" s="125"/>
      <c r="J8243" s="216"/>
      <c r="K8243" s="216"/>
      <c r="L8243" s="216"/>
    </row>
    <row r="8244" spans="5:13" x14ac:dyDescent="0.2">
      <c r="E8244" s="219"/>
      <c r="F8244" s="219"/>
      <c r="H8244" s="219"/>
      <c r="K8244" s="219"/>
      <c r="L8244" s="219"/>
      <c r="M8244" s="219"/>
    </row>
    <row r="8245" spans="5:13" x14ac:dyDescent="0.2">
      <c r="E8245" s="219"/>
      <c r="F8245" s="219"/>
      <c r="H8245" s="219"/>
      <c r="K8245" s="219"/>
      <c r="L8245" s="219"/>
      <c r="M8245" s="219"/>
    </row>
    <row r="8246" spans="5:13" x14ac:dyDescent="0.2">
      <c r="E8246" s="219"/>
      <c r="F8246" s="219"/>
      <c r="H8246" s="219"/>
      <c r="K8246" s="219"/>
      <c r="L8246" s="219"/>
      <c r="M8246" s="219"/>
    </row>
    <row r="8247" spans="5:13" x14ac:dyDescent="0.2">
      <c r="E8247" s="219"/>
      <c r="F8247" s="219"/>
      <c r="H8247" s="219"/>
      <c r="K8247" s="219"/>
      <c r="L8247" s="219"/>
      <c r="M8247" s="219"/>
    </row>
    <row r="8248" spans="5:13" x14ac:dyDescent="0.2">
      <c r="E8248" s="219"/>
      <c r="F8248" s="219"/>
      <c r="H8248" s="219"/>
      <c r="K8248" s="219"/>
      <c r="L8248" s="219"/>
      <c r="M8248" s="219"/>
    </row>
    <row r="8249" spans="5:13" x14ac:dyDescent="0.2">
      <c r="E8249" s="219"/>
      <c r="F8249" s="219"/>
      <c r="H8249" s="219"/>
      <c r="K8249" s="219"/>
      <c r="L8249" s="219"/>
      <c r="M8249" s="219"/>
    </row>
    <row r="8250" spans="5:13" x14ac:dyDescent="0.2">
      <c r="F8250" s="125"/>
      <c r="J8250" s="216"/>
      <c r="K8250" s="216"/>
      <c r="L8250" s="216"/>
    </row>
    <row r="8251" spans="5:13" x14ac:dyDescent="0.2">
      <c r="F8251" s="125"/>
    </row>
    <row r="8252" spans="5:13" x14ac:dyDescent="0.2">
      <c r="E8252" s="219"/>
      <c r="F8252" s="219"/>
      <c r="H8252" s="219"/>
      <c r="K8252" s="219"/>
      <c r="L8252" s="219"/>
      <c r="M8252" s="219"/>
    </row>
    <row r="8253" spans="5:13" x14ac:dyDescent="0.2">
      <c r="F8253" s="125"/>
      <c r="J8253" s="216"/>
      <c r="K8253" s="216"/>
      <c r="L8253" s="216"/>
    </row>
    <row r="8254" spans="5:13" x14ac:dyDescent="0.2">
      <c r="F8254" s="125"/>
    </row>
    <row r="8255" spans="5:13" x14ac:dyDescent="0.2">
      <c r="E8255" s="219"/>
      <c r="F8255" s="219"/>
      <c r="H8255" s="219"/>
      <c r="K8255" s="219"/>
      <c r="L8255" s="219"/>
      <c r="M8255" s="219"/>
    </row>
    <row r="8256" spans="5:13" x14ac:dyDescent="0.2">
      <c r="E8256" s="219"/>
      <c r="F8256" s="219"/>
      <c r="H8256" s="219"/>
      <c r="K8256" s="219"/>
      <c r="L8256" s="219"/>
      <c r="M8256" s="219"/>
    </row>
    <row r="8257" spans="5:13" x14ac:dyDescent="0.2">
      <c r="F8257" s="125"/>
    </row>
    <row r="8258" spans="5:13" x14ac:dyDescent="0.2">
      <c r="F8258" s="125"/>
    </row>
    <row r="8259" spans="5:13" x14ac:dyDescent="0.2">
      <c r="F8259" s="125"/>
    </row>
    <row r="8260" spans="5:13" x14ac:dyDescent="0.2">
      <c r="E8260" s="219"/>
      <c r="F8260" s="219"/>
      <c r="H8260" s="219"/>
      <c r="K8260" s="219"/>
      <c r="L8260" s="219"/>
      <c r="M8260" s="219"/>
    </row>
    <row r="8261" spans="5:13" x14ac:dyDescent="0.2">
      <c r="E8261" s="219"/>
      <c r="F8261" s="219"/>
      <c r="H8261" s="219"/>
      <c r="K8261" s="219"/>
      <c r="L8261" s="219"/>
      <c r="M8261" s="219"/>
    </row>
    <row r="8262" spans="5:13" x14ac:dyDescent="0.2">
      <c r="F8262" s="125"/>
    </row>
    <row r="8263" spans="5:13" x14ac:dyDescent="0.2">
      <c r="F8263" s="125"/>
    </row>
    <row r="8264" spans="5:13" x14ac:dyDescent="0.2">
      <c r="E8264" s="219"/>
      <c r="F8264" s="219"/>
      <c r="H8264" s="219"/>
      <c r="K8264" s="219"/>
      <c r="L8264" s="219"/>
      <c r="M8264" s="219"/>
    </row>
    <row r="8265" spans="5:13" x14ac:dyDescent="0.2">
      <c r="E8265" s="219"/>
      <c r="F8265" s="219"/>
      <c r="H8265" s="219"/>
      <c r="K8265" s="219"/>
      <c r="L8265" s="219"/>
      <c r="M8265" s="219"/>
    </row>
    <row r="8266" spans="5:13" x14ac:dyDescent="0.2">
      <c r="F8266" s="125"/>
    </row>
    <row r="8267" spans="5:13" x14ac:dyDescent="0.2">
      <c r="E8267" s="219"/>
      <c r="F8267" s="219"/>
      <c r="H8267" s="219"/>
      <c r="K8267" s="219"/>
      <c r="L8267" s="219"/>
      <c r="M8267" s="219"/>
    </row>
    <row r="8268" spans="5:13" x14ac:dyDescent="0.2">
      <c r="F8268" s="125"/>
    </row>
    <row r="8269" spans="5:13" x14ac:dyDescent="0.2">
      <c r="E8269" s="219"/>
      <c r="F8269" s="219"/>
      <c r="H8269" s="219"/>
      <c r="K8269" s="219"/>
      <c r="L8269" s="219"/>
      <c r="M8269" s="219"/>
    </row>
    <row r="8270" spans="5:13" x14ac:dyDescent="0.2">
      <c r="F8270" s="125"/>
      <c r="H8270" s="219"/>
    </row>
    <row r="8271" spans="5:13" x14ac:dyDescent="0.2">
      <c r="E8271" s="219"/>
      <c r="F8271" s="219"/>
      <c r="H8271" s="219"/>
      <c r="K8271" s="219"/>
      <c r="L8271" s="219"/>
      <c r="M8271" s="219"/>
    </row>
    <row r="8272" spans="5:13" x14ac:dyDescent="0.2">
      <c r="E8272" s="219"/>
      <c r="F8272" s="219"/>
      <c r="H8272" s="219"/>
      <c r="K8272" s="219"/>
      <c r="L8272" s="219"/>
      <c r="M8272" s="219"/>
    </row>
    <row r="8273" spans="5:13" x14ac:dyDescent="0.2">
      <c r="E8273" s="219"/>
      <c r="F8273" s="219"/>
      <c r="H8273" s="219"/>
      <c r="K8273" s="219"/>
      <c r="L8273" s="219"/>
      <c r="M8273" s="219"/>
    </row>
    <row r="8274" spans="5:13" x14ac:dyDescent="0.2">
      <c r="F8274" s="125"/>
      <c r="J8274" s="216"/>
      <c r="K8274" s="216"/>
      <c r="L8274" s="216"/>
    </row>
    <row r="8275" spans="5:13" x14ac:dyDescent="0.2">
      <c r="F8275" s="125"/>
    </row>
    <row r="8276" spans="5:13" x14ac:dyDescent="0.2">
      <c r="F8276" s="125"/>
    </row>
    <row r="8277" spans="5:13" x14ac:dyDescent="0.2">
      <c r="F8277" s="125"/>
    </row>
    <row r="8278" spans="5:13" x14ac:dyDescent="0.2">
      <c r="F8278" s="125"/>
    </row>
    <row r="8279" spans="5:13" x14ac:dyDescent="0.2">
      <c r="F8279" s="125"/>
    </row>
    <row r="8280" spans="5:13" x14ac:dyDescent="0.2">
      <c r="E8280" s="219"/>
      <c r="F8280" s="219"/>
      <c r="H8280" s="219"/>
      <c r="K8280" s="219"/>
      <c r="L8280" s="219"/>
      <c r="M8280" s="219"/>
    </row>
    <row r="8281" spans="5:13" x14ac:dyDescent="0.2">
      <c r="E8281" s="219"/>
      <c r="F8281" s="219"/>
      <c r="H8281" s="219"/>
      <c r="K8281" s="219"/>
      <c r="L8281" s="219"/>
      <c r="M8281" s="219"/>
    </row>
    <row r="8282" spans="5:13" x14ac:dyDescent="0.2">
      <c r="F8282" s="125"/>
    </row>
    <row r="8283" spans="5:13" x14ac:dyDescent="0.2">
      <c r="F8283" s="125"/>
    </row>
    <row r="8284" spans="5:13" x14ac:dyDescent="0.2">
      <c r="E8284" s="219"/>
      <c r="F8284" s="219"/>
      <c r="H8284" s="219"/>
      <c r="K8284" s="219"/>
      <c r="L8284" s="219"/>
      <c r="M8284" s="219"/>
    </row>
    <row r="8285" spans="5:13" x14ac:dyDescent="0.2">
      <c r="E8285" s="219"/>
      <c r="F8285" s="219"/>
      <c r="H8285" s="219"/>
      <c r="K8285" s="219"/>
      <c r="L8285" s="219"/>
      <c r="M8285" s="219"/>
    </row>
    <row r="8286" spans="5:13" x14ac:dyDescent="0.2">
      <c r="E8286" s="219"/>
      <c r="F8286" s="219"/>
      <c r="H8286" s="219"/>
      <c r="K8286" s="219"/>
      <c r="L8286" s="219"/>
      <c r="M8286" s="219"/>
    </row>
    <row r="8287" spans="5:13" x14ac:dyDescent="0.2">
      <c r="F8287" s="125"/>
    </row>
    <row r="8288" spans="5:13" x14ac:dyDescent="0.2">
      <c r="E8288" s="219"/>
      <c r="F8288" s="219"/>
      <c r="H8288" s="219"/>
      <c r="K8288" s="219"/>
      <c r="L8288" s="219"/>
      <c r="M8288" s="219"/>
    </row>
    <row r="8289" spans="5:13" x14ac:dyDescent="0.2">
      <c r="E8289" s="219"/>
      <c r="F8289" s="219"/>
      <c r="H8289" s="219"/>
      <c r="K8289" s="219"/>
      <c r="L8289" s="219"/>
      <c r="M8289" s="219"/>
    </row>
    <row r="8290" spans="5:13" x14ac:dyDescent="0.2">
      <c r="F8290" s="125"/>
    </row>
    <row r="8291" spans="5:13" x14ac:dyDescent="0.2">
      <c r="F8291" s="125"/>
    </row>
    <row r="8292" spans="5:13" x14ac:dyDescent="0.2">
      <c r="F8292" s="125"/>
      <c r="J8292" s="216"/>
      <c r="K8292" s="216"/>
      <c r="L8292" s="216"/>
    </row>
    <row r="8293" spans="5:13" x14ac:dyDescent="0.2">
      <c r="F8293" s="125"/>
      <c r="J8293" s="216"/>
      <c r="K8293" s="216"/>
      <c r="L8293" s="216"/>
    </row>
    <row r="8294" spans="5:13" x14ac:dyDescent="0.2">
      <c r="E8294" s="219"/>
      <c r="F8294" s="219"/>
      <c r="H8294" s="219"/>
      <c r="K8294" s="219"/>
      <c r="L8294" s="219"/>
      <c r="M8294" s="219"/>
    </row>
    <row r="8295" spans="5:13" x14ac:dyDescent="0.2">
      <c r="E8295" s="219"/>
      <c r="F8295" s="219"/>
      <c r="H8295" s="219"/>
      <c r="K8295" s="219"/>
      <c r="L8295" s="219"/>
      <c r="M8295" s="219"/>
    </row>
    <row r="8296" spans="5:13" x14ac:dyDescent="0.2">
      <c r="F8296" s="125"/>
    </row>
    <row r="8297" spans="5:13" x14ac:dyDescent="0.2">
      <c r="F8297" s="125"/>
    </row>
    <row r="8298" spans="5:13" x14ac:dyDescent="0.2">
      <c r="F8298" s="125"/>
    </row>
    <row r="8299" spans="5:13" x14ac:dyDescent="0.2">
      <c r="F8299" s="125"/>
    </row>
    <row r="8300" spans="5:13" x14ac:dyDescent="0.2">
      <c r="F8300" s="125"/>
    </row>
    <row r="8301" spans="5:13" x14ac:dyDescent="0.2">
      <c r="E8301" s="219"/>
      <c r="F8301" s="219"/>
      <c r="H8301" s="219"/>
      <c r="K8301" s="219"/>
      <c r="L8301" s="219"/>
      <c r="M8301" s="219"/>
    </row>
    <row r="8302" spans="5:13" x14ac:dyDescent="0.2">
      <c r="F8302" s="125"/>
    </row>
    <row r="8303" spans="5:13" x14ac:dyDescent="0.2">
      <c r="E8303" s="219"/>
      <c r="F8303" s="219"/>
      <c r="H8303" s="219"/>
      <c r="K8303" s="219"/>
      <c r="L8303" s="219"/>
      <c r="M8303" s="219"/>
    </row>
    <row r="8304" spans="5:13" x14ac:dyDescent="0.2">
      <c r="F8304" s="125"/>
      <c r="J8304" s="216"/>
      <c r="K8304" s="216"/>
      <c r="L8304" s="216"/>
    </row>
    <row r="8305" spans="5:13" x14ac:dyDescent="0.2">
      <c r="F8305" s="125"/>
    </row>
    <row r="8306" spans="5:13" x14ac:dyDescent="0.2">
      <c r="E8306" s="219"/>
      <c r="F8306" s="219"/>
      <c r="H8306" s="219"/>
      <c r="K8306" s="219"/>
      <c r="L8306" s="219"/>
      <c r="M8306" s="219"/>
    </row>
    <row r="8307" spans="5:13" x14ac:dyDescent="0.2">
      <c r="F8307" s="125"/>
    </row>
    <row r="8308" spans="5:13" x14ac:dyDescent="0.2">
      <c r="F8308" s="125"/>
    </row>
    <row r="8309" spans="5:13" x14ac:dyDescent="0.2">
      <c r="E8309" s="219"/>
      <c r="F8309" s="219"/>
      <c r="H8309" s="219"/>
      <c r="K8309" s="219"/>
      <c r="L8309" s="219"/>
      <c r="M8309" s="219"/>
    </row>
    <row r="8310" spans="5:13" x14ac:dyDescent="0.2">
      <c r="F8310" s="125"/>
    </row>
    <row r="8311" spans="5:13" x14ac:dyDescent="0.2">
      <c r="E8311" s="219"/>
      <c r="F8311" s="219"/>
      <c r="H8311" s="219"/>
      <c r="K8311" s="219"/>
      <c r="L8311" s="219"/>
      <c r="M8311" s="219"/>
    </row>
    <row r="8312" spans="5:13" x14ac:dyDescent="0.2">
      <c r="F8312" s="125"/>
      <c r="J8312" s="216"/>
      <c r="K8312" s="216"/>
      <c r="L8312" s="216"/>
    </row>
    <row r="8313" spans="5:13" x14ac:dyDescent="0.2">
      <c r="F8313" s="125"/>
      <c r="J8313" s="216"/>
      <c r="K8313" s="216"/>
      <c r="L8313" s="216"/>
    </row>
    <row r="8314" spans="5:13" x14ac:dyDescent="0.2">
      <c r="E8314" s="219"/>
      <c r="F8314" s="219"/>
      <c r="H8314" s="219"/>
      <c r="K8314" s="219"/>
      <c r="L8314" s="219"/>
      <c r="M8314" s="219"/>
    </row>
    <row r="8315" spans="5:13" x14ac:dyDescent="0.2">
      <c r="E8315" s="219"/>
      <c r="F8315" s="219"/>
      <c r="H8315" s="219"/>
      <c r="K8315" s="219"/>
      <c r="L8315" s="219"/>
      <c r="M8315" s="219"/>
    </row>
    <row r="8316" spans="5:13" x14ac:dyDescent="0.2">
      <c r="F8316" s="125"/>
    </row>
    <row r="8318" spans="5:13" x14ac:dyDescent="0.2">
      <c r="E8318" s="219"/>
      <c r="F8318" s="219"/>
      <c r="H8318" s="219"/>
      <c r="K8318" s="219"/>
      <c r="L8318" s="219"/>
      <c r="M8318" s="219"/>
    </row>
    <row r="8319" spans="5:13" x14ac:dyDescent="0.2">
      <c r="F8319" s="125"/>
      <c r="J8319" s="216"/>
      <c r="K8319" s="216"/>
      <c r="L8319" s="216"/>
    </row>
    <row r="8320" spans="5:13" x14ac:dyDescent="0.2">
      <c r="E8320" s="219"/>
      <c r="F8320" s="219"/>
      <c r="H8320" s="219"/>
      <c r="K8320" s="219"/>
      <c r="L8320" s="219"/>
      <c r="M8320" s="219"/>
    </row>
    <row r="8321" spans="5:13" x14ac:dyDescent="0.2">
      <c r="F8321" s="125"/>
    </row>
    <row r="8322" spans="5:13" x14ac:dyDescent="0.2">
      <c r="E8322" s="219"/>
      <c r="F8322" s="219"/>
      <c r="H8322" s="219"/>
      <c r="K8322" s="219"/>
      <c r="L8322" s="219"/>
      <c r="M8322" s="219"/>
    </row>
    <row r="8323" spans="5:13" x14ac:dyDescent="0.2">
      <c r="E8323" s="219"/>
      <c r="F8323" s="219"/>
      <c r="H8323" s="219"/>
      <c r="K8323" s="219"/>
      <c r="L8323" s="219"/>
      <c r="M8323" s="219"/>
    </row>
    <row r="8324" spans="5:13" x14ac:dyDescent="0.2">
      <c r="F8324" s="125"/>
    </row>
    <row r="8325" spans="5:13" x14ac:dyDescent="0.2">
      <c r="F8325" s="125"/>
    </row>
    <row r="8326" spans="5:13" x14ac:dyDescent="0.2">
      <c r="F8326" s="125"/>
      <c r="J8326" s="216"/>
      <c r="K8326" s="216"/>
      <c r="L8326" s="216"/>
    </row>
    <row r="8327" spans="5:13" x14ac:dyDescent="0.2">
      <c r="F8327" s="125"/>
      <c r="J8327" s="216"/>
      <c r="K8327" s="216"/>
      <c r="L8327" s="216"/>
    </row>
    <row r="8328" spans="5:13" x14ac:dyDescent="0.2">
      <c r="F8328" s="125"/>
    </row>
    <row r="8329" spans="5:13" x14ac:dyDescent="0.2">
      <c r="F8329" s="125"/>
      <c r="J8329" s="216"/>
      <c r="K8329" s="216"/>
      <c r="L8329" s="216"/>
    </row>
    <row r="8330" spans="5:13" x14ac:dyDescent="0.2">
      <c r="E8330" s="219"/>
      <c r="F8330" s="219"/>
      <c r="H8330" s="219"/>
      <c r="K8330" s="219"/>
      <c r="L8330" s="219"/>
      <c r="M8330" s="219"/>
    </row>
    <row r="8331" spans="5:13" x14ac:dyDescent="0.2">
      <c r="E8331" s="219"/>
      <c r="F8331" s="219"/>
      <c r="H8331" s="219"/>
      <c r="K8331" s="219"/>
      <c r="L8331" s="219"/>
      <c r="M8331" s="219"/>
    </row>
    <row r="8332" spans="5:13" x14ac:dyDescent="0.2">
      <c r="E8332" s="219"/>
      <c r="F8332" s="219"/>
      <c r="H8332" s="219"/>
      <c r="K8332" s="219"/>
      <c r="L8332" s="219"/>
      <c r="M8332" s="219"/>
    </row>
    <row r="8333" spans="5:13" x14ac:dyDescent="0.2">
      <c r="E8333" s="215"/>
      <c r="M8333" s="215"/>
    </row>
    <row r="8334" spans="5:13" x14ac:dyDescent="0.2">
      <c r="E8334" s="219"/>
      <c r="F8334" s="219"/>
      <c r="H8334" s="219"/>
      <c r="K8334" s="219"/>
      <c r="L8334" s="219"/>
      <c r="M8334" s="219"/>
    </row>
    <row r="8335" spans="5:13" x14ac:dyDescent="0.2">
      <c r="E8335" s="219"/>
      <c r="F8335" s="219"/>
      <c r="H8335" s="219"/>
      <c r="K8335" s="219"/>
      <c r="L8335" s="219"/>
      <c r="M8335" s="219"/>
    </row>
    <row r="8336" spans="5:13" x14ac:dyDescent="0.2">
      <c r="F8336" s="125"/>
    </row>
    <row r="8337" spans="5:13" x14ac:dyDescent="0.2">
      <c r="E8337" s="219"/>
      <c r="F8337" s="219"/>
      <c r="H8337" s="219"/>
      <c r="K8337" s="219"/>
      <c r="L8337" s="219"/>
      <c r="M8337" s="219"/>
    </row>
    <row r="8338" spans="5:13" x14ac:dyDescent="0.2">
      <c r="F8338" s="125"/>
    </row>
    <row r="8339" spans="5:13" x14ac:dyDescent="0.2">
      <c r="E8339" s="219"/>
      <c r="F8339" s="219"/>
      <c r="H8339" s="219"/>
      <c r="K8339" s="219"/>
      <c r="L8339" s="219"/>
      <c r="M8339" s="219"/>
    </row>
    <row r="8340" spans="5:13" x14ac:dyDescent="0.2">
      <c r="E8340" s="219"/>
      <c r="F8340" s="219"/>
      <c r="H8340" s="219"/>
      <c r="K8340" s="219"/>
      <c r="L8340" s="219"/>
      <c r="M8340" s="219"/>
    </row>
    <row r="8341" spans="5:13" x14ac:dyDescent="0.2">
      <c r="E8341" s="219"/>
      <c r="F8341" s="219"/>
      <c r="H8341" s="219"/>
      <c r="K8341" s="219"/>
      <c r="L8341" s="219"/>
      <c r="M8341" s="219"/>
    </row>
    <row r="8342" spans="5:13" x14ac:dyDescent="0.2">
      <c r="F8342" s="125"/>
    </row>
    <row r="8343" spans="5:13" x14ac:dyDescent="0.2">
      <c r="E8343" s="219"/>
      <c r="F8343" s="219"/>
      <c r="H8343" s="219"/>
      <c r="K8343" s="219"/>
      <c r="L8343" s="219"/>
      <c r="M8343" s="219"/>
    </row>
    <row r="8344" spans="5:13" x14ac:dyDescent="0.2">
      <c r="F8344" s="125"/>
    </row>
    <row r="8345" spans="5:13" x14ac:dyDescent="0.2">
      <c r="F8345" s="125"/>
    </row>
    <row r="8346" spans="5:13" x14ac:dyDescent="0.2">
      <c r="E8346" s="219"/>
      <c r="F8346" s="219"/>
      <c r="H8346" s="219"/>
      <c r="K8346" s="219"/>
      <c r="L8346" s="219"/>
      <c r="M8346" s="219"/>
    </row>
    <row r="8347" spans="5:13" x14ac:dyDescent="0.2">
      <c r="E8347" s="219"/>
      <c r="F8347" s="219"/>
      <c r="H8347" s="219"/>
      <c r="K8347" s="219"/>
      <c r="L8347" s="219"/>
      <c r="M8347" s="219"/>
    </row>
    <row r="8348" spans="5:13" x14ac:dyDescent="0.2">
      <c r="E8348" s="219"/>
      <c r="F8348" s="219"/>
      <c r="H8348" s="219"/>
      <c r="K8348" s="219"/>
      <c r="L8348" s="219"/>
      <c r="M8348" s="219"/>
    </row>
    <row r="8349" spans="5:13" x14ac:dyDescent="0.2">
      <c r="E8349" s="219"/>
      <c r="F8349" s="219"/>
      <c r="H8349" s="219"/>
      <c r="K8349" s="219"/>
      <c r="L8349" s="219"/>
      <c r="M8349" s="219"/>
    </row>
    <row r="8350" spans="5:13" x14ac:dyDescent="0.2">
      <c r="F8350" s="125"/>
    </row>
    <row r="8351" spans="5:13" x14ac:dyDescent="0.2">
      <c r="F8351" s="125"/>
      <c r="J8351" s="216"/>
      <c r="K8351" s="216"/>
      <c r="L8351" s="216"/>
    </row>
    <row r="8352" spans="5:13" x14ac:dyDescent="0.2">
      <c r="F8352" s="125"/>
    </row>
    <row r="8353" spans="5:13" x14ac:dyDescent="0.2">
      <c r="E8353" s="215"/>
      <c r="M8353" s="215"/>
    </row>
    <row r="8354" spans="5:13" x14ac:dyDescent="0.2">
      <c r="E8354" s="219"/>
      <c r="F8354" s="219"/>
      <c r="H8354" s="219"/>
      <c r="K8354" s="219"/>
      <c r="L8354" s="219"/>
      <c r="M8354" s="219"/>
    </row>
    <row r="8355" spans="5:13" x14ac:dyDescent="0.2">
      <c r="F8355" s="125"/>
    </row>
    <row r="8356" spans="5:13" x14ac:dyDescent="0.2">
      <c r="E8356" s="219"/>
      <c r="F8356" s="219"/>
      <c r="H8356" s="219"/>
      <c r="K8356" s="219"/>
      <c r="L8356" s="219"/>
      <c r="M8356" s="219"/>
    </row>
    <row r="8357" spans="5:13" x14ac:dyDescent="0.2">
      <c r="E8357" s="219"/>
      <c r="F8357" s="219"/>
      <c r="H8357" s="219"/>
      <c r="K8357" s="219"/>
      <c r="L8357" s="219"/>
      <c r="M8357" s="219"/>
    </row>
    <row r="8358" spans="5:13" x14ac:dyDescent="0.2">
      <c r="F8358" s="125"/>
      <c r="J8358" s="216"/>
      <c r="K8358" s="216"/>
      <c r="L8358" s="216"/>
    </row>
    <row r="8359" spans="5:13" x14ac:dyDescent="0.2">
      <c r="E8359" s="219"/>
      <c r="F8359" s="219"/>
      <c r="H8359" s="219"/>
      <c r="K8359" s="219"/>
      <c r="L8359" s="219"/>
      <c r="M8359" s="219"/>
    </row>
    <row r="8360" spans="5:13" x14ac:dyDescent="0.2">
      <c r="F8360" s="125"/>
    </row>
    <row r="8361" spans="5:13" x14ac:dyDescent="0.2">
      <c r="E8361" s="219"/>
      <c r="F8361" s="219"/>
      <c r="H8361" s="219"/>
      <c r="K8361" s="219"/>
      <c r="L8361" s="219"/>
      <c r="M8361" s="219"/>
    </row>
    <row r="8362" spans="5:13" x14ac:dyDescent="0.2">
      <c r="F8362" s="125"/>
    </row>
    <row r="8363" spans="5:13" x14ac:dyDescent="0.2">
      <c r="E8363" s="219"/>
      <c r="F8363" s="219"/>
      <c r="H8363" s="219"/>
      <c r="K8363" s="219"/>
      <c r="L8363" s="219"/>
      <c r="M8363" s="219"/>
    </row>
    <row r="8364" spans="5:13" x14ac:dyDescent="0.2">
      <c r="F8364" s="125"/>
    </row>
    <row r="8365" spans="5:13" x14ac:dyDescent="0.2">
      <c r="E8365" s="219"/>
      <c r="F8365" s="219"/>
      <c r="H8365" s="219"/>
      <c r="K8365" s="219"/>
      <c r="L8365" s="219"/>
      <c r="M8365" s="219"/>
    </row>
    <row r="8366" spans="5:13" x14ac:dyDescent="0.2">
      <c r="F8366" s="125"/>
      <c r="J8366" s="216"/>
      <c r="K8366" s="216"/>
      <c r="L8366" s="216"/>
    </row>
    <row r="8367" spans="5:13" x14ac:dyDescent="0.2">
      <c r="F8367" s="125"/>
    </row>
    <row r="8368" spans="5:13" x14ac:dyDescent="0.2">
      <c r="E8368" s="219"/>
      <c r="F8368" s="219"/>
      <c r="H8368" s="219"/>
      <c r="K8368" s="219"/>
      <c r="L8368" s="219"/>
      <c r="M8368" s="219"/>
    </row>
    <row r="8369" spans="5:13" x14ac:dyDescent="0.2">
      <c r="F8369" s="125"/>
    </row>
    <row r="8370" spans="5:13" x14ac:dyDescent="0.2">
      <c r="E8370" s="219"/>
      <c r="F8370" s="219"/>
      <c r="H8370" s="219"/>
      <c r="K8370" s="219"/>
      <c r="L8370" s="219"/>
      <c r="M8370" s="219"/>
    </row>
    <row r="8371" spans="5:13" x14ac:dyDescent="0.2">
      <c r="F8371" s="125"/>
      <c r="J8371" s="216"/>
      <c r="K8371" s="216"/>
      <c r="L8371" s="216"/>
    </row>
    <row r="8372" spans="5:13" x14ac:dyDescent="0.2">
      <c r="F8372" s="125"/>
      <c r="H8372" s="219"/>
    </row>
    <row r="8373" spans="5:13" x14ac:dyDescent="0.2">
      <c r="F8373" s="125"/>
      <c r="H8373" s="219"/>
    </row>
    <row r="8374" spans="5:13" x14ac:dyDescent="0.2">
      <c r="E8374" s="219"/>
      <c r="F8374" s="219"/>
      <c r="H8374" s="219"/>
      <c r="K8374" s="219"/>
      <c r="L8374" s="219"/>
      <c r="M8374" s="219"/>
    </row>
    <row r="8375" spans="5:13" x14ac:dyDescent="0.2">
      <c r="F8375" s="125"/>
    </row>
    <row r="8376" spans="5:13" x14ac:dyDescent="0.2">
      <c r="E8376" s="219"/>
      <c r="F8376" s="219"/>
      <c r="H8376" s="219"/>
      <c r="K8376" s="219"/>
      <c r="L8376" s="219"/>
      <c r="M8376" s="219"/>
    </row>
    <row r="8377" spans="5:13" x14ac:dyDescent="0.2">
      <c r="E8377" s="219"/>
      <c r="F8377" s="219"/>
      <c r="H8377" s="219"/>
      <c r="K8377" s="219"/>
      <c r="L8377" s="219"/>
      <c r="M8377" s="219"/>
    </row>
    <row r="8378" spans="5:13" x14ac:dyDescent="0.2">
      <c r="E8378" s="219"/>
      <c r="F8378" s="219"/>
      <c r="H8378" s="219"/>
      <c r="K8378" s="219"/>
      <c r="L8378" s="219"/>
      <c r="M8378" s="219"/>
    </row>
    <row r="8379" spans="5:13" x14ac:dyDescent="0.2">
      <c r="F8379" s="125"/>
    </row>
    <row r="8380" spans="5:13" x14ac:dyDescent="0.2">
      <c r="F8380" s="125"/>
    </row>
    <row r="8381" spans="5:13" x14ac:dyDescent="0.2">
      <c r="F8381" s="125"/>
    </row>
    <row r="8382" spans="5:13" x14ac:dyDescent="0.2">
      <c r="F8382" s="125"/>
    </row>
    <row r="8383" spans="5:13" x14ac:dyDescent="0.2">
      <c r="F8383" s="125"/>
    </row>
    <row r="8384" spans="5:13" x14ac:dyDescent="0.2">
      <c r="E8384" s="219"/>
      <c r="F8384" s="219"/>
      <c r="H8384" s="219"/>
      <c r="K8384" s="219"/>
      <c r="L8384" s="219"/>
      <c r="M8384" s="219"/>
    </row>
    <row r="8385" spans="5:13" x14ac:dyDescent="0.2">
      <c r="F8385" s="125"/>
      <c r="J8385" s="216"/>
      <c r="K8385" s="216"/>
      <c r="L8385" s="216"/>
    </row>
    <row r="8386" spans="5:13" x14ac:dyDescent="0.2">
      <c r="E8386" s="219"/>
      <c r="F8386" s="219"/>
      <c r="H8386" s="219"/>
      <c r="K8386" s="219"/>
      <c r="L8386" s="219"/>
      <c r="M8386" s="219"/>
    </row>
    <row r="8387" spans="5:13" x14ac:dyDescent="0.2">
      <c r="F8387" s="125"/>
    </row>
    <row r="8388" spans="5:13" x14ac:dyDescent="0.2">
      <c r="F8388" s="125"/>
    </row>
    <row r="8389" spans="5:13" x14ac:dyDescent="0.2">
      <c r="E8389" s="219"/>
      <c r="F8389" s="219"/>
      <c r="H8389" s="219"/>
      <c r="K8389" s="219"/>
      <c r="L8389" s="219"/>
      <c r="M8389" s="219"/>
    </row>
    <row r="8390" spans="5:13" x14ac:dyDescent="0.2">
      <c r="F8390" s="125"/>
      <c r="J8390" s="216"/>
      <c r="K8390" s="216"/>
      <c r="L8390" s="216"/>
    </row>
    <row r="8391" spans="5:13" x14ac:dyDescent="0.2">
      <c r="E8391" s="219"/>
      <c r="F8391" s="219"/>
      <c r="H8391" s="219"/>
      <c r="K8391" s="219"/>
      <c r="L8391" s="219"/>
      <c r="M8391" s="219"/>
    </row>
    <row r="8392" spans="5:13" x14ac:dyDescent="0.2">
      <c r="F8392" s="125"/>
      <c r="J8392" s="216"/>
      <c r="K8392" s="216"/>
      <c r="L8392" s="216"/>
    </row>
    <row r="8393" spans="5:13" x14ac:dyDescent="0.2">
      <c r="E8393" s="219"/>
      <c r="F8393" s="219"/>
      <c r="H8393" s="219"/>
      <c r="K8393" s="219"/>
      <c r="L8393" s="219"/>
      <c r="M8393" s="219"/>
    </row>
    <row r="8394" spans="5:13" x14ac:dyDescent="0.2">
      <c r="E8394" s="219"/>
      <c r="F8394" s="219"/>
      <c r="H8394" s="219"/>
      <c r="K8394" s="219"/>
      <c r="L8394" s="219"/>
      <c r="M8394" s="219"/>
    </row>
    <row r="8395" spans="5:13" x14ac:dyDescent="0.2">
      <c r="F8395" s="125"/>
      <c r="J8395" s="216"/>
      <c r="K8395" s="216"/>
      <c r="L8395" s="216"/>
    </row>
    <row r="8396" spans="5:13" x14ac:dyDescent="0.2">
      <c r="F8396" s="125"/>
    </row>
    <row r="8397" spans="5:13" x14ac:dyDescent="0.2">
      <c r="E8397" s="219"/>
      <c r="F8397" s="219"/>
      <c r="H8397" s="219"/>
      <c r="K8397" s="219"/>
      <c r="L8397" s="219"/>
      <c r="M8397" s="219"/>
    </row>
    <row r="8398" spans="5:13" x14ac:dyDescent="0.2">
      <c r="F8398" s="125"/>
    </row>
    <row r="8399" spans="5:13" x14ac:dyDescent="0.2">
      <c r="F8399" s="125"/>
    </row>
    <row r="8400" spans="5:13" x14ac:dyDescent="0.2">
      <c r="F8400" s="125"/>
      <c r="J8400" s="216"/>
      <c r="K8400" s="216"/>
      <c r="L8400" s="216"/>
    </row>
    <row r="8401" spans="5:13" x14ac:dyDescent="0.2">
      <c r="F8401" s="125"/>
      <c r="J8401" s="216"/>
      <c r="K8401" s="216"/>
      <c r="L8401" s="216"/>
    </row>
    <row r="8402" spans="5:13" x14ac:dyDescent="0.2">
      <c r="E8402" s="219"/>
      <c r="F8402" s="219"/>
      <c r="H8402" s="219"/>
      <c r="K8402" s="219"/>
      <c r="L8402" s="219"/>
      <c r="M8402" s="219"/>
    </row>
    <row r="8403" spans="5:13" x14ac:dyDescent="0.2">
      <c r="F8403" s="125"/>
      <c r="J8403" s="216"/>
      <c r="K8403" s="216"/>
      <c r="L8403" s="216"/>
    </row>
    <row r="8404" spans="5:13" x14ac:dyDescent="0.2">
      <c r="F8404" s="125"/>
    </row>
    <row r="8405" spans="5:13" x14ac:dyDescent="0.2">
      <c r="F8405" s="125"/>
    </row>
    <row r="8406" spans="5:13" x14ac:dyDescent="0.2">
      <c r="F8406" s="125"/>
      <c r="J8406" s="216"/>
      <c r="K8406" s="216"/>
      <c r="L8406" s="216"/>
    </row>
    <row r="8407" spans="5:13" x14ac:dyDescent="0.2">
      <c r="F8407" s="125"/>
    </row>
    <row r="8408" spans="5:13" x14ac:dyDescent="0.2">
      <c r="E8408" s="219"/>
      <c r="F8408" s="219"/>
      <c r="H8408" s="219"/>
      <c r="K8408" s="219"/>
      <c r="L8408" s="219"/>
      <c r="M8408" s="219"/>
    </row>
    <row r="8409" spans="5:13" x14ac:dyDescent="0.2">
      <c r="F8409" s="125"/>
      <c r="J8409" s="216"/>
      <c r="K8409" s="216"/>
      <c r="L8409" s="216"/>
    </row>
    <row r="8410" spans="5:13" x14ac:dyDescent="0.2">
      <c r="F8410" s="125"/>
    </row>
    <row r="8411" spans="5:13" x14ac:dyDescent="0.2">
      <c r="F8411" s="125"/>
    </row>
    <row r="8412" spans="5:13" x14ac:dyDescent="0.2">
      <c r="F8412" s="125"/>
    </row>
    <row r="8413" spans="5:13" x14ac:dyDescent="0.2">
      <c r="F8413" s="125"/>
    </row>
    <row r="8414" spans="5:13" x14ac:dyDescent="0.2">
      <c r="F8414" s="125"/>
    </row>
    <row r="8415" spans="5:13" x14ac:dyDescent="0.2">
      <c r="F8415" s="125"/>
      <c r="J8415" s="216"/>
      <c r="K8415" s="216"/>
      <c r="L8415" s="216"/>
    </row>
    <row r="8416" spans="5:13" x14ac:dyDescent="0.2">
      <c r="F8416" s="125"/>
    </row>
    <row r="8417" spans="5:13" x14ac:dyDescent="0.2">
      <c r="E8417" s="219"/>
      <c r="F8417" s="219"/>
      <c r="H8417" s="219"/>
      <c r="K8417" s="219"/>
      <c r="L8417" s="219"/>
      <c r="M8417" s="219"/>
    </row>
    <row r="8418" spans="5:13" x14ac:dyDescent="0.2">
      <c r="F8418" s="125"/>
    </row>
    <row r="8419" spans="5:13" x14ac:dyDescent="0.2">
      <c r="F8419" s="125"/>
      <c r="J8419" s="216"/>
      <c r="K8419" s="216"/>
      <c r="L8419" s="216"/>
    </row>
    <row r="8420" spans="5:13" x14ac:dyDescent="0.2">
      <c r="F8420" s="125"/>
    </row>
    <row r="8421" spans="5:13" x14ac:dyDescent="0.2">
      <c r="F8421" s="125"/>
    </row>
    <row r="8423" spans="5:13" x14ac:dyDescent="0.2">
      <c r="F8423" s="125"/>
    </row>
    <row r="8424" spans="5:13" x14ac:dyDescent="0.2">
      <c r="F8424" s="125"/>
    </row>
    <row r="8425" spans="5:13" x14ac:dyDescent="0.2">
      <c r="F8425" s="125"/>
    </row>
    <row r="8426" spans="5:13" x14ac:dyDescent="0.2">
      <c r="F8426" s="125"/>
    </row>
    <row r="8427" spans="5:13" x14ac:dyDescent="0.2">
      <c r="E8427" s="219"/>
      <c r="F8427" s="219"/>
      <c r="H8427" s="219"/>
      <c r="K8427" s="219"/>
      <c r="L8427" s="219"/>
      <c r="M8427" s="219"/>
    </row>
    <row r="8428" spans="5:13" x14ac:dyDescent="0.2">
      <c r="F8428" s="125"/>
    </row>
    <row r="8429" spans="5:13" x14ac:dyDescent="0.2">
      <c r="E8429" s="219"/>
      <c r="F8429" s="219"/>
      <c r="H8429" s="219"/>
      <c r="K8429" s="219"/>
      <c r="L8429" s="219"/>
      <c r="M8429" s="219"/>
    </row>
    <row r="8430" spans="5:13" x14ac:dyDescent="0.2">
      <c r="E8430" s="219"/>
      <c r="F8430" s="219"/>
      <c r="H8430" s="219"/>
      <c r="K8430" s="219"/>
      <c r="L8430" s="219"/>
      <c r="M8430" s="219"/>
    </row>
    <row r="8431" spans="5:13" x14ac:dyDescent="0.2">
      <c r="E8431" s="219"/>
      <c r="F8431" s="219"/>
      <c r="H8431" s="219"/>
      <c r="K8431" s="219"/>
      <c r="L8431" s="219"/>
      <c r="M8431" s="219"/>
    </row>
    <row r="8432" spans="5:13" x14ac:dyDescent="0.2">
      <c r="E8432" s="219"/>
      <c r="F8432" s="219"/>
      <c r="H8432" s="219"/>
      <c r="K8432" s="219"/>
      <c r="L8432" s="219"/>
      <c r="M8432" s="219"/>
    </row>
    <row r="8433" spans="5:13" x14ac:dyDescent="0.2">
      <c r="E8433" s="219"/>
      <c r="F8433" s="219"/>
      <c r="H8433" s="219"/>
      <c r="K8433" s="219"/>
      <c r="L8433" s="219"/>
      <c r="M8433" s="219"/>
    </row>
    <row r="8434" spans="5:13" x14ac:dyDescent="0.2">
      <c r="F8434" s="125"/>
    </row>
    <row r="8435" spans="5:13" x14ac:dyDescent="0.2">
      <c r="F8435" s="125"/>
    </row>
    <row r="8436" spans="5:13" x14ac:dyDescent="0.2">
      <c r="F8436" s="125"/>
      <c r="J8436" s="216"/>
      <c r="K8436" s="216"/>
      <c r="L8436" s="216"/>
    </row>
    <row r="8437" spans="5:13" x14ac:dyDescent="0.2">
      <c r="E8437" s="219"/>
      <c r="F8437" s="219"/>
      <c r="H8437" s="219"/>
      <c r="K8437" s="219"/>
      <c r="L8437" s="219"/>
      <c r="M8437" s="219"/>
    </row>
    <row r="8438" spans="5:13" x14ac:dyDescent="0.2">
      <c r="F8438" s="125"/>
    </row>
    <row r="8439" spans="5:13" x14ac:dyDescent="0.2">
      <c r="F8439" s="125"/>
    </row>
    <row r="8440" spans="5:13" x14ac:dyDescent="0.2">
      <c r="E8440" s="219"/>
      <c r="F8440" s="219"/>
      <c r="H8440" s="219"/>
      <c r="K8440" s="219"/>
      <c r="L8440" s="219"/>
      <c r="M8440" s="219"/>
    </row>
    <row r="8441" spans="5:13" x14ac:dyDescent="0.2">
      <c r="F8441" s="125"/>
    </row>
    <row r="8442" spans="5:13" x14ac:dyDescent="0.2">
      <c r="F8442" s="125"/>
      <c r="J8442" s="216"/>
      <c r="K8442" s="216"/>
      <c r="L8442" s="216"/>
    </row>
    <row r="8443" spans="5:13" x14ac:dyDescent="0.2">
      <c r="E8443" s="219"/>
      <c r="F8443" s="219"/>
      <c r="H8443" s="219"/>
      <c r="K8443" s="219"/>
      <c r="L8443" s="219"/>
      <c r="M8443" s="219"/>
    </row>
    <row r="8444" spans="5:13" x14ac:dyDescent="0.2">
      <c r="F8444" s="125"/>
      <c r="J8444" s="216"/>
      <c r="K8444" s="216"/>
      <c r="L8444" s="216"/>
    </row>
    <row r="8445" spans="5:13" x14ac:dyDescent="0.2">
      <c r="E8445" s="219"/>
      <c r="F8445" s="219"/>
      <c r="H8445" s="219"/>
      <c r="K8445" s="219"/>
      <c r="L8445" s="219"/>
      <c r="M8445" s="219"/>
    </row>
    <row r="8446" spans="5:13" x14ac:dyDescent="0.2">
      <c r="F8446" s="125"/>
    </row>
    <row r="8447" spans="5:13" x14ac:dyDescent="0.2">
      <c r="F8447" s="125"/>
      <c r="J8447" s="216"/>
      <c r="K8447" s="216"/>
      <c r="L8447" s="216"/>
    </row>
    <row r="8448" spans="5:13" x14ac:dyDescent="0.2">
      <c r="E8448" s="219"/>
      <c r="F8448" s="219"/>
      <c r="H8448" s="219"/>
      <c r="K8448" s="219"/>
      <c r="L8448" s="219"/>
      <c r="M8448" s="219"/>
    </row>
    <row r="8449" spans="5:13" x14ac:dyDescent="0.2">
      <c r="F8449" s="125"/>
    </row>
    <row r="8450" spans="5:13" x14ac:dyDescent="0.2">
      <c r="F8450" s="125"/>
    </row>
    <row r="8451" spans="5:13" x14ac:dyDescent="0.2">
      <c r="E8451" s="219"/>
      <c r="F8451" s="219"/>
      <c r="H8451" s="219"/>
      <c r="K8451" s="219"/>
      <c r="L8451" s="219"/>
      <c r="M8451" s="219"/>
    </row>
    <row r="8452" spans="5:13" x14ac:dyDescent="0.2">
      <c r="E8452" s="219"/>
      <c r="F8452" s="219"/>
      <c r="H8452" s="219"/>
      <c r="K8452" s="219"/>
      <c r="L8452" s="219"/>
      <c r="M8452" s="219"/>
    </row>
    <row r="8453" spans="5:13" x14ac:dyDescent="0.2">
      <c r="E8453" s="219"/>
      <c r="F8453" s="219"/>
      <c r="H8453" s="219"/>
      <c r="K8453" s="219"/>
      <c r="L8453" s="219"/>
      <c r="M8453" s="219"/>
    </row>
    <row r="8454" spans="5:13" x14ac:dyDescent="0.2">
      <c r="F8454" s="125"/>
    </row>
    <row r="8455" spans="5:13" x14ac:dyDescent="0.2">
      <c r="F8455" s="125"/>
      <c r="J8455" s="216"/>
      <c r="K8455" s="216"/>
      <c r="L8455" s="216"/>
    </row>
    <row r="8456" spans="5:13" x14ac:dyDescent="0.2">
      <c r="E8456" s="219"/>
      <c r="F8456" s="219"/>
      <c r="H8456" s="219"/>
      <c r="K8456" s="219"/>
      <c r="L8456" s="219"/>
      <c r="M8456" s="219"/>
    </row>
    <row r="8457" spans="5:13" x14ac:dyDescent="0.2">
      <c r="F8457" s="125"/>
    </row>
    <row r="8458" spans="5:13" x14ac:dyDescent="0.2">
      <c r="F8458" s="125"/>
      <c r="J8458" s="216"/>
      <c r="K8458" s="216"/>
      <c r="L8458" s="216"/>
    </row>
    <row r="8459" spans="5:13" x14ac:dyDescent="0.2">
      <c r="F8459" s="125"/>
      <c r="J8459" s="216"/>
      <c r="K8459" s="216"/>
      <c r="L8459" s="216"/>
    </row>
    <row r="8460" spans="5:13" x14ac:dyDescent="0.2">
      <c r="E8460" s="219"/>
      <c r="F8460" s="219"/>
      <c r="H8460" s="219"/>
      <c r="K8460" s="219"/>
      <c r="L8460" s="219"/>
      <c r="M8460" s="219"/>
    </row>
    <row r="8461" spans="5:13" x14ac:dyDescent="0.2">
      <c r="F8461" s="125"/>
    </row>
    <row r="8462" spans="5:13" x14ac:dyDescent="0.2">
      <c r="F8462" s="125"/>
      <c r="J8462" s="216"/>
      <c r="K8462" s="216"/>
      <c r="L8462" s="216"/>
    </row>
    <row r="8463" spans="5:13" x14ac:dyDescent="0.2">
      <c r="F8463" s="125"/>
    </row>
    <row r="8464" spans="5:13" x14ac:dyDescent="0.2">
      <c r="E8464" s="219"/>
      <c r="F8464" s="219"/>
      <c r="H8464" s="219"/>
      <c r="K8464" s="219"/>
      <c r="L8464" s="219"/>
      <c r="M8464" s="219"/>
    </row>
    <row r="8465" spans="5:13" x14ac:dyDescent="0.2">
      <c r="F8465" s="125"/>
    </row>
    <row r="8466" spans="5:13" x14ac:dyDescent="0.2">
      <c r="E8466" s="219"/>
      <c r="F8466" s="219"/>
      <c r="H8466" s="219"/>
      <c r="K8466" s="219"/>
      <c r="L8466" s="219"/>
      <c r="M8466" s="219"/>
    </row>
    <row r="8467" spans="5:13" x14ac:dyDescent="0.2">
      <c r="F8467" s="125"/>
    </row>
    <row r="8468" spans="5:13" x14ac:dyDescent="0.2">
      <c r="E8468" s="219"/>
      <c r="F8468" s="219"/>
      <c r="H8468" s="219"/>
      <c r="K8468" s="219"/>
      <c r="L8468" s="219"/>
      <c r="M8468" s="219"/>
    </row>
    <row r="8469" spans="5:13" x14ac:dyDescent="0.2">
      <c r="F8469" s="125"/>
      <c r="J8469" s="216"/>
      <c r="K8469" s="216"/>
      <c r="L8469" s="216"/>
    </row>
    <row r="8470" spans="5:13" x14ac:dyDescent="0.2">
      <c r="F8470" s="125"/>
      <c r="J8470" s="216"/>
      <c r="K8470" s="216"/>
      <c r="L8470" s="216"/>
    </row>
    <row r="8471" spans="5:13" x14ac:dyDescent="0.2">
      <c r="F8471" s="125"/>
    </row>
    <row r="8472" spans="5:13" x14ac:dyDescent="0.2">
      <c r="F8472" s="125"/>
      <c r="J8472" s="216"/>
      <c r="K8472" s="216"/>
      <c r="L8472" s="216"/>
    </row>
    <row r="8473" spans="5:13" x14ac:dyDescent="0.2">
      <c r="F8473" s="125"/>
    </row>
    <row r="8474" spans="5:13" x14ac:dyDescent="0.2">
      <c r="F8474" s="125"/>
    </row>
    <row r="8475" spans="5:13" x14ac:dyDescent="0.2">
      <c r="E8475" s="219"/>
      <c r="F8475" s="219"/>
      <c r="H8475" s="219"/>
      <c r="K8475" s="219"/>
      <c r="L8475" s="219"/>
      <c r="M8475" s="219"/>
    </row>
    <row r="8476" spans="5:13" x14ac:dyDescent="0.2">
      <c r="F8476" s="125"/>
      <c r="J8476" s="216"/>
      <c r="K8476" s="216"/>
      <c r="L8476" s="216"/>
    </row>
    <row r="8477" spans="5:13" x14ac:dyDescent="0.2">
      <c r="F8477" s="125"/>
      <c r="J8477" s="216"/>
      <c r="K8477" s="216"/>
      <c r="L8477" s="216"/>
    </row>
    <row r="8478" spans="5:13" x14ac:dyDescent="0.2">
      <c r="F8478" s="125"/>
    </row>
    <row r="8479" spans="5:13" x14ac:dyDescent="0.2">
      <c r="F8479" s="125"/>
      <c r="J8479" s="216"/>
      <c r="K8479" s="216"/>
      <c r="L8479" s="216"/>
    </row>
    <row r="8480" spans="5:13" x14ac:dyDescent="0.2">
      <c r="F8480" s="125"/>
    </row>
    <row r="8481" spans="5:13" x14ac:dyDescent="0.2">
      <c r="F8481" s="125"/>
      <c r="J8481" s="216"/>
      <c r="K8481" s="216"/>
      <c r="L8481" s="216"/>
    </row>
    <row r="8482" spans="5:13" x14ac:dyDescent="0.2">
      <c r="E8482" s="219"/>
      <c r="F8482" s="219"/>
      <c r="H8482" s="219"/>
      <c r="K8482" s="219"/>
      <c r="L8482" s="219"/>
      <c r="M8482" s="219"/>
    </row>
    <row r="8483" spans="5:13" x14ac:dyDescent="0.2">
      <c r="E8483" s="219"/>
      <c r="F8483" s="219"/>
      <c r="H8483" s="219"/>
      <c r="K8483" s="219"/>
      <c r="L8483" s="219"/>
      <c r="M8483" s="219"/>
    </row>
    <row r="8484" spans="5:13" x14ac:dyDescent="0.2">
      <c r="F8484" s="125"/>
    </row>
    <row r="8485" spans="5:13" x14ac:dyDescent="0.2">
      <c r="F8485" s="125"/>
    </row>
    <row r="8486" spans="5:13" x14ac:dyDescent="0.2">
      <c r="F8486" s="125"/>
      <c r="J8486" s="216"/>
      <c r="K8486" s="216"/>
      <c r="L8486" s="216"/>
    </row>
    <row r="8487" spans="5:13" x14ac:dyDescent="0.2">
      <c r="F8487" s="125"/>
    </row>
    <row r="8488" spans="5:13" x14ac:dyDescent="0.2">
      <c r="F8488" s="125"/>
    </row>
    <row r="8489" spans="5:13" x14ac:dyDescent="0.2">
      <c r="F8489" s="125"/>
    </row>
    <row r="8490" spans="5:13" x14ac:dyDescent="0.2">
      <c r="E8490" s="219"/>
      <c r="F8490" s="219"/>
      <c r="H8490" s="219"/>
      <c r="K8490" s="219"/>
      <c r="L8490" s="219"/>
      <c r="M8490" s="219"/>
    </row>
    <row r="8491" spans="5:13" x14ac:dyDescent="0.2">
      <c r="F8491" s="125"/>
      <c r="J8491" s="216"/>
      <c r="K8491" s="216"/>
      <c r="L8491" s="216"/>
    </row>
    <row r="8492" spans="5:13" x14ac:dyDescent="0.2">
      <c r="E8492" s="219"/>
      <c r="F8492" s="219"/>
      <c r="H8492" s="219"/>
      <c r="K8492" s="219"/>
      <c r="L8492" s="219"/>
      <c r="M8492" s="219"/>
    </row>
    <row r="8493" spans="5:13" x14ac:dyDescent="0.2">
      <c r="E8493" s="219"/>
      <c r="F8493" s="219"/>
      <c r="H8493" s="219"/>
      <c r="K8493" s="219"/>
      <c r="L8493" s="219"/>
      <c r="M8493" s="219"/>
    </row>
    <row r="8494" spans="5:13" x14ac:dyDescent="0.2">
      <c r="E8494" s="219"/>
      <c r="F8494" s="219"/>
      <c r="H8494" s="219"/>
      <c r="K8494" s="219"/>
      <c r="L8494" s="219"/>
      <c r="M8494" s="219"/>
    </row>
    <row r="8495" spans="5:13" x14ac:dyDescent="0.2">
      <c r="F8495" s="125"/>
    </row>
    <row r="8496" spans="5:13" x14ac:dyDescent="0.2">
      <c r="E8496" s="219"/>
      <c r="F8496" s="219"/>
      <c r="H8496" s="219"/>
      <c r="K8496" s="219"/>
      <c r="L8496" s="219"/>
      <c r="M8496" s="219"/>
    </row>
    <row r="8497" spans="5:13" x14ac:dyDescent="0.2">
      <c r="E8497" s="219"/>
      <c r="F8497" s="219"/>
      <c r="H8497" s="219"/>
      <c r="K8497" s="219"/>
      <c r="L8497" s="219"/>
      <c r="M8497" s="219"/>
    </row>
    <row r="8498" spans="5:13" x14ac:dyDescent="0.2">
      <c r="F8498" s="125"/>
    </row>
    <row r="8499" spans="5:13" x14ac:dyDescent="0.2">
      <c r="E8499" s="219"/>
      <c r="F8499" s="219"/>
      <c r="H8499" s="219"/>
      <c r="K8499" s="219"/>
      <c r="L8499" s="219"/>
      <c r="M8499" s="219"/>
    </row>
    <row r="8500" spans="5:13" x14ac:dyDescent="0.2">
      <c r="E8500" s="219"/>
      <c r="F8500" s="219"/>
      <c r="H8500" s="219"/>
      <c r="K8500" s="219"/>
      <c r="L8500" s="219"/>
      <c r="M8500" s="219"/>
    </row>
    <row r="8501" spans="5:13" x14ac:dyDescent="0.2">
      <c r="E8501" s="219"/>
      <c r="F8501" s="219"/>
      <c r="H8501" s="219"/>
      <c r="K8501" s="219"/>
      <c r="L8501" s="219"/>
      <c r="M8501" s="219"/>
    </row>
    <row r="8502" spans="5:13" x14ac:dyDescent="0.2">
      <c r="E8502" s="219"/>
      <c r="F8502" s="219"/>
      <c r="H8502" s="219"/>
      <c r="K8502" s="219"/>
      <c r="L8502" s="219"/>
      <c r="M8502" s="219"/>
    </row>
    <row r="8503" spans="5:13" x14ac:dyDescent="0.2">
      <c r="F8503" s="125"/>
      <c r="J8503" s="216"/>
      <c r="K8503" s="216"/>
      <c r="L8503" s="216"/>
    </row>
    <row r="8504" spans="5:13" x14ac:dyDescent="0.2">
      <c r="E8504" s="219"/>
      <c r="F8504" s="219"/>
      <c r="H8504" s="219"/>
      <c r="K8504" s="219"/>
      <c r="L8504" s="219"/>
      <c r="M8504" s="219"/>
    </row>
    <row r="8505" spans="5:13" x14ac:dyDescent="0.2">
      <c r="F8505" s="125"/>
    </row>
    <row r="8506" spans="5:13" x14ac:dyDescent="0.2">
      <c r="E8506" s="219"/>
      <c r="F8506" s="219"/>
      <c r="H8506" s="219"/>
      <c r="K8506" s="219"/>
      <c r="L8506" s="219"/>
      <c r="M8506" s="219"/>
    </row>
    <row r="8507" spans="5:13" x14ac:dyDescent="0.2">
      <c r="E8507" s="219"/>
      <c r="F8507" s="219"/>
      <c r="H8507" s="219"/>
      <c r="K8507" s="219"/>
      <c r="L8507" s="219"/>
      <c r="M8507" s="219"/>
    </row>
    <row r="8508" spans="5:13" x14ac:dyDescent="0.2">
      <c r="F8508" s="125"/>
    </row>
    <row r="8509" spans="5:13" x14ac:dyDescent="0.2">
      <c r="F8509" s="125"/>
    </row>
    <row r="8510" spans="5:13" x14ac:dyDescent="0.2">
      <c r="F8510" s="125"/>
    </row>
    <row r="8511" spans="5:13" x14ac:dyDescent="0.2">
      <c r="F8511" s="125"/>
    </row>
    <row r="8512" spans="5:13" x14ac:dyDescent="0.2">
      <c r="E8512" s="219"/>
      <c r="F8512" s="219"/>
      <c r="H8512" s="219"/>
      <c r="K8512" s="219"/>
      <c r="L8512" s="219"/>
      <c r="M8512" s="219"/>
    </row>
    <row r="8513" spans="5:13" x14ac:dyDescent="0.2">
      <c r="F8513" s="125"/>
    </row>
    <row r="8514" spans="5:13" x14ac:dyDescent="0.2">
      <c r="F8514" s="125"/>
      <c r="J8514" s="216"/>
      <c r="K8514" s="216"/>
      <c r="L8514" s="216"/>
    </row>
    <row r="8515" spans="5:13" x14ac:dyDescent="0.2">
      <c r="F8515" s="125"/>
    </row>
    <row r="8516" spans="5:13" x14ac:dyDescent="0.2">
      <c r="E8516" s="219"/>
      <c r="F8516" s="219"/>
      <c r="H8516" s="219"/>
      <c r="K8516" s="219"/>
      <c r="L8516" s="219"/>
      <c r="M8516" s="219"/>
    </row>
    <row r="8517" spans="5:13" x14ac:dyDescent="0.2">
      <c r="E8517" s="219"/>
      <c r="F8517" s="219"/>
      <c r="H8517" s="219"/>
      <c r="K8517" s="219"/>
      <c r="L8517" s="219"/>
      <c r="M8517" s="219"/>
    </row>
    <row r="8518" spans="5:13" x14ac:dyDescent="0.2">
      <c r="E8518" s="219"/>
      <c r="F8518" s="219"/>
      <c r="H8518" s="219"/>
      <c r="K8518" s="219"/>
      <c r="L8518" s="219"/>
      <c r="M8518" s="219"/>
    </row>
    <row r="8519" spans="5:13" x14ac:dyDescent="0.2">
      <c r="E8519" s="219"/>
      <c r="F8519" s="219"/>
      <c r="H8519" s="219"/>
      <c r="K8519" s="219"/>
      <c r="L8519" s="219"/>
      <c r="M8519" s="219"/>
    </row>
    <row r="8520" spans="5:13" x14ac:dyDescent="0.2">
      <c r="E8520" s="219"/>
      <c r="F8520" s="219"/>
      <c r="H8520" s="219"/>
      <c r="K8520" s="219"/>
      <c r="L8520" s="219"/>
      <c r="M8520" s="219"/>
    </row>
    <row r="8521" spans="5:13" x14ac:dyDescent="0.2">
      <c r="E8521" s="219"/>
      <c r="F8521" s="219"/>
      <c r="H8521" s="219"/>
      <c r="K8521" s="219"/>
      <c r="L8521" s="219"/>
      <c r="M8521" s="219"/>
    </row>
    <row r="8522" spans="5:13" x14ac:dyDescent="0.2">
      <c r="E8522" s="219"/>
      <c r="F8522" s="219"/>
      <c r="H8522" s="219"/>
      <c r="K8522" s="219"/>
      <c r="L8522" s="219"/>
      <c r="M8522" s="219"/>
    </row>
    <row r="8523" spans="5:13" x14ac:dyDescent="0.2">
      <c r="E8523" s="219"/>
      <c r="F8523" s="219"/>
      <c r="H8523" s="219"/>
      <c r="K8523" s="219"/>
      <c r="L8523" s="219"/>
      <c r="M8523" s="219"/>
    </row>
    <row r="8524" spans="5:13" x14ac:dyDescent="0.2">
      <c r="F8524" s="125"/>
    </row>
    <row r="8525" spans="5:13" x14ac:dyDescent="0.2">
      <c r="F8525" s="125"/>
      <c r="J8525" s="216"/>
      <c r="K8525" s="216"/>
      <c r="L8525" s="216"/>
    </row>
    <row r="8526" spans="5:13" x14ac:dyDescent="0.2">
      <c r="F8526" s="125"/>
      <c r="J8526" s="216"/>
      <c r="K8526" s="216"/>
      <c r="L8526" s="216"/>
    </row>
    <row r="8527" spans="5:13" x14ac:dyDescent="0.2">
      <c r="E8527" s="219"/>
      <c r="F8527" s="219"/>
      <c r="H8527" s="219"/>
      <c r="K8527" s="219"/>
      <c r="L8527" s="219"/>
      <c r="M8527" s="219"/>
    </row>
    <row r="8528" spans="5:13" x14ac:dyDescent="0.2">
      <c r="F8528" s="125"/>
    </row>
    <row r="8529" spans="5:13" x14ac:dyDescent="0.2">
      <c r="F8529" s="125"/>
      <c r="J8529" s="216"/>
      <c r="K8529" s="216"/>
      <c r="L8529" s="216"/>
    </row>
    <row r="8530" spans="5:13" x14ac:dyDescent="0.2">
      <c r="F8530" s="125"/>
    </row>
    <row r="8531" spans="5:13" x14ac:dyDescent="0.2">
      <c r="F8531" s="125"/>
      <c r="J8531" s="216"/>
      <c r="K8531" s="216"/>
      <c r="L8531" s="216"/>
    </row>
    <row r="8532" spans="5:13" x14ac:dyDescent="0.2">
      <c r="F8532" s="125"/>
      <c r="J8532" s="216"/>
      <c r="K8532" s="216"/>
      <c r="L8532" s="216"/>
    </row>
    <row r="8533" spans="5:13" x14ac:dyDescent="0.2">
      <c r="F8533" s="125"/>
    </row>
    <row r="8534" spans="5:13" x14ac:dyDescent="0.2">
      <c r="F8534" s="125"/>
      <c r="J8534" s="216"/>
      <c r="K8534" s="216"/>
      <c r="L8534" s="216"/>
    </row>
    <row r="8535" spans="5:13" x14ac:dyDescent="0.2">
      <c r="F8535" s="125"/>
    </row>
    <row r="8536" spans="5:13" x14ac:dyDescent="0.2">
      <c r="E8536" s="219"/>
      <c r="F8536" s="219"/>
      <c r="H8536" s="219"/>
      <c r="K8536" s="219"/>
      <c r="L8536" s="219"/>
      <c r="M8536" s="219"/>
    </row>
    <row r="8537" spans="5:13" x14ac:dyDescent="0.2">
      <c r="E8537" s="219"/>
      <c r="F8537" s="219"/>
      <c r="H8537" s="219"/>
      <c r="K8537" s="219"/>
      <c r="L8537" s="219"/>
      <c r="M8537" s="219"/>
    </row>
    <row r="8538" spans="5:13" x14ac:dyDescent="0.2">
      <c r="E8538" s="219"/>
      <c r="F8538" s="219"/>
      <c r="H8538" s="219"/>
      <c r="K8538" s="219"/>
      <c r="L8538" s="219"/>
      <c r="M8538" s="219"/>
    </row>
    <row r="8539" spans="5:13" x14ac:dyDescent="0.2">
      <c r="F8539" s="125"/>
      <c r="J8539" s="216"/>
      <c r="K8539" s="216"/>
      <c r="L8539" s="216"/>
    </row>
    <row r="8540" spans="5:13" x14ac:dyDescent="0.2">
      <c r="F8540" s="125"/>
    </row>
    <row r="8541" spans="5:13" x14ac:dyDescent="0.2">
      <c r="F8541" s="125"/>
      <c r="M8541" s="215"/>
    </row>
    <row r="8542" spans="5:13" x14ac:dyDescent="0.2">
      <c r="F8542" s="125"/>
    </row>
    <row r="8543" spans="5:13" x14ac:dyDescent="0.2">
      <c r="E8543" s="219"/>
      <c r="F8543" s="219"/>
      <c r="H8543" s="219"/>
      <c r="K8543" s="219"/>
      <c r="L8543" s="219"/>
      <c r="M8543" s="219"/>
    </row>
    <row r="8544" spans="5:13" x14ac:dyDescent="0.2">
      <c r="F8544" s="125"/>
      <c r="J8544" s="216"/>
      <c r="K8544" s="216"/>
      <c r="L8544" s="216"/>
    </row>
    <row r="8545" spans="5:13" x14ac:dyDescent="0.2">
      <c r="E8545" s="219"/>
      <c r="F8545" s="219"/>
      <c r="H8545" s="219"/>
      <c r="K8545" s="219"/>
      <c r="L8545" s="219"/>
      <c r="M8545" s="219"/>
    </row>
    <row r="8546" spans="5:13" x14ac:dyDescent="0.2">
      <c r="E8546" s="219"/>
      <c r="F8546" s="219"/>
      <c r="H8546" s="219"/>
      <c r="K8546" s="219"/>
      <c r="L8546" s="219"/>
      <c r="M8546" s="219"/>
    </row>
    <row r="8547" spans="5:13" x14ac:dyDescent="0.2">
      <c r="E8547" s="219"/>
      <c r="F8547" s="219"/>
      <c r="H8547" s="219"/>
      <c r="K8547" s="219"/>
      <c r="L8547" s="219"/>
      <c r="M8547" s="219"/>
    </row>
    <row r="8548" spans="5:13" x14ac:dyDescent="0.2">
      <c r="F8548" s="125"/>
    </row>
    <row r="8549" spans="5:13" x14ac:dyDescent="0.2">
      <c r="F8549" s="125"/>
    </row>
    <row r="8550" spans="5:13" x14ac:dyDescent="0.2">
      <c r="F8550" s="125"/>
    </row>
    <row r="8551" spans="5:13" x14ac:dyDescent="0.2">
      <c r="E8551" s="219"/>
      <c r="F8551" s="219"/>
      <c r="H8551" s="219"/>
      <c r="K8551" s="219"/>
      <c r="L8551" s="219"/>
      <c r="M8551" s="219"/>
    </row>
    <row r="8552" spans="5:13" x14ac:dyDescent="0.2">
      <c r="F8552" s="125"/>
    </row>
    <row r="8553" spans="5:13" x14ac:dyDescent="0.2">
      <c r="E8553" s="219"/>
      <c r="F8553" s="219"/>
      <c r="H8553" s="219"/>
      <c r="K8553" s="219"/>
      <c r="L8553" s="219"/>
      <c r="M8553" s="219"/>
    </row>
    <row r="8554" spans="5:13" x14ac:dyDescent="0.2">
      <c r="F8554" s="125"/>
    </row>
    <row r="8555" spans="5:13" x14ac:dyDescent="0.2">
      <c r="E8555" s="219"/>
      <c r="F8555" s="219"/>
      <c r="H8555" s="219"/>
      <c r="K8555" s="219"/>
      <c r="L8555" s="219"/>
      <c r="M8555" s="219"/>
    </row>
    <row r="8556" spans="5:13" x14ac:dyDescent="0.2">
      <c r="F8556" s="125"/>
      <c r="J8556" s="216"/>
      <c r="K8556" s="216"/>
      <c r="L8556" s="216"/>
    </row>
    <row r="8557" spans="5:13" x14ac:dyDescent="0.2">
      <c r="E8557" s="219"/>
      <c r="F8557" s="219"/>
      <c r="H8557" s="219"/>
      <c r="K8557" s="219"/>
      <c r="L8557" s="219"/>
      <c r="M8557" s="219"/>
    </row>
    <row r="8558" spans="5:13" x14ac:dyDescent="0.2">
      <c r="F8558" s="125"/>
      <c r="H8558" s="219"/>
    </row>
    <row r="8559" spans="5:13" x14ac:dyDescent="0.2">
      <c r="E8559" s="219"/>
      <c r="F8559" s="219"/>
      <c r="H8559" s="219"/>
      <c r="K8559" s="219"/>
      <c r="L8559" s="219"/>
      <c r="M8559" s="219"/>
    </row>
    <row r="8560" spans="5:13" x14ac:dyDescent="0.2">
      <c r="E8560" s="219"/>
      <c r="F8560" s="219"/>
      <c r="H8560" s="219"/>
      <c r="K8560" s="219"/>
      <c r="L8560" s="219"/>
      <c r="M8560" s="219"/>
    </row>
    <row r="8561" spans="5:13" x14ac:dyDescent="0.2">
      <c r="F8561" s="125"/>
    </row>
    <row r="8562" spans="5:13" x14ac:dyDescent="0.2">
      <c r="E8562" s="219"/>
      <c r="F8562" s="219"/>
      <c r="H8562" s="219"/>
      <c r="K8562" s="219"/>
      <c r="L8562" s="219"/>
      <c r="M8562" s="219"/>
    </row>
    <row r="8563" spans="5:13" x14ac:dyDescent="0.2">
      <c r="F8563" s="125"/>
    </row>
    <row r="8564" spans="5:13" x14ac:dyDescent="0.2">
      <c r="F8564" s="125"/>
    </row>
    <row r="8565" spans="5:13" x14ac:dyDescent="0.2">
      <c r="F8565" s="125"/>
      <c r="J8565" s="216"/>
      <c r="K8565" s="216"/>
      <c r="L8565" s="216"/>
    </row>
    <row r="8566" spans="5:13" x14ac:dyDescent="0.2">
      <c r="F8566" s="125"/>
    </row>
    <row r="8567" spans="5:13" x14ac:dyDescent="0.2">
      <c r="F8567" s="125"/>
    </row>
    <row r="8568" spans="5:13" x14ac:dyDescent="0.2">
      <c r="E8568" s="219"/>
      <c r="F8568" s="219"/>
      <c r="H8568" s="219"/>
      <c r="K8568" s="219"/>
      <c r="L8568" s="219"/>
      <c r="M8568" s="219"/>
    </row>
    <row r="8569" spans="5:13" x14ac:dyDescent="0.2">
      <c r="E8569" s="219"/>
      <c r="F8569" s="219"/>
      <c r="H8569" s="219"/>
      <c r="K8569" s="219"/>
      <c r="L8569" s="219"/>
      <c r="M8569" s="219"/>
    </row>
    <row r="8570" spans="5:13" x14ac:dyDescent="0.2">
      <c r="F8570" s="125"/>
      <c r="J8570" s="216"/>
      <c r="K8570" s="216"/>
      <c r="L8570" s="216"/>
    </row>
    <row r="8571" spans="5:13" x14ac:dyDescent="0.2">
      <c r="F8571" s="125"/>
    </row>
    <row r="8572" spans="5:13" x14ac:dyDescent="0.2">
      <c r="E8572" s="219"/>
      <c r="F8572" s="219"/>
      <c r="H8572" s="219"/>
      <c r="K8572" s="219"/>
      <c r="L8572" s="219"/>
      <c r="M8572" s="219"/>
    </row>
    <row r="8573" spans="5:13" x14ac:dyDescent="0.2">
      <c r="F8573" s="125"/>
      <c r="J8573" s="216"/>
      <c r="K8573" s="216"/>
      <c r="L8573" s="216"/>
    </row>
    <row r="8574" spans="5:13" x14ac:dyDescent="0.2">
      <c r="F8574" s="125"/>
    </row>
    <row r="8575" spans="5:13" x14ac:dyDescent="0.2">
      <c r="F8575" s="125"/>
      <c r="J8575" s="216"/>
      <c r="K8575" s="216"/>
      <c r="L8575" s="216"/>
    </row>
    <row r="8576" spans="5:13" x14ac:dyDescent="0.2">
      <c r="E8576" s="219"/>
      <c r="F8576" s="219"/>
      <c r="H8576" s="219"/>
      <c r="K8576" s="219"/>
      <c r="L8576" s="219"/>
      <c r="M8576" s="219"/>
    </row>
    <row r="8577" spans="5:13" x14ac:dyDescent="0.2">
      <c r="E8577" s="219"/>
      <c r="F8577" s="219"/>
      <c r="H8577" s="219"/>
      <c r="K8577" s="219"/>
      <c r="L8577" s="219"/>
      <c r="M8577" s="219"/>
    </row>
    <row r="8578" spans="5:13" x14ac:dyDescent="0.2">
      <c r="E8578" s="219"/>
      <c r="F8578" s="219"/>
      <c r="H8578" s="219"/>
      <c r="K8578" s="219"/>
      <c r="L8578" s="219"/>
      <c r="M8578" s="219"/>
    </row>
    <row r="8579" spans="5:13" x14ac:dyDescent="0.2">
      <c r="E8579" s="219"/>
      <c r="F8579" s="219"/>
      <c r="H8579" s="219"/>
      <c r="K8579" s="219"/>
      <c r="L8579" s="219"/>
      <c r="M8579" s="219"/>
    </row>
    <row r="8580" spans="5:13" x14ac:dyDescent="0.2">
      <c r="F8580" s="125"/>
    </row>
    <row r="8581" spans="5:13" x14ac:dyDescent="0.2">
      <c r="E8581" s="219"/>
      <c r="F8581" s="219"/>
      <c r="H8581" s="219"/>
      <c r="K8581" s="219"/>
      <c r="L8581" s="219"/>
      <c r="M8581" s="219"/>
    </row>
    <row r="8582" spans="5:13" x14ac:dyDescent="0.2">
      <c r="F8582" s="125"/>
    </row>
    <row r="8583" spans="5:13" x14ac:dyDescent="0.2">
      <c r="E8583" s="219"/>
      <c r="F8583" s="219"/>
      <c r="K8583" s="219"/>
      <c r="L8583" s="219"/>
      <c r="M8583" s="219"/>
    </row>
    <row r="8584" spans="5:13" x14ac:dyDescent="0.2">
      <c r="F8584" s="125"/>
      <c r="J8584" s="216"/>
      <c r="K8584" s="216"/>
      <c r="L8584" s="216"/>
    </row>
    <row r="8585" spans="5:13" x14ac:dyDescent="0.2">
      <c r="F8585" s="125"/>
      <c r="J8585" s="216"/>
      <c r="K8585" s="216"/>
      <c r="L8585" s="216"/>
    </row>
    <row r="8586" spans="5:13" x14ac:dyDescent="0.2">
      <c r="F8586" s="125"/>
      <c r="J8586" s="216"/>
      <c r="K8586" s="216"/>
      <c r="L8586" s="216"/>
    </row>
    <row r="8587" spans="5:13" x14ac:dyDescent="0.2">
      <c r="E8587" s="219"/>
      <c r="F8587" s="219"/>
      <c r="H8587" s="219"/>
      <c r="K8587" s="219"/>
      <c r="L8587" s="219"/>
      <c r="M8587" s="219"/>
    </row>
    <row r="8588" spans="5:13" x14ac:dyDescent="0.2">
      <c r="F8588" s="125"/>
      <c r="J8588" s="216"/>
      <c r="K8588" s="216"/>
      <c r="L8588" s="216"/>
    </row>
    <row r="8589" spans="5:13" x14ac:dyDescent="0.2">
      <c r="E8589" s="219"/>
      <c r="F8589" s="219"/>
      <c r="H8589" s="219"/>
      <c r="K8589" s="219"/>
      <c r="L8589" s="219"/>
      <c r="M8589" s="219"/>
    </row>
    <row r="8590" spans="5:13" x14ac:dyDescent="0.2">
      <c r="F8590" s="125"/>
    </row>
    <row r="8591" spans="5:13" x14ac:dyDescent="0.2">
      <c r="F8591" s="125"/>
      <c r="J8591" s="216"/>
      <c r="K8591" s="216"/>
      <c r="L8591" s="216"/>
    </row>
    <row r="8592" spans="5:13" x14ac:dyDescent="0.2">
      <c r="F8592" s="125"/>
      <c r="J8592" s="216"/>
      <c r="K8592" s="216"/>
      <c r="L8592" s="216"/>
    </row>
    <row r="8593" spans="5:13" x14ac:dyDescent="0.2">
      <c r="F8593" s="125"/>
    </row>
    <row r="8594" spans="5:13" x14ac:dyDescent="0.2">
      <c r="E8594" s="219"/>
      <c r="F8594" s="219"/>
      <c r="H8594" s="219"/>
      <c r="K8594" s="219"/>
      <c r="L8594" s="219"/>
      <c r="M8594" s="219"/>
    </row>
    <row r="8595" spans="5:13" x14ac:dyDescent="0.2">
      <c r="F8595" s="125"/>
    </row>
    <row r="8596" spans="5:13" x14ac:dyDescent="0.2">
      <c r="F8596" s="125"/>
      <c r="J8596" s="216"/>
      <c r="K8596" s="216"/>
      <c r="L8596" s="216"/>
    </row>
    <row r="8597" spans="5:13" x14ac:dyDescent="0.2">
      <c r="E8597" s="219"/>
      <c r="F8597" s="219"/>
      <c r="H8597" s="219"/>
      <c r="K8597" s="219"/>
      <c r="L8597" s="219"/>
      <c r="M8597" s="219"/>
    </row>
    <row r="8598" spans="5:13" x14ac:dyDescent="0.2">
      <c r="F8598" s="125"/>
      <c r="J8598" s="216"/>
      <c r="K8598" s="216"/>
      <c r="L8598" s="216"/>
    </row>
    <row r="8599" spans="5:13" x14ac:dyDescent="0.2">
      <c r="E8599" s="219"/>
      <c r="F8599" s="219"/>
      <c r="H8599" s="219"/>
      <c r="K8599" s="219"/>
      <c r="L8599" s="219"/>
      <c r="M8599" s="219"/>
    </row>
    <row r="8600" spans="5:13" x14ac:dyDescent="0.2">
      <c r="E8600" s="219"/>
      <c r="F8600" s="219"/>
      <c r="H8600" s="219"/>
      <c r="K8600" s="219"/>
      <c r="L8600" s="219"/>
      <c r="M8600" s="219"/>
    </row>
    <row r="8601" spans="5:13" x14ac:dyDescent="0.2">
      <c r="E8601" s="219"/>
      <c r="F8601" s="219"/>
      <c r="H8601" s="219"/>
      <c r="K8601" s="219"/>
      <c r="L8601" s="219"/>
      <c r="M8601" s="219"/>
    </row>
    <row r="8602" spans="5:13" x14ac:dyDescent="0.2">
      <c r="F8602" s="125"/>
      <c r="J8602" s="216"/>
      <c r="K8602" s="216"/>
      <c r="L8602" s="216"/>
    </row>
    <row r="8603" spans="5:13" x14ac:dyDescent="0.2">
      <c r="F8603" s="125"/>
      <c r="H8603" s="219"/>
    </row>
    <row r="8604" spans="5:13" x14ac:dyDescent="0.2">
      <c r="F8604" s="125"/>
    </row>
    <row r="8605" spans="5:13" x14ac:dyDescent="0.2">
      <c r="F8605" s="125"/>
    </row>
    <row r="8606" spans="5:13" x14ac:dyDescent="0.2">
      <c r="E8606" s="219"/>
      <c r="F8606" s="219"/>
      <c r="H8606" s="219"/>
      <c r="K8606" s="219"/>
      <c r="L8606" s="219"/>
      <c r="M8606" s="219"/>
    </row>
    <row r="8607" spans="5:13" x14ac:dyDescent="0.2">
      <c r="F8607" s="125"/>
    </row>
    <row r="8608" spans="5:13" x14ac:dyDescent="0.2">
      <c r="F8608" s="125"/>
    </row>
    <row r="8609" spans="5:13" x14ac:dyDescent="0.2">
      <c r="F8609" s="125"/>
    </row>
    <row r="8610" spans="5:13" x14ac:dyDescent="0.2">
      <c r="F8610" s="125"/>
      <c r="J8610" s="216"/>
      <c r="K8610" s="216"/>
      <c r="L8610" s="216"/>
    </row>
    <row r="8611" spans="5:13" x14ac:dyDescent="0.2">
      <c r="F8611" s="125"/>
    </row>
    <row r="8612" spans="5:13" x14ac:dyDescent="0.2">
      <c r="F8612" s="125"/>
      <c r="J8612" s="216"/>
      <c r="K8612" s="216"/>
      <c r="L8612" s="216"/>
    </row>
    <row r="8613" spans="5:13" x14ac:dyDescent="0.2">
      <c r="F8613" s="125"/>
      <c r="J8613" s="216"/>
      <c r="K8613" s="216"/>
      <c r="L8613" s="216"/>
    </row>
    <row r="8614" spans="5:13" x14ac:dyDescent="0.2">
      <c r="F8614" s="125"/>
    </row>
    <row r="8615" spans="5:13" x14ac:dyDescent="0.2">
      <c r="E8615" s="219"/>
      <c r="F8615" s="219"/>
      <c r="H8615" s="219"/>
      <c r="K8615" s="219"/>
      <c r="L8615" s="219"/>
      <c r="M8615" s="219"/>
    </row>
    <row r="8616" spans="5:13" x14ac:dyDescent="0.2">
      <c r="F8616" s="125"/>
    </row>
    <row r="8617" spans="5:13" x14ac:dyDescent="0.2">
      <c r="E8617" s="219"/>
      <c r="F8617" s="219"/>
      <c r="H8617" s="219"/>
      <c r="K8617" s="219"/>
      <c r="L8617" s="219"/>
      <c r="M8617" s="219"/>
    </row>
    <row r="8618" spans="5:13" x14ac:dyDescent="0.2">
      <c r="E8618" s="219"/>
      <c r="F8618" s="219"/>
      <c r="H8618" s="219"/>
      <c r="K8618" s="219"/>
      <c r="L8618" s="219"/>
      <c r="M8618" s="219"/>
    </row>
    <row r="8619" spans="5:13" x14ac:dyDescent="0.2">
      <c r="E8619" s="219"/>
      <c r="F8619" s="219"/>
      <c r="H8619" s="219"/>
      <c r="K8619" s="219"/>
      <c r="L8619" s="219"/>
      <c r="M8619" s="219"/>
    </row>
    <row r="8620" spans="5:13" x14ac:dyDescent="0.2">
      <c r="F8620" s="125"/>
    </row>
    <row r="8621" spans="5:13" x14ac:dyDescent="0.2">
      <c r="F8621" s="125"/>
    </row>
    <row r="8622" spans="5:13" x14ac:dyDescent="0.2">
      <c r="F8622" s="125"/>
    </row>
    <row r="8623" spans="5:13" x14ac:dyDescent="0.2">
      <c r="F8623" s="125"/>
    </row>
    <row r="8624" spans="5:13" x14ac:dyDescent="0.2">
      <c r="F8624" s="125"/>
      <c r="J8624" s="216"/>
      <c r="K8624" s="216"/>
      <c r="L8624" s="216"/>
    </row>
    <row r="8625" spans="5:13" x14ac:dyDescent="0.2">
      <c r="F8625" s="125"/>
    </row>
    <row r="8626" spans="5:13" x14ac:dyDescent="0.2">
      <c r="F8626" s="125"/>
    </row>
    <row r="8627" spans="5:13" x14ac:dyDescent="0.2">
      <c r="F8627" s="125"/>
      <c r="J8627" s="216"/>
      <c r="K8627" s="216"/>
      <c r="L8627" s="216"/>
    </row>
    <row r="8628" spans="5:13" x14ac:dyDescent="0.2">
      <c r="F8628" s="125"/>
    </row>
    <row r="8629" spans="5:13" x14ac:dyDescent="0.2">
      <c r="F8629" s="125"/>
    </row>
    <row r="8630" spans="5:13" x14ac:dyDescent="0.2">
      <c r="E8630" s="219"/>
      <c r="F8630" s="219"/>
      <c r="H8630" s="219"/>
      <c r="K8630" s="219"/>
      <c r="L8630" s="219"/>
      <c r="M8630" s="219"/>
    </row>
    <row r="8631" spans="5:13" x14ac:dyDescent="0.2">
      <c r="F8631" s="125"/>
    </row>
    <row r="8632" spans="5:13" x14ac:dyDescent="0.2">
      <c r="F8632" s="125"/>
    </row>
    <row r="8633" spans="5:13" x14ac:dyDescent="0.2">
      <c r="E8633" s="219"/>
      <c r="F8633" s="219"/>
      <c r="H8633" s="219"/>
      <c r="K8633" s="219"/>
      <c r="L8633" s="219"/>
      <c r="M8633" s="219"/>
    </row>
    <row r="8634" spans="5:13" x14ac:dyDescent="0.2">
      <c r="F8634" s="125"/>
    </row>
    <row r="8635" spans="5:13" x14ac:dyDescent="0.2">
      <c r="F8635" s="125"/>
    </row>
    <row r="8636" spans="5:13" x14ac:dyDescent="0.2">
      <c r="E8636" s="219"/>
      <c r="F8636" s="219"/>
      <c r="H8636" s="219"/>
      <c r="K8636" s="219"/>
      <c r="L8636" s="219"/>
      <c r="M8636" s="219"/>
    </row>
    <row r="8637" spans="5:13" x14ac:dyDescent="0.2">
      <c r="F8637" s="125"/>
    </row>
    <row r="8638" spans="5:13" x14ac:dyDescent="0.2">
      <c r="F8638" s="125"/>
    </row>
    <row r="8639" spans="5:13" x14ac:dyDescent="0.2">
      <c r="F8639" s="125"/>
    </row>
    <row r="8640" spans="5:13" x14ac:dyDescent="0.2">
      <c r="F8640" s="125"/>
    </row>
    <row r="8641" spans="5:13" x14ac:dyDescent="0.2">
      <c r="F8641" s="125"/>
      <c r="J8641" s="216"/>
      <c r="K8641" s="216"/>
      <c r="L8641" s="216"/>
    </row>
    <row r="8642" spans="5:13" x14ac:dyDescent="0.2">
      <c r="F8642" s="125"/>
    </row>
    <row r="8643" spans="5:13" x14ac:dyDescent="0.2">
      <c r="F8643" s="125"/>
    </row>
    <row r="8644" spans="5:13" x14ac:dyDescent="0.2">
      <c r="F8644" s="125"/>
      <c r="J8644" s="216"/>
      <c r="K8644" s="216"/>
      <c r="L8644" s="216"/>
    </row>
    <row r="8645" spans="5:13" x14ac:dyDescent="0.2">
      <c r="E8645" s="219"/>
      <c r="F8645" s="219"/>
      <c r="H8645" s="219"/>
      <c r="K8645" s="219"/>
      <c r="L8645" s="219"/>
      <c r="M8645" s="219"/>
    </row>
    <row r="8646" spans="5:13" x14ac:dyDescent="0.2">
      <c r="E8646" s="219"/>
      <c r="F8646" s="219"/>
      <c r="H8646" s="219"/>
      <c r="K8646" s="219"/>
      <c r="L8646" s="219"/>
      <c r="M8646" s="219"/>
    </row>
    <row r="8647" spans="5:13" x14ac:dyDescent="0.2">
      <c r="E8647" s="219"/>
      <c r="F8647" s="219"/>
      <c r="H8647" s="219"/>
      <c r="K8647" s="219"/>
      <c r="L8647" s="219"/>
      <c r="M8647" s="219"/>
    </row>
    <row r="8648" spans="5:13" x14ac:dyDescent="0.2">
      <c r="F8648" s="125"/>
      <c r="J8648" s="216"/>
      <c r="K8648" s="216"/>
      <c r="L8648" s="216"/>
    </row>
    <row r="8649" spans="5:13" x14ac:dyDescent="0.2">
      <c r="E8649" s="219"/>
      <c r="F8649" s="219"/>
      <c r="H8649" s="219"/>
      <c r="K8649" s="219"/>
      <c r="L8649" s="219"/>
      <c r="M8649" s="219"/>
    </row>
    <row r="8650" spans="5:13" x14ac:dyDescent="0.2">
      <c r="E8650" s="219"/>
      <c r="F8650" s="219"/>
      <c r="H8650" s="219"/>
      <c r="K8650" s="219"/>
      <c r="L8650" s="219"/>
      <c r="M8650" s="219"/>
    </row>
    <row r="8651" spans="5:13" x14ac:dyDescent="0.2">
      <c r="E8651" s="219"/>
      <c r="F8651" s="219"/>
      <c r="H8651" s="219"/>
      <c r="K8651" s="219"/>
      <c r="L8651" s="219"/>
      <c r="M8651" s="219"/>
    </row>
    <row r="8652" spans="5:13" x14ac:dyDescent="0.2">
      <c r="F8652" s="125"/>
      <c r="J8652" s="216"/>
      <c r="K8652" s="216"/>
      <c r="L8652" s="216"/>
    </row>
    <row r="8653" spans="5:13" x14ac:dyDescent="0.2">
      <c r="F8653" s="125"/>
    </row>
    <row r="8654" spans="5:13" x14ac:dyDescent="0.2">
      <c r="F8654" s="125"/>
    </row>
    <row r="8655" spans="5:13" x14ac:dyDescent="0.2">
      <c r="F8655" s="125"/>
    </row>
    <row r="8656" spans="5:13" x14ac:dyDescent="0.2">
      <c r="F8656" s="125"/>
      <c r="J8656" s="216"/>
      <c r="K8656" s="216"/>
      <c r="L8656" s="216"/>
    </row>
    <row r="8657" spans="5:13" x14ac:dyDescent="0.2">
      <c r="F8657" s="125"/>
      <c r="J8657" s="216"/>
      <c r="K8657" s="216"/>
      <c r="L8657" s="216"/>
    </row>
    <row r="8658" spans="5:13" x14ac:dyDescent="0.2">
      <c r="F8658" s="125"/>
      <c r="J8658" s="216"/>
      <c r="K8658" s="216"/>
      <c r="L8658" s="216"/>
    </row>
    <row r="8659" spans="5:13" x14ac:dyDescent="0.2">
      <c r="E8659" s="219"/>
      <c r="F8659" s="219"/>
      <c r="H8659" s="219"/>
      <c r="K8659" s="219"/>
      <c r="L8659" s="219"/>
      <c r="M8659" s="219"/>
    </row>
    <row r="8660" spans="5:13" x14ac:dyDescent="0.2">
      <c r="F8660" s="125"/>
      <c r="J8660" s="216"/>
      <c r="K8660" s="216"/>
      <c r="L8660" s="216"/>
    </row>
    <row r="8661" spans="5:13" x14ac:dyDescent="0.2">
      <c r="E8661" s="219"/>
      <c r="F8661" s="219"/>
      <c r="H8661" s="219"/>
      <c r="K8661" s="219"/>
      <c r="L8661" s="219"/>
      <c r="M8661" s="219"/>
    </row>
    <row r="8662" spans="5:13" x14ac:dyDescent="0.2">
      <c r="F8662" s="125"/>
    </row>
    <row r="8663" spans="5:13" x14ac:dyDescent="0.2">
      <c r="E8663" s="219"/>
      <c r="F8663" s="219"/>
      <c r="H8663" s="219"/>
      <c r="K8663" s="219"/>
      <c r="L8663" s="219"/>
      <c r="M8663" s="219"/>
    </row>
    <row r="8664" spans="5:13" x14ac:dyDescent="0.2">
      <c r="F8664" s="125"/>
      <c r="J8664" s="216"/>
      <c r="K8664" s="216"/>
      <c r="L8664" s="216"/>
    </row>
    <row r="8665" spans="5:13" x14ac:dyDescent="0.2">
      <c r="E8665" s="219"/>
      <c r="F8665" s="219"/>
      <c r="H8665" s="219"/>
      <c r="K8665" s="219"/>
      <c r="L8665" s="219"/>
      <c r="M8665" s="219"/>
    </row>
    <row r="8666" spans="5:13" x14ac:dyDescent="0.2">
      <c r="F8666" s="125"/>
    </row>
    <row r="8667" spans="5:13" x14ac:dyDescent="0.2">
      <c r="E8667" s="219"/>
      <c r="F8667" s="219"/>
      <c r="H8667" s="219"/>
      <c r="K8667" s="219"/>
      <c r="L8667" s="219"/>
      <c r="M8667" s="219"/>
    </row>
    <row r="8668" spans="5:13" x14ac:dyDescent="0.2">
      <c r="E8668" s="219"/>
      <c r="F8668" s="219"/>
      <c r="H8668" s="219"/>
      <c r="K8668" s="219"/>
      <c r="L8668" s="219"/>
      <c r="M8668" s="219"/>
    </row>
    <row r="8669" spans="5:13" x14ac:dyDescent="0.2">
      <c r="F8669" s="125"/>
      <c r="J8669" s="216"/>
      <c r="K8669" s="216"/>
      <c r="L8669" s="216"/>
    </row>
    <row r="8670" spans="5:13" x14ac:dyDescent="0.2">
      <c r="F8670" s="125"/>
      <c r="J8670" s="216"/>
      <c r="K8670" s="216"/>
      <c r="L8670" s="216"/>
    </row>
    <row r="8671" spans="5:13" x14ac:dyDescent="0.2">
      <c r="F8671" s="125"/>
    </row>
    <row r="8672" spans="5:13" x14ac:dyDescent="0.2">
      <c r="E8672" s="219"/>
      <c r="F8672" s="219"/>
      <c r="H8672" s="219"/>
      <c r="K8672" s="219"/>
      <c r="L8672" s="219"/>
      <c r="M8672" s="219"/>
    </row>
    <row r="8673" spans="5:13" x14ac:dyDescent="0.2">
      <c r="E8673" s="219"/>
      <c r="F8673" s="219"/>
      <c r="H8673" s="219"/>
      <c r="K8673" s="219"/>
      <c r="L8673" s="219"/>
      <c r="M8673" s="219"/>
    </row>
    <row r="8674" spans="5:13" x14ac:dyDescent="0.2">
      <c r="F8674" s="125"/>
      <c r="J8674" s="216"/>
      <c r="K8674" s="216"/>
      <c r="L8674" s="216"/>
    </row>
    <row r="8675" spans="5:13" x14ac:dyDescent="0.2">
      <c r="F8675" s="125"/>
    </row>
    <row r="8676" spans="5:13" x14ac:dyDescent="0.2">
      <c r="F8676" s="125"/>
    </row>
    <row r="8677" spans="5:13" x14ac:dyDescent="0.2">
      <c r="F8677" s="125"/>
      <c r="J8677" s="216"/>
      <c r="K8677" s="216"/>
      <c r="L8677" s="216"/>
    </row>
    <row r="8678" spans="5:13" x14ac:dyDescent="0.2">
      <c r="E8678" s="219"/>
      <c r="F8678" s="219"/>
      <c r="H8678" s="219"/>
      <c r="K8678" s="219"/>
      <c r="L8678" s="219"/>
      <c r="M8678" s="219"/>
    </row>
    <row r="8679" spans="5:13" x14ac:dyDescent="0.2">
      <c r="F8679" s="125"/>
    </row>
    <row r="8680" spans="5:13" x14ac:dyDescent="0.2">
      <c r="F8680" s="125"/>
      <c r="J8680" s="216"/>
      <c r="K8680" s="216"/>
      <c r="L8680" s="216"/>
    </row>
    <row r="8681" spans="5:13" x14ac:dyDescent="0.2">
      <c r="E8681" s="219"/>
      <c r="F8681" s="219"/>
      <c r="H8681" s="219"/>
      <c r="K8681" s="219"/>
      <c r="L8681" s="219"/>
      <c r="M8681" s="219"/>
    </row>
    <row r="8682" spans="5:13" x14ac:dyDescent="0.2">
      <c r="E8682" s="219"/>
      <c r="F8682" s="219"/>
      <c r="H8682" s="219"/>
      <c r="K8682" s="219"/>
      <c r="L8682" s="219"/>
      <c r="M8682" s="219"/>
    </row>
    <row r="8683" spans="5:13" x14ac:dyDescent="0.2">
      <c r="E8683" s="219"/>
      <c r="F8683" s="219"/>
      <c r="H8683" s="219"/>
      <c r="K8683" s="219"/>
      <c r="L8683" s="219"/>
      <c r="M8683" s="219"/>
    </row>
    <row r="8684" spans="5:13" x14ac:dyDescent="0.2">
      <c r="F8684" s="125"/>
      <c r="J8684" s="216"/>
      <c r="K8684" s="216"/>
      <c r="L8684" s="216"/>
    </row>
    <row r="8685" spans="5:13" x14ac:dyDescent="0.2">
      <c r="F8685" s="125"/>
    </row>
    <row r="8686" spans="5:13" x14ac:dyDescent="0.2">
      <c r="E8686" s="219"/>
      <c r="F8686" s="219"/>
      <c r="H8686" s="219"/>
      <c r="K8686" s="219"/>
      <c r="L8686" s="219"/>
      <c r="M8686" s="219"/>
    </row>
    <row r="8687" spans="5:13" x14ac:dyDescent="0.2">
      <c r="E8687" s="219"/>
      <c r="F8687" s="219"/>
      <c r="H8687" s="219"/>
      <c r="K8687" s="219"/>
      <c r="L8687" s="219"/>
      <c r="M8687" s="219"/>
    </row>
    <row r="8688" spans="5:13" x14ac:dyDescent="0.2">
      <c r="F8688" s="125"/>
    </row>
    <row r="8689" spans="5:13" x14ac:dyDescent="0.2">
      <c r="E8689" s="219"/>
      <c r="F8689" s="219"/>
      <c r="H8689" s="219"/>
      <c r="K8689" s="219"/>
      <c r="L8689" s="219"/>
      <c r="M8689" s="219"/>
    </row>
    <row r="8690" spans="5:13" x14ac:dyDescent="0.2">
      <c r="F8690" s="125"/>
    </row>
    <row r="8691" spans="5:13" x14ac:dyDescent="0.2">
      <c r="F8691" s="125"/>
    </row>
    <row r="8692" spans="5:13" x14ac:dyDescent="0.2">
      <c r="E8692" s="219"/>
      <c r="F8692" s="219"/>
      <c r="H8692" s="219"/>
      <c r="K8692" s="219"/>
      <c r="L8692" s="219"/>
      <c r="M8692" s="219"/>
    </row>
    <row r="8693" spans="5:13" x14ac:dyDescent="0.2">
      <c r="E8693" s="219"/>
      <c r="F8693" s="219"/>
      <c r="H8693" s="219"/>
      <c r="K8693" s="219"/>
      <c r="L8693" s="219"/>
      <c r="M8693" s="219"/>
    </row>
    <row r="8694" spans="5:13" x14ac:dyDescent="0.2">
      <c r="F8694" s="125"/>
    </row>
    <row r="8695" spans="5:13" x14ac:dyDescent="0.2">
      <c r="F8695" s="125"/>
    </row>
    <row r="8696" spans="5:13" x14ac:dyDescent="0.2">
      <c r="E8696" s="219"/>
      <c r="F8696" s="219"/>
      <c r="H8696" s="219"/>
      <c r="K8696" s="219"/>
      <c r="L8696" s="219"/>
      <c r="M8696" s="219"/>
    </row>
    <row r="8697" spans="5:13" x14ac:dyDescent="0.2">
      <c r="F8697" s="125"/>
      <c r="J8697" s="216"/>
      <c r="K8697" s="216"/>
      <c r="L8697" s="216"/>
    </row>
    <row r="8698" spans="5:13" x14ac:dyDescent="0.2">
      <c r="E8698" s="219"/>
      <c r="F8698" s="219"/>
      <c r="H8698" s="219"/>
      <c r="K8698" s="219"/>
      <c r="L8698" s="219"/>
      <c r="M8698" s="219"/>
    </row>
    <row r="8699" spans="5:13" x14ac:dyDescent="0.2">
      <c r="F8699" s="125"/>
      <c r="J8699" s="216"/>
      <c r="K8699" s="216"/>
      <c r="L8699" s="216"/>
    </row>
    <row r="8700" spans="5:13" x14ac:dyDescent="0.2">
      <c r="E8700" s="219"/>
      <c r="F8700" s="219"/>
      <c r="H8700" s="219"/>
      <c r="K8700" s="219"/>
      <c r="L8700" s="219"/>
      <c r="M8700" s="219"/>
    </row>
    <row r="8701" spans="5:13" x14ac:dyDescent="0.2">
      <c r="F8701" s="125"/>
    </row>
    <row r="8702" spans="5:13" x14ac:dyDescent="0.2">
      <c r="E8702" s="219"/>
      <c r="F8702" s="219"/>
      <c r="H8702" s="219"/>
      <c r="K8702" s="219"/>
      <c r="L8702" s="219"/>
      <c r="M8702" s="219"/>
    </row>
    <row r="8703" spans="5:13" x14ac:dyDescent="0.2">
      <c r="E8703" s="219"/>
      <c r="F8703" s="219"/>
      <c r="H8703" s="219"/>
      <c r="K8703" s="219"/>
      <c r="L8703" s="219"/>
      <c r="M8703" s="219"/>
    </row>
    <row r="8704" spans="5:13" x14ac:dyDescent="0.2">
      <c r="E8704" s="219"/>
      <c r="F8704" s="219"/>
      <c r="H8704" s="219"/>
      <c r="K8704" s="219"/>
      <c r="L8704" s="219"/>
      <c r="M8704" s="219"/>
    </row>
    <row r="8705" spans="5:13" x14ac:dyDescent="0.2">
      <c r="F8705" s="125"/>
      <c r="J8705" s="216"/>
      <c r="K8705" s="216"/>
      <c r="L8705" s="216"/>
    </row>
    <row r="8706" spans="5:13" x14ac:dyDescent="0.2">
      <c r="F8706" s="125"/>
    </row>
    <row r="8707" spans="5:13" x14ac:dyDescent="0.2">
      <c r="F8707" s="125"/>
    </row>
    <row r="8708" spans="5:13" x14ac:dyDescent="0.2">
      <c r="F8708" s="125"/>
    </row>
    <row r="8709" spans="5:13" x14ac:dyDescent="0.2">
      <c r="E8709" s="219"/>
      <c r="F8709" s="219"/>
      <c r="H8709" s="219"/>
      <c r="K8709" s="219"/>
      <c r="L8709" s="219"/>
      <c r="M8709" s="219"/>
    </row>
    <row r="8710" spans="5:13" x14ac:dyDescent="0.2">
      <c r="E8710" s="219"/>
      <c r="F8710" s="219"/>
      <c r="H8710" s="219"/>
      <c r="K8710" s="219"/>
      <c r="L8710" s="219"/>
      <c r="M8710" s="219"/>
    </row>
    <row r="8711" spans="5:13" x14ac:dyDescent="0.2">
      <c r="E8711" s="219"/>
      <c r="F8711" s="219"/>
      <c r="H8711" s="219"/>
      <c r="K8711" s="219"/>
      <c r="L8711" s="219"/>
      <c r="M8711" s="219"/>
    </row>
    <row r="8712" spans="5:13" x14ac:dyDescent="0.2">
      <c r="F8712" s="125"/>
    </row>
    <row r="8713" spans="5:13" x14ac:dyDescent="0.2">
      <c r="E8713" s="219"/>
      <c r="F8713" s="219"/>
      <c r="H8713" s="219"/>
      <c r="K8713" s="219"/>
      <c r="L8713" s="219"/>
      <c r="M8713" s="219"/>
    </row>
    <row r="8714" spans="5:13" x14ac:dyDescent="0.2">
      <c r="F8714" s="125"/>
      <c r="J8714" s="216"/>
      <c r="K8714" s="216"/>
      <c r="L8714" s="216"/>
    </row>
    <row r="8715" spans="5:13" x14ac:dyDescent="0.2">
      <c r="E8715" s="219"/>
      <c r="F8715" s="219"/>
      <c r="H8715" s="219"/>
      <c r="K8715" s="219"/>
      <c r="L8715" s="219"/>
      <c r="M8715" s="219"/>
    </row>
    <row r="8716" spans="5:13" x14ac:dyDescent="0.2">
      <c r="F8716" s="125"/>
    </row>
    <row r="8717" spans="5:13" x14ac:dyDescent="0.2">
      <c r="E8717" s="219"/>
      <c r="F8717" s="219"/>
      <c r="H8717" s="219"/>
      <c r="K8717" s="219"/>
      <c r="L8717" s="219"/>
      <c r="M8717" s="219"/>
    </row>
    <row r="8718" spans="5:13" x14ac:dyDescent="0.2">
      <c r="F8718" s="125"/>
    </row>
    <row r="8719" spans="5:13" x14ac:dyDescent="0.2">
      <c r="E8719" s="219"/>
      <c r="F8719" s="219"/>
      <c r="H8719" s="219"/>
      <c r="K8719" s="219"/>
      <c r="L8719" s="219"/>
      <c r="M8719" s="219"/>
    </row>
    <row r="8720" spans="5:13" x14ac:dyDescent="0.2">
      <c r="F8720" s="125"/>
      <c r="J8720" s="216"/>
      <c r="K8720" s="216"/>
      <c r="L8720" s="216"/>
    </row>
    <row r="8721" spans="5:13" x14ac:dyDescent="0.2">
      <c r="F8721" s="125"/>
      <c r="J8721" s="216"/>
      <c r="K8721" s="216"/>
      <c r="L8721" s="216"/>
    </row>
    <row r="8722" spans="5:13" x14ac:dyDescent="0.2">
      <c r="E8722" s="219"/>
      <c r="F8722" s="219"/>
      <c r="H8722" s="219"/>
      <c r="K8722" s="219"/>
      <c r="L8722" s="219"/>
      <c r="M8722" s="219"/>
    </row>
    <row r="8723" spans="5:13" x14ac:dyDescent="0.2">
      <c r="E8723" s="219"/>
      <c r="F8723" s="219"/>
      <c r="H8723" s="219"/>
      <c r="K8723" s="219"/>
      <c r="L8723" s="219"/>
      <c r="M8723" s="219"/>
    </row>
    <row r="8724" spans="5:13" x14ac:dyDescent="0.2">
      <c r="E8724" s="219"/>
      <c r="F8724" s="219"/>
      <c r="H8724" s="219"/>
      <c r="K8724" s="219"/>
      <c r="L8724" s="219"/>
      <c r="M8724" s="219"/>
    </row>
    <row r="8725" spans="5:13" x14ac:dyDescent="0.2">
      <c r="E8725" s="219"/>
      <c r="F8725" s="219"/>
      <c r="H8725" s="219"/>
      <c r="K8725" s="219"/>
      <c r="L8725" s="219"/>
      <c r="M8725" s="219"/>
    </row>
    <row r="8726" spans="5:13" x14ac:dyDescent="0.2">
      <c r="E8726" s="219"/>
      <c r="F8726" s="219"/>
      <c r="H8726" s="219"/>
      <c r="K8726" s="219"/>
      <c r="L8726" s="219"/>
      <c r="M8726" s="219"/>
    </row>
    <row r="8727" spans="5:13" x14ac:dyDescent="0.2">
      <c r="F8727" s="125"/>
      <c r="J8727" s="216"/>
      <c r="K8727" s="216"/>
      <c r="L8727" s="216"/>
    </row>
    <row r="8728" spans="5:13" x14ac:dyDescent="0.2">
      <c r="F8728" s="125"/>
      <c r="J8728" s="216"/>
      <c r="K8728" s="216"/>
      <c r="L8728" s="216"/>
    </row>
    <row r="8729" spans="5:13" x14ac:dyDescent="0.2">
      <c r="F8729" s="125"/>
      <c r="J8729" s="216"/>
      <c r="K8729" s="216"/>
      <c r="L8729" s="216"/>
    </row>
    <row r="8730" spans="5:13" x14ac:dyDescent="0.2">
      <c r="F8730" s="125"/>
      <c r="J8730" s="216"/>
      <c r="K8730" s="216"/>
      <c r="L8730" s="216"/>
    </row>
    <row r="8731" spans="5:13" x14ac:dyDescent="0.2">
      <c r="F8731" s="125"/>
      <c r="J8731" s="216"/>
      <c r="K8731" s="216"/>
      <c r="L8731" s="216"/>
    </row>
    <row r="8732" spans="5:13" x14ac:dyDescent="0.2">
      <c r="E8732" s="219"/>
      <c r="F8732" s="219"/>
      <c r="H8732" s="219"/>
      <c r="K8732" s="219"/>
      <c r="L8732" s="219"/>
      <c r="M8732" s="219"/>
    </row>
    <row r="8733" spans="5:13" x14ac:dyDescent="0.2">
      <c r="F8733" s="125"/>
    </row>
    <row r="8734" spans="5:13" x14ac:dyDescent="0.2">
      <c r="F8734" s="125"/>
    </row>
    <row r="8735" spans="5:13" x14ac:dyDescent="0.2">
      <c r="F8735" s="125"/>
    </row>
    <row r="8736" spans="5:13" x14ac:dyDescent="0.2">
      <c r="E8736" s="219"/>
      <c r="F8736" s="219"/>
      <c r="H8736" s="219"/>
      <c r="K8736" s="219"/>
      <c r="L8736" s="219"/>
      <c r="M8736" s="219"/>
    </row>
    <row r="8737" spans="5:13" x14ac:dyDescent="0.2">
      <c r="F8737" s="125"/>
    </row>
    <row r="8738" spans="5:13" x14ac:dyDescent="0.2">
      <c r="F8738" s="125"/>
    </row>
    <row r="8739" spans="5:13" x14ac:dyDescent="0.2">
      <c r="E8739" s="219"/>
      <c r="F8739" s="219"/>
      <c r="H8739" s="219"/>
      <c r="K8739" s="219"/>
      <c r="L8739" s="219"/>
      <c r="M8739" s="219"/>
    </row>
    <row r="8740" spans="5:13" x14ac:dyDescent="0.2">
      <c r="E8740" s="219"/>
      <c r="F8740" s="219"/>
      <c r="H8740" s="219"/>
      <c r="K8740" s="219"/>
      <c r="L8740" s="219"/>
      <c r="M8740" s="219"/>
    </row>
    <row r="8741" spans="5:13" x14ac:dyDescent="0.2">
      <c r="F8741" s="125"/>
    </row>
    <row r="8742" spans="5:13" x14ac:dyDescent="0.2">
      <c r="F8742" s="125"/>
    </row>
    <row r="8743" spans="5:13" x14ac:dyDescent="0.2">
      <c r="E8743" s="219"/>
      <c r="F8743" s="219"/>
      <c r="H8743" s="219"/>
      <c r="K8743" s="219"/>
      <c r="L8743" s="219"/>
      <c r="M8743" s="219"/>
    </row>
    <row r="8744" spans="5:13" x14ac:dyDescent="0.2">
      <c r="E8744" s="219"/>
      <c r="F8744" s="219"/>
      <c r="H8744" s="219"/>
      <c r="K8744" s="219"/>
      <c r="L8744" s="219"/>
      <c r="M8744" s="219"/>
    </row>
    <row r="8745" spans="5:13" x14ac:dyDescent="0.2">
      <c r="E8745" s="219"/>
      <c r="F8745" s="219"/>
      <c r="H8745" s="219"/>
      <c r="K8745" s="219"/>
      <c r="L8745" s="219"/>
      <c r="M8745" s="219"/>
    </row>
    <row r="8746" spans="5:13" x14ac:dyDescent="0.2">
      <c r="E8746" s="219"/>
      <c r="F8746" s="219"/>
      <c r="H8746" s="219"/>
      <c r="K8746" s="219"/>
      <c r="L8746" s="219"/>
      <c r="M8746" s="219"/>
    </row>
    <row r="8747" spans="5:13" x14ac:dyDescent="0.2">
      <c r="E8747" s="219"/>
      <c r="F8747" s="219"/>
      <c r="H8747" s="219"/>
      <c r="K8747" s="219"/>
      <c r="L8747" s="219"/>
      <c r="M8747" s="219"/>
    </row>
    <row r="8748" spans="5:13" x14ac:dyDescent="0.2">
      <c r="F8748" s="125"/>
    </row>
    <row r="8749" spans="5:13" x14ac:dyDescent="0.2">
      <c r="F8749" s="125"/>
      <c r="J8749" s="216"/>
      <c r="K8749" s="216"/>
      <c r="L8749" s="216"/>
    </row>
    <row r="8750" spans="5:13" x14ac:dyDescent="0.2">
      <c r="E8750" s="219"/>
      <c r="F8750" s="219"/>
      <c r="H8750" s="219"/>
      <c r="K8750" s="219"/>
      <c r="L8750" s="219"/>
      <c r="M8750" s="219"/>
    </row>
    <row r="8751" spans="5:13" x14ac:dyDescent="0.2">
      <c r="E8751" s="219"/>
      <c r="F8751" s="219"/>
      <c r="H8751" s="219"/>
      <c r="K8751" s="219"/>
      <c r="L8751" s="219"/>
      <c r="M8751" s="219"/>
    </row>
    <row r="8752" spans="5:13" x14ac:dyDescent="0.2">
      <c r="E8752" s="219"/>
      <c r="F8752" s="219"/>
      <c r="H8752" s="219"/>
      <c r="K8752" s="219"/>
      <c r="L8752" s="219"/>
      <c r="M8752" s="219"/>
    </row>
    <row r="8753" spans="5:13" x14ac:dyDescent="0.2">
      <c r="F8753" s="125"/>
    </row>
    <row r="8754" spans="5:13" x14ac:dyDescent="0.2">
      <c r="F8754" s="125"/>
      <c r="J8754" s="216"/>
      <c r="K8754" s="216"/>
      <c r="L8754" s="216"/>
    </row>
    <row r="8755" spans="5:13" x14ac:dyDescent="0.2">
      <c r="F8755" s="125"/>
    </row>
    <row r="8756" spans="5:13" x14ac:dyDescent="0.2">
      <c r="F8756" s="125"/>
      <c r="J8756" s="216"/>
      <c r="K8756" s="216"/>
      <c r="L8756" s="216"/>
    </row>
    <row r="8757" spans="5:13" x14ac:dyDescent="0.2">
      <c r="E8757" s="219"/>
      <c r="F8757" s="219"/>
      <c r="H8757" s="219"/>
      <c r="K8757" s="219"/>
      <c r="L8757" s="219"/>
      <c r="M8757" s="219"/>
    </row>
    <row r="8758" spans="5:13" x14ac:dyDescent="0.2">
      <c r="E8758" s="219"/>
      <c r="F8758" s="219"/>
      <c r="H8758" s="219"/>
      <c r="K8758" s="219"/>
      <c r="L8758" s="219"/>
      <c r="M8758" s="219"/>
    </row>
    <row r="8759" spans="5:13" x14ac:dyDescent="0.2">
      <c r="E8759" s="219"/>
      <c r="F8759" s="219"/>
      <c r="H8759" s="219"/>
      <c r="K8759" s="219"/>
      <c r="L8759" s="219"/>
      <c r="M8759" s="219"/>
    </row>
    <row r="8760" spans="5:13" x14ac:dyDescent="0.2">
      <c r="E8760" s="219"/>
      <c r="F8760" s="219"/>
      <c r="H8760" s="219"/>
      <c r="K8760" s="219"/>
      <c r="L8760" s="219"/>
      <c r="M8760" s="219"/>
    </row>
    <row r="8761" spans="5:13" x14ac:dyDescent="0.2">
      <c r="E8761" s="219"/>
      <c r="F8761" s="219"/>
      <c r="H8761" s="219"/>
      <c r="K8761" s="219"/>
      <c r="L8761" s="219"/>
      <c r="M8761" s="219"/>
    </row>
    <row r="8762" spans="5:13" x14ac:dyDescent="0.2">
      <c r="F8762" s="125"/>
      <c r="J8762" s="216"/>
      <c r="K8762" s="216"/>
      <c r="L8762" s="216"/>
    </row>
    <row r="8763" spans="5:13" x14ac:dyDescent="0.2">
      <c r="F8763" s="125"/>
      <c r="J8763" s="216"/>
      <c r="K8763" s="216"/>
      <c r="L8763" s="216"/>
    </row>
    <row r="8764" spans="5:13" x14ac:dyDescent="0.2">
      <c r="F8764" s="125"/>
      <c r="J8764" s="216"/>
      <c r="K8764" s="216"/>
      <c r="L8764" s="216"/>
    </row>
    <row r="8765" spans="5:13" x14ac:dyDescent="0.2">
      <c r="F8765" s="125"/>
      <c r="J8765" s="216"/>
      <c r="K8765" s="216"/>
      <c r="L8765" s="216"/>
    </row>
    <row r="8766" spans="5:13" x14ac:dyDescent="0.2">
      <c r="E8766" s="219"/>
      <c r="F8766" s="219"/>
      <c r="H8766" s="219"/>
      <c r="K8766" s="219"/>
      <c r="L8766" s="219"/>
      <c r="M8766" s="219"/>
    </row>
    <row r="8767" spans="5:13" x14ac:dyDescent="0.2">
      <c r="F8767" s="125"/>
      <c r="J8767" s="216"/>
      <c r="K8767" s="216"/>
      <c r="L8767" s="216"/>
    </row>
    <row r="8768" spans="5:13" x14ac:dyDescent="0.2">
      <c r="F8768" s="125"/>
    </row>
    <row r="8769" spans="5:13" x14ac:dyDescent="0.2">
      <c r="E8769" s="219"/>
      <c r="F8769" s="219"/>
      <c r="H8769" s="219"/>
      <c r="K8769" s="219"/>
      <c r="L8769" s="219"/>
      <c r="M8769" s="219"/>
    </row>
    <row r="8770" spans="5:13" x14ac:dyDescent="0.2">
      <c r="E8770" s="219"/>
      <c r="F8770" s="219"/>
      <c r="H8770" s="219"/>
      <c r="K8770" s="219"/>
      <c r="L8770" s="219"/>
      <c r="M8770" s="219"/>
    </row>
    <row r="8771" spans="5:13" x14ac:dyDescent="0.2">
      <c r="E8771" s="219"/>
      <c r="F8771" s="219"/>
      <c r="H8771" s="219"/>
      <c r="K8771" s="219"/>
      <c r="L8771" s="219"/>
      <c r="M8771" s="219"/>
    </row>
    <row r="8772" spans="5:13" x14ac:dyDescent="0.2">
      <c r="E8772" s="219"/>
      <c r="F8772" s="219"/>
      <c r="H8772" s="219"/>
      <c r="K8772" s="219"/>
      <c r="L8772" s="219"/>
      <c r="M8772" s="219"/>
    </row>
    <row r="8773" spans="5:13" x14ac:dyDescent="0.2">
      <c r="E8773" s="219"/>
      <c r="F8773" s="219"/>
      <c r="H8773" s="219"/>
      <c r="K8773" s="219"/>
      <c r="L8773" s="219"/>
      <c r="M8773" s="219"/>
    </row>
    <row r="8774" spans="5:13" x14ac:dyDescent="0.2">
      <c r="E8774" s="219"/>
      <c r="F8774" s="219"/>
      <c r="H8774" s="219"/>
      <c r="K8774" s="219"/>
      <c r="L8774" s="219"/>
      <c r="M8774" s="219"/>
    </row>
    <row r="8775" spans="5:13" x14ac:dyDescent="0.2">
      <c r="F8775" s="125"/>
    </row>
    <row r="8776" spans="5:13" x14ac:dyDescent="0.2">
      <c r="E8776" s="219"/>
      <c r="F8776" s="219"/>
      <c r="H8776" s="219"/>
      <c r="K8776" s="219"/>
      <c r="L8776" s="219"/>
      <c r="M8776" s="219"/>
    </row>
    <row r="8777" spans="5:13" x14ac:dyDescent="0.2">
      <c r="F8777" s="125"/>
      <c r="J8777" s="216"/>
      <c r="K8777" s="216"/>
      <c r="L8777" s="216"/>
    </row>
    <row r="8778" spans="5:13" x14ac:dyDescent="0.2">
      <c r="E8778" s="215"/>
    </row>
    <row r="8779" spans="5:13" x14ac:dyDescent="0.2">
      <c r="F8779" s="125"/>
    </row>
    <row r="8780" spans="5:13" x14ac:dyDescent="0.2">
      <c r="F8780" s="125"/>
      <c r="J8780" s="216"/>
      <c r="K8780" s="216"/>
      <c r="L8780" s="216"/>
    </row>
    <row r="8781" spans="5:13" x14ac:dyDescent="0.2">
      <c r="E8781" s="219"/>
      <c r="F8781" s="219"/>
      <c r="H8781" s="219"/>
      <c r="K8781" s="219"/>
      <c r="L8781" s="219"/>
      <c r="M8781" s="219"/>
    </row>
    <row r="8782" spans="5:13" x14ac:dyDescent="0.2">
      <c r="F8782" s="125"/>
    </row>
    <row r="8783" spans="5:13" x14ac:dyDescent="0.2">
      <c r="E8783" s="219"/>
      <c r="F8783" s="219"/>
      <c r="H8783" s="219"/>
      <c r="K8783" s="219"/>
      <c r="L8783" s="219"/>
      <c r="M8783" s="219"/>
    </row>
    <row r="8784" spans="5:13" x14ac:dyDescent="0.2">
      <c r="F8784" s="125"/>
      <c r="J8784" s="216"/>
      <c r="K8784" s="216"/>
      <c r="L8784" s="216"/>
    </row>
    <row r="8785" spans="5:13" x14ac:dyDescent="0.2">
      <c r="E8785" s="219"/>
      <c r="F8785" s="219"/>
      <c r="H8785" s="219"/>
      <c r="K8785" s="219"/>
      <c r="L8785" s="219"/>
      <c r="M8785" s="219"/>
    </row>
    <row r="8786" spans="5:13" x14ac:dyDescent="0.2">
      <c r="E8786" s="219"/>
      <c r="F8786" s="219"/>
      <c r="H8786" s="219"/>
      <c r="K8786" s="219"/>
      <c r="L8786" s="219"/>
    </row>
    <row r="8787" spans="5:13" x14ac:dyDescent="0.2">
      <c r="F8787" s="125"/>
      <c r="J8787" s="216"/>
      <c r="K8787" s="216"/>
      <c r="L8787" s="216"/>
    </row>
    <row r="8788" spans="5:13" x14ac:dyDescent="0.2">
      <c r="E8788" s="219"/>
      <c r="F8788" s="219"/>
      <c r="H8788" s="219"/>
      <c r="K8788" s="219"/>
      <c r="L8788" s="219"/>
      <c r="M8788" s="219"/>
    </row>
    <row r="8789" spans="5:13" x14ac:dyDescent="0.2">
      <c r="F8789" s="125"/>
    </row>
    <row r="8790" spans="5:13" x14ac:dyDescent="0.2">
      <c r="E8790" s="215"/>
    </row>
    <row r="8791" spans="5:13" x14ac:dyDescent="0.2">
      <c r="E8791" s="219"/>
      <c r="F8791" s="219"/>
      <c r="H8791" s="219"/>
      <c r="K8791" s="219"/>
      <c r="L8791" s="219"/>
      <c r="M8791" s="219"/>
    </row>
    <row r="8792" spans="5:13" x14ac:dyDescent="0.2">
      <c r="E8792" s="219"/>
      <c r="F8792" s="219"/>
      <c r="H8792" s="219"/>
      <c r="K8792" s="219"/>
      <c r="L8792" s="219"/>
      <c r="M8792" s="219"/>
    </row>
    <row r="8793" spans="5:13" x14ac:dyDescent="0.2">
      <c r="F8793" s="125"/>
    </row>
    <row r="8794" spans="5:13" x14ac:dyDescent="0.2">
      <c r="E8794" s="219"/>
      <c r="F8794" s="219"/>
      <c r="H8794" s="219"/>
      <c r="K8794" s="219"/>
      <c r="L8794" s="219"/>
      <c r="M8794" s="219"/>
    </row>
    <row r="8795" spans="5:13" x14ac:dyDescent="0.2">
      <c r="E8795" s="215"/>
    </row>
    <row r="8796" spans="5:13" x14ac:dyDescent="0.2">
      <c r="F8796" s="125"/>
      <c r="J8796" s="216"/>
      <c r="K8796" s="216"/>
      <c r="L8796" s="216"/>
    </row>
    <row r="8797" spans="5:13" x14ac:dyDescent="0.2">
      <c r="F8797" s="125"/>
      <c r="J8797" s="216"/>
      <c r="K8797" s="216"/>
      <c r="L8797" s="216"/>
    </row>
    <row r="8798" spans="5:13" x14ac:dyDescent="0.2">
      <c r="E8798" s="219"/>
      <c r="F8798" s="219"/>
      <c r="H8798" s="219"/>
      <c r="K8798" s="219"/>
      <c r="L8798" s="219"/>
      <c r="M8798" s="219"/>
    </row>
    <row r="8799" spans="5:13" x14ac:dyDescent="0.2">
      <c r="E8799" s="219"/>
      <c r="F8799" s="219"/>
      <c r="H8799" s="219"/>
      <c r="K8799" s="219"/>
      <c r="L8799" s="219"/>
      <c r="M8799" s="219"/>
    </row>
    <row r="8800" spans="5:13" x14ac:dyDescent="0.2">
      <c r="F8800" s="125"/>
      <c r="J8800" s="216"/>
      <c r="K8800" s="216"/>
      <c r="L8800" s="216"/>
    </row>
    <row r="8801" spans="5:13" x14ac:dyDescent="0.2">
      <c r="F8801" s="125"/>
      <c r="J8801" s="216"/>
      <c r="K8801" s="216"/>
      <c r="L8801" s="216"/>
    </row>
    <row r="8802" spans="5:13" x14ac:dyDescent="0.2">
      <c r="E8802" s="219"/>
      <c r="F8802" s="219"/>
      <c r="H8802" s="219"/>
      <c r="K8802" s="219"/>
      <c r="L8802" s="219"/>
      <c r="M8802" s="219"/>
    </row>
    <row r="8803" spans="5:13" x14ac:dyDescent="0.2">
      <c r="F8803" s="125"/>
    </row>
    <row r="8804" spans="5:13" x14ac:dyDescent="0.2">
      <c r="F8804" s="125"/>
      <c r="J8804" s="216"/>
      <c r="K8804" s="216"/>
      <c r="L8804" s="216"/>
    </row>
    <row r="8805" spans="5:13" x14ac:dyDescent="0.2">
      <c r="F8805" s="125"/>
    </row>
    <row r="8806" spans="5:13" x14ac:dyDescent="0.2">
      <c r="F8806" s="125"/>
      <c r="J8806" s="216"/>
      <c r="K8806" s="216"/>
      <c r="L8806" s="216"/>
    </row>
    <row r="8807" spans="5:13" x14ac:dyDescent="0.2">
      <c r="F8807" s="125"/>
    </row>
    <row r="8808" spans="5:13" x14ac:dyDescent="0.2">
      <c r="E8808" s="219"/>
      <c r="F8808" s="219"/>
      <c r="H8808" s="219"/>
      <c r="K8808" s="219"/>
      <c r="L8808" s="219"/>
      <c r="M8808" s="219"/>
    </row>
    <row r="8809" spans="5:13" x14ac:dyDescent="0.2">
      <c r="E8809" s="219"/>
      <c r="F8809" s="219"/>
      <c r="H8809" s="219"/>
      <c r="K8809" s="219"/>
      <c r="L8809" s="219"/>
      <c r="M8809" s="219"/>
    </row>
    <row r="8810" spans="5:13" x14ac:dyDescent="0.2">
      <c r="F8810" s="125"/>
    </row>
    <row r="8811" spans="5:13" x14ac:dyDescent="0.2">
      <c r="F8811" s="125"/>
    </row>
    <row r="8812" spans="5:13" x14ac:dyDescent="0.2">
      <c r="F8812" s="125"/>
    </row>
    <row r="8813" spans="5:13" x14ac:dyDescent="0.2">
      <c r="E8813" s="219"/>
      <c r="F8813" s="219"/>
      <c r="H8813" s="219"/>
      <c r="K8813" s="219"/>
      <c r="L8813" s="219"/>
      <c r="M8813" s="219"/>
    </row>
    <row r="8814" spans="5:13" x14ac:dyDescent="0.2">
      <c r="F8814" s="125"/>
    </row>
    <row r="8815" spans="5:13" x14ac:dyDescent="0.2">
      <c r="F8815" s="125"/>
      <c r="J8815" s="216"/>
      <c r="K8815" s="216"/>
      <c r="L8815" s="216"/>
    </row>
    <row r="8816" spans="5:13" x14ac:dyDescent="0.2">
      <c r="F8816" s="125"/>
    </row>
    <row r="8817" spans="5:13" x14ac:dyDescent="0.2">
      <c r="E8817" s="219"/>
      <c r="F8817" s="219"/>
      <c r="H8817" s="219"/>
      <c r="K8817" s="219"/>
      <c r="L8817" s="219"/>
      <c r="M8817" s="219"/>
    </row>
    <row r="8818" spans="5:13" x14ac:dyDescent="0.2">
      <c r="F8818" s="125"/>
    </row>
    <row r="8819" spans="5:13" x14ac:dyDescent="0.2">
      <c r="E8819" s="219"/>
      <c r="F8819" s="219"/>
      <c r="H8819" s="219"/>
      <c r="K8819" s="219"/>
      <c r="L8819" s="219"/>
      <c r="M8819" s="219"/>
    </row>
    <row r="8820" spans="5:13" x14ac:dyDescent="0.2">
      <c r="E8820" s="219"/>
      <c r="F8820" s="219"/>
      <c r="H8820" s="219"/>
      <c r="K8820" s="219"/>
      <c r="L8820" s="219"/>
      <c r="M8820" s="219"/>
    </row>
    <row r="8821" spans="5:13" x14ac:dyDescent="0.2">
      <c r="F8821" s="125"/>
    </row>
    <row r="8822" spans="5:13" x14ac:dyDescent="0.2">
      <c r="F8822" s="125"/>
    </row>
    <row r="8823" spans="5:13" x14ac:dyDescent="0.2">
      <c r="F8823" s="125"/>
    </row>
    <row r="8824" spans="5:13" x14ac:dyDescent="0.2">
      <c r="F8824" s="125"/>
      <c r="J8824" s="216"/>
      <c r="K8824" s="216"/>
      <c r="L8824" s="216"/>
    </row>
    <row r="8825" spans="5:13" x14ac:dyDescent="0.2">
      <c r="E8825" s="219"/>
      <c r="F8825" s="219"/>
      <c r="H8825" s="219"/>
      <c r="K8825" s="219"/>
      <c r="L8825" s="219"/>
      <c r="M8825" s="219"/>
    </row>
    <row r="8826" spans="5:13" x14ac:dyDescent="0.2">
      <c r="F8826" s="125"/>
      <c r="J8826" s="216"/>
      <c r="K8826" s="216"/>
      <c r="L8826" s="216"/>
    </row>
    <row r="8827" spans="5:13" x14ac:dyDescent="0.2">
      <c r="F8827" s="125"/>
      <c r="J8827" s="216"/>
      <c r="K8827" s="216"/>
      <c r="L8827" s="216"/>
    </row>
    <row r="8828" spans="5:13" x14ac:dyDescent="0.2">
      <c r="E8828" s="219"/>
      <c r="F8828" s="219"/>
      <c r="H8828" s="219"/>
      <c r="K8828" s="219"/>
      <c r="L8828" s="219"/>
      <c r="M8828" s="219"/>
    </row>
    <row r="8829" spans="5:13" x14ac:dyDescent="0.2">
      <c r="E8829" s="219"/>
      <c r="F8829" s="219"/>
      <c r="H8829" s="219"/>
      <c r="K8829" s="219"/>
      <c r="L8829" s="219"/>
      <c r="M8829" s="219"/>
    </row>
    <row r="8830" spans="5:13" x14ac:dyDescent="0.2">
      <c r="F8830" s="125"/>
      <c r="J8830" s="216"/>
      <c r="K8830" s="216"/>
      <c r="L8830" s="216"/>
    </row>
    <row r="8831" spans="5:13" x14ac:dyDescent="0.2">
      <c r="F8831" s="125"/>
    </row>
    <row r="8832" spans="5:13" x14ac:dyDescent="0.2">
      <c r="E8832" s="219"/>
      <c r="F8832" s="219"/>
      <c r="H8832" s="219"/>
      <c r="K8832" s="219"/>
      <c r="L8832" s="219"/>
      <c r="M8832" s="219"/>
    </row>
    <row r="8833" spans="5:13" x14ac:dyDescent="0.2">
      <c r="F8833" s="125"/>
    </row>
    <row r="8834" spans="5:13" x14ac:dyDescent="0.2">
      <c r="F8834" s="125"/>
    </row>
    <row r="8835" spans="5:13" x14ac:dyDescent="0.2">
      <c r="F8835" s="125"/>
      <c r="J8835" s="216"/>
      <c r="K8835" s="216"/>
      <c r="L8835" s="216"/>
    </row>
    <row r="8836" spans="5:13" x14ac:dyDescent="0.2">
      <c r="F8836" s="125"/>
      <c r="J8836" s="216"/>
      <c r="K8836" s="216"/>
      <c r="L8836" s="216"/>
    </row>
    <row r="8837" spans="5:13" x14ac:dyDescent="0.2">
      <c r="F8837" s="125"/>
    </row>
    <row r="8838" spans="5:13" x14ac:dyDescent="0.2">
      <c r="F8838" s="125"/>
    </row>
    <row r="8839" spans="5:13" x14ac:dyDescent="0.2">
      <c r="E8839" s="219"/>
      <c r="F8839" s="219"/>
      <c r="H8839" s="219"/>
      <c r="K8839" s="219"/>
      <c r="L8839" s="219"/>
      <c r="M8839" s="219"/>
    </row>
    <row r="8840" spans="5:13" x14ac:dyDescent="0.2">
      <c r="E8840" s="219"/>
      <c r="F8840" s="219"/>
      <c r="H8840" s="219"/>
      <c r="K8840" s="219"/>
      <c r="L8840" s="219"/>
      <c r="M8840" s="219"/>
    </row>
    <row r="8841" spans="5:13" x14ac:dyDescent="0.2">
      <c r="E8841" s="219"/>
      <c r="F8841" s="219"/>
      <c r="H8841" s="219"/>
      <c r="K8841" s="219"/>
      <c r="L8841" s="219"/>
      <c r="M8841" s="219"/>
    </row>
    <row r="8842" spans="5:13" x14ac:dyDescent="0.2">
      <c r="F8842" s="125"/>
      <c r="J8842" s="216"/>
      <c r="K8842" s="216"/>
      <c r="L8842" s="216"/>
    </row>
    <row r="8843" spans="5:13" x14ac:dyDescent="0.2">
      <c r="F8843" s="125"/>
      <c r="J8843" s="216"/>
      <c r="K8843" s="216"/>
      <c r="L8843" s="216"/>
    </row>
    <row r="8844" spans="5:13" x14ac:dyDescent="0.2">
      <c r="E8844" s="219"/>
      <c r="F8844" s="219"/>
      <c r="H8844" s="219"/>
      <c r="K8844" s="219"/>
      <c r="L8844" s="219"/>
      <c r="M8844" s="219"/>
    </row>
    <row r="8845" spans="5:13" x14ac:dyDescent="0.2">
      <c r="F8845" s="125"/>
    </row>
    <row r="8846" spans="5:13" x14ac:dyDescent="0.2">
      <c r="F8846" s="125"/>
    </row>
    <row r="8847" spans="5:13" x14ac:dyDescent="0.2">
      <c r="F8847" s="125"/>
      <c r="J8847" s="216"/>
      <c r="K8847" s="216"/>
      <c r="L8847" s="216"/>
    </row>
    <row r="8848" spans="5:13" x14ac:dyDescent="0.2">
      <c r="F8848" s="125"/>
    </row>
    <row r="8849" spans="5:13" x14ac:dyDescent="0.2">
      <c r="F8849" s="125"/>
      <c r="J8849" s="216"/>
      <c r="K8849" s="216"/>
      <c r="L8849" s="216"/>
    </row>
    <row r="8850" spans="5:13" x14ac:dyDescent="0.2">
      <c r="E8850" s="219"/>
      <c r="F8850" s="219"/>
      <c r="H8850" s="219"/>
      <c r="K8850" s="219"/>
      <c r="L8850" s="219"/>
      <c r="M8850" s="219"/>
    </row>
    <row r="8851" spans="5:13" x14ac:dyDescent="0.2">
      <c r="E8851" s="219"/>
      <c r="F8851" s="219"/>
      <c r="H8851" s="219"/>
      <c r="K8851" s="219"/>
      <c r="L8851" s="219"/>
      <c r="M8851" s="219"/>
    </row>
    <row r="8852" spans="5:13" x14ac:dyDescent="0.2">
      <c r="E8852" s="219"/>
      <c r="F8852" s="219"/>
      <c r="H8852" s="219"/>
      <c r="K8852" s="219"/>
      <c r="L8852" s="219"/>
      <c r="M8852" s="219"/>
    </row>
    <row r="8853" spans="5:13" x14ac:dyDescent="0.2">
      <c r="F8853" s="125"/>
    </row>
    <row r="8854" spans="5:13" x14ac:dyDescent="0.2">
      <c r="F8854" s="125"/>
    </row>
    <row r="8855" spans="5:13" x14ac:dyDescent="0.2">
      <c r="F8855" s="125"/>
    </row>
    <row r="8856" spans="5:13" x14ac:dyDescent="0.2">
      <c r="E8856" s="219"/>
      <c r="F8856" s="219"/>
      <c r="H8856" s="219"/>
      <c r="K8856" s="219"/>
      <c r="L8856" s="219"/>
      <c r="M8856" s="219"/>
    </row>
    <row r="8857" spans="5:13" x14ac:dyDescent="0.2">
      <c r="F8857" s="125"/>
      <c r="J8857" s="216"/>
      <c r="K8857" s="216"/>
      <c r="L8857" s="216"/>
    </row>
    <row r="8858" spans="5:13" x14ac:dyDescent="0.2">
      <c r="E8858" s="219"/>
      <c r="F8858" s="219"/>
      <c r="H8858" s="219"/>
      <c r="K8858" s="219"/>
      <c r="L8858" s="219"/>
      <c r="M8858" s="219"/>
    </row>
    <row r="8859" spans="5:13" x14ac:dyDescent="0.2">
      <c r="F8859" s="125"/>
      <c r="J8859" s="216"/>
      <c r="K8859" s="216"/>
      <c r="L8859" s="216"/>
    </row>
    <row r="8860" spans="5:13" x14ac:dyDescent="0.2">
      <c r="E8860" s="219"/>
      <c r="F8860" s="219"/>
      <c r="H8860" s="219"/>
      <c r="K8860" s="219"/>
      <c r="L8860" s="219"/>
      <c r="M8860" s="219"/>
    </row>
    <row r="8861" spans="5:13" x14ac:dyDescent="0.2">
      <c r="F8861" s="125"/>
      <c r="J8861" s="216"/>
      <c r="K8861" s="216"/>
      <c r="L8861" s="216"/>
    </row>
    <row r="8862" spans="5:13" x14ac:dyDescent="0.2">
      <c r="F8862" s="125"/>
    </row>
    <row r="8863" spans="5:13" x14ac:dyDescent="0.2">
      <c r="F8863" s="125"/>
      <c r="J8863" s="216"/>
      <c r="K8863" s="216"/>
      <c r="L8863" s="216"/>
    </row>
    <row r="8864" spans="5:13" x14ac:dyDescent="0.2">
      <c r="F8864" s="125"/>
    </row>
    <row r="8865" spans="5:13" x14ac:dyDescent="0.2">
      <c r="F8865" s="125"/>
      <c r="J8865" s="216"/>
      <c r="K8865" s="216"/>
      <c r="L8865" s="216"/>
    </row>
    <row r="8866" spans="5:13" x14ac:dyDescent="0.2">
      <c r="F8866" s="125"/>
    </row>
    <row r="8867" spans="5:13" x14ac:dyDescent="0.2">
      <c r="E8867" s="219"/>
      <c r="F8867" s="219"/>
      <c r="H8867" s="219"/>
      <c r="K8867" s="219"/>
      <c r="L8867" s="219"/>
      <c r="M8867" s="219"/>
    </row>
    <row r="8868" spans="5:13" x14ac:dyDescent="0.2">
      <c r="F8868" s="125"/>
    </row>
    <row r="8869" spans="5:13" x14ac:dyDescent="0.2">
      <c r="E8869" s="219"/>
      <c r="F8869" s="219"/>
      <c r="H8869" s="219"/>
      <c r="K8869" s="219"/>
      <c r="L8869" s="219"/>
      <c r="M8869" s="219"/>
    </row>
    <row r="8870" spans="5:13" x14ac:dyDescent="0.2">
      <c r="E8870" s="219"/>
      <c r="F8870" s="219"/>
      <c r="H8870" s="219"/>
      <c r="K8870" s="219"/>
      <c r="L8870" s="219"/>
      <c r="M8870" s="219"/>
    </row>
    <row r="8871" spans="5:13" x14ac:dyDescent="0.2">
      <c r="F8871" s="125"/>
      <c r="J8871" s="216"/>
      <c r="K8871" s="216"/>
      <c r="L8871" s="216"/>
    </row>
    <row r="8872" spans="5:13" x14ac:dyDescent="0.2">
      <c r="F8872" s="125"/>
    </row>
    <row r="8873" spans="5:13" x14ac:dyDescent="0.2">
      <c r="E8873" s="219"/>
      <c r="F8873" s="219"/>
      <c r="H8873" s="219"/>
      <c r="K8873" s="219"/>
      <c r="L8873" s="219"/>
      <c r="M8873" s="219"/>
    </row>
    <row r="8874" spans="5:13" x14ac:dyDescent="0.2">
      <c r="E8874" s="219"/>
      <c r="F8874" s="219"/>
      <c r="H8874" s="219"/>
      <c r="K8874" s="219"/>
      <c r="L8874" s="219"/>
      <c r="M8874" s="219"/>
    </row>
    <row r="8875" spans="5:13" x14ac:dyDescent="0.2">
      <c r="F8875" s="125"/>
      <c r="J8875" s="216"/>
      <c r="K8875" s="216"/>
      <c r="L8875" s="216"/>
    </row>
    <row r="8876" spans="5:13" x14ac:dyDescent="0.2">
      <c r="F8876" s="125"/>
    </row>
    <row r="8877" spans="5:13" x14ac:dyDescent="0.2">
      <c r="F8877" s="125"/>
    </row>
    <row r="8878" spans="5:13" x14ac:dyDescent="0.2">
      <c r="F8878" s="125"/>
    </row>
    <row r="8879" spans="5:13" x14ac:dyDescent="0.2">
      <c r="E8879" s="219"/>
      <c r="F8879" s="219"/>
      <c r="H8879" s="219"/>
      <c r="K8879" s="219"/>
      <c r="L8879" s="219"/>
      <c r="M8879" s="219"/>
    </row>
    <row r="8880" spans="5:13" x14ac:dyDescent="0.2">
      <c r="F8880" s="125"/>
    </row>
    <row r="8881" spans="5:13" x14ac:dyDescent="0.2">
      <c r="F8881" s="125"/>
    </row>
    <row r="8882" spans="5:13" x14ac:dyDescent="0.2">
      <c r="F8882" s="125"/>
    </row>
    <row r="8883" spans="5:13" x14ac:dyDescent="0.2">
      <c r="F8883" s="125"/>
      <c r="J8883" s="216"/>
      <c r="K8883" s="216"/>
      <c r="L8883" s="216"/>
    </row>
    <row r="8884" spans="5:13" x14ac:dyDescent="0.2">
      <c r="E8884" s="219"/>
      <c r="F8884" s="219"/>
      <c r="H8884" s="219"/>
      <c r="K8884" s="219"/>
      <c r="L8884" s="219"/>
      <c r="M8884" s="219"/>
    </row>
    <row r="8885" spans="5:13" x14ac:dyDescent="0.2">
      <c r="E8885" s="219"/>
      <c r="F8885" s="219"/>
      <c r="H8885" s="219"/>
      <c r="K8885" s="219"/>
      <c r="L8885" s="219"/>
      <c r="M8885" s="219"/>
    </row>
    <row r="8886" spans="5:13" x14ac:dyDescent="0.2">
      <c r="F8886" s="125"/>
      <c r="J8886" s="216"/>
      <c r="K8886" s="216"/>
      <c r="L8886" s="216"/>
    </row>
    <row r="8887" spans="5:13" x14ac:dyDescent="0.2">
      <c r="E8887" s="219"/>
      <c r="F8887" s="219"/>
      <c r="H8887" s="219"/>
      <c r="K8887" s="219"/>
      <c r="L8887" s="219"/>
      <c r="M8887" s="219"/>
    </row>
    <row r="8888" spans="5:13" x14ac:dyDescent="0.2">
      <c r="E8888" s="219"/>
      <c r="F8888" s="219"/>
      <c r="H8888" s="219"/>
      <c r="K8888" s="219"/>
      <c r="L8888" s="219"/>
      <c r="M8888" s="219"/>
    </row>
    <row r="8889" spans="5:13" x14ac:dyDescent="0.2">
      <c r="E8889" s="219"/>
      <c r="F8889" s="219"/>
      <c r="H8889" s="219"/>
      <c r="K8889" s="219"/>
      <c r="L8889" s="219"/>
      <c r="M8889" s="219"/>
    </row>
    <row r="8890" spans="5:13" x14ac:dyDescent="0.2">
      <c r="F8890" s="125"/>
    </row>
    <row r="8891" spans="5:13" x14ac:dyDescent="0.2">
      <c r="F8891" s="125"/>
      <c r="J8891" s="216"/>
      <c r="K8891" s="216"/>
      <c r="L8891" s="216"/>
    </row>
    <row r="8892" spans="5:13" x14ac:dyDescent="0.2">
      <c r="F8892" s="125"/>
      <c r="J8892" s="216"/>
      <c r="K8892" s="216"/>
      <c r="L8892" s="216"/>
    </row>
    <row r="8893" spans="5:13" x14ac:dyDescent="0.2">
      <c r="E8893" s="219"/>
      <c r="F8893" s="219"/>
      <c r="H8893" s="219"/>
      <c r="K8893" s="219"/>
      <c r="L8893" s="219"/>
      <c r="M8893" s="219"/>
    </row>
    <row r="8894" spans="5:13" x14ac:dyDescent="0.2">
      <c r="F8894" s="125"/>
      <c r="J8894" s="216"/>
      <c r="K8894" s="216"/>
      <c r="L8894" s="216"/>
    </row>
    <row r="8895" spans="5:13" x14ac:dyDescent="0.2">
      <c r="F8895" s="125"/>
    </row>
    <row r="8896" spans="5:13" x14ac:dyDescent="0.2">
      <c r="F8896" s="125"/>
    </row>
    <row r="8897" spans="5:13" x14ac:dyDescent="0.2">
      <c r="F8897" s="125"/>
    </row>
    <row r="8898" spans="5:13" x14ac:dyDescent="0.2">
      <c r="F8898" s="125"/>
    </row>
    <row r="8899" spans="5:13" x14ac:dyDescent="0.2">
      <c r="E8899" s="219"/>
      <c r="F8899" s="219"/>
      <c r="H8899" s="219"/>
      <c r="K8899" s="219"/>
      <c r="L8899" s="219"/>
      <c r="M8899" s="219"/>
    </row>
    <row r="8900" spans="5:13" x14ac:dyDescent="0.2">
      <c r="F8900" s="125"/>
    </row>
    <row r="8901" spans="5:13" x14ac:dyDescent="0.2">
      <c r="E8901" s="219"/>
      <c r="F8901" s="219"/>
      <c r="H8901" s="219"/>
      <c r="K8901" s="219"/>
      <c r="L8901" s="219"/>
      <c r="M8901" s="219"/>
    </row>
    <row r="8902" spans="5:13" x14ac:dyDescent="0.2">
      <c r="F8902" s="125"/>
      <c r="J8902" s="216"/>
      <c r="K8902" s="216"/>
      <c r="L8902" s="216"/>
    </row>
    <row r="8903" spans="5:13" x14ac:dyDescent="0.2">
      <c r="E8903" s="219"/>
      <c r="F8903" s="219"/>
      <c r="H8903" s="219"/>
      <c r="K8903" s="219"/>
      <c r="L8903" s="219"/>
      <c r="M8903" s="219"/>
    </row>
    <row r="8904" spans="5:13" x14ac:dyDescent="0.2">
      <c r="F8904" s="125"/>
    </row>
    <row r="8905" spans="5:13" x14ac:dyDescent="0.2">
      <c r="F8905" s="125"/>
    </row>
    <row r="8906" spans="5:13" x14ac:dyDescent="0.2">
      <c r="E8906" s="219"/>
      <c r="F8906" s="219"/>
      <c r="H8906" s="219"/>
      <c r="K8906" s="219"/>
      <c r="L8906" s="219"/>
      <c r="M8906" s="219"/>
    </row>
    <row r="8907" spans="5:13" x14ac:dyDescent="0.2">
      <c r="E8907" s="219"/>
      <c r="F8907" s="219"/>
      <c r="H8907" s="219"/>
      <c r="K8907" s="219"/>
      <c r="L8907" s="219"/>
      <c r="M8907" s="219"/>
    </row>
    <row r="8908" spans="5:13" x14ac:dyDescent="0.2">
      <c r="F8908" s="125"/>
      <c r="J8908" s="216"/>
      <c r="K8908" s="216"/>
      <c r="L8908" s="216"/>
    </row>
    <row r="8909" spans="5:13" x14ac:dyDescent="0.2">
      <c r="F8909" s="125"/>
    </row>
    <row r="8910" spans="5:13" x14ac:dyDescent="0.2">
      <c r="E8910" s="219"/>
      <c r="F8910" s="219"/>
      <c r="H8910" s="219"/>
      <c r="K8910" s="219"/>
      <c r="L8910" s="219"/>
      <c r="M8910" s="219"/>
    </row>
    <row r="8911" spans="5:13" x14ac:dyDescent="0.2">
      <c r="E8911" s="219"/>
      <c r="F8911" s="219"/>
      <c r="H8911" s="219"/>
      <c r="K8911" s="219"/>
      <c r="L8911" s="219"/>
      <c r="M8911" s="219"/>
    </row>
    <row r="8912" spans="5:13" x14ac:dyDescent="0.2">
      <c r="E8912" s="219"/>
      <c r="F8912" s="219"/>
      <c r="H8912" s="219"/>
      <c r="K8912" s="219"/>
      <c r="L8912" s="219"/>
      <c r="M8912" s="219"/>
    </row>
    <row r="8913" spans="5:13" x14ac:dyDescent="0.2">
      <c r="E8913" s="219"/>
      <c r="F8913" s="219"/>
      <c r="H8913" s="219"/>
      <c r="K8913" s="219"/>
      <c r="L8913" s="219"/>
      <c r="M8913" s="219"/>
    </row>
    <row r="8914" spans="5:13" x14ac:dyDescent="0.2">
      <c r="E8914" s="219"/>
      <c r="F8914" s="219"/>
      <c r="H8914" s="219"/>
      <c r="K8914" s="219"/>
      <c r="L8914" s="219"/>
      <c r="M8914" s="219"/>
    </row>
    <row r="8915" spans="5:13" x14ac:dyDescent="0.2">
      <c r="F8915" s="125"/>
    </row>
    <row r="8916" spans="5:13" x14ac:dyDescent="0.2">
      <c r="E8916" s="219"/>
      <c r="F8916" s="219"/>
      <c r="H8916" s="219"/>
      <c r="K8916" s="219"/>
      <c r="L8916" s="219"/>
      <c r="M8916" s="219"/>
    </row>
    <row r="8917" spans="5:13" x14ac:dyDescent="0.2">
      <c r="F8917" s="125"/>
    </row>
    <row r="8918" spans="5:13" x14ac:dyDescent="0.2">
      <c r="F8918" s="125"/>
    </row>
    <row r="8919" spans="5:13" x14ac:dyDescent="0.2">
      <c r="F8919" s="125"/>
      <c r="J8919" s="216"/>
      <c r="K8919" s="216"/>
      <c r="L8919" s="216"/>
    </row>
    <row r="8920" spans="5:13" x14ac:dyDescent="0.2">
      <c r="E8920" s="219"/>
      <c r="F8920" s="219"/>
      <c r="H8920" s="219"/>
      <c r="K8920" s="219"/>
      <c r="L8920" s="219"/>
      <c r="M8920" s="219"/>
    </row>
    <row r="8921" spans="5:13" x14ac:dyDescent="0.2">
      <c r="E8921" s="219"/>
      <c r="F8921" s="219"/>
      <c r="H8921" s="219"/>
      <c r="K8921" s="219"/>
      <c r="L8921" s="219"/>
      <c r="M8921" s="219"/>
    </row>
    <row r="8922" spans="5:13" x14ac:dyDescent="0.2">
      <c r="F8922" s="125"/>
    </row>
    <row r="8923" spans="5:13" x14ac:dyDescent="0.2">
      <c r="F8923" s="125"/>
    </row>
    <row r="8924" spans="5:13" x14ac:dyDescent="0.2">
      <c r="F8924" s="125"/>
    </row>
    <row r="8925" spans="5:13" x14ac:dyDescent="0.2">
      <c r="F8925" s="125"/>
    </row>
    <row r="8926" spans="5:13" x14ac:dyDescent="0.2">
      <c r="E8926" s="219"/>
      <c r="F8926" s="219"/>
      <c r="H8926" s="219"/>
      <c r="K8926" s="219"/>
      <c r="L8926" s="219"/>
      <c r="M8926" s="219"/>
    </row>
    <row r="8927" spans="5:13" x14ac:dyDescent="0.2">
      <c r="E8927" s="219"/>
      <c r="F8927" s="219"/>
      <c r="H8927" s="219"/>
      <c r="K8927" s="219"/>
      <c r="L8927" s="219"/>
      <c r="M8927" s="219"/>
    </row>
    <row r="8928" spans="5:13" x14ac:dyDescent="0.2">
      <c r="F8928" s="125"/>
      <c r="J8928" s="216"/>
      <c r="K8928" s="216"/>
      <c r="L8928" s="216"/>
    </row>
    <row r="8929" spans="5:13" x14ac:dyDescent="0.2">
      <c r="E8929" s="219"/>
      <c r="F8929" s="219"/>
      <c r="H8929" s="219"/>
      <c r="K8929" s="219"/>
      <c r="L8929" s="219"/>
      <c r="M8929" s="219"/>
    </row>
    <row r="8930" spans="5:13" x14ac:dyDescent="0.2">
      <c r="E8930" s="219"/>
      <c r="F8930" s="219"/>
      <c r="H8930" s="219"/>
      <c r="K8930" s="219"/>
      <c r="L8930" s="219"/>
      <c r="M8930" s="219"/>
    </row>
    <row r="8931" spans="5:13" x14ac:dyDescent="0.2">
      <c r="F8931" s="125"/>
    </row>
    <row r="8932" spans="5:13" x14ac:dyDescent="0.2">
      <c r="E8932" s="219"/>
      <c r="F8932" s="219"/>
      <c r="H8932" s="219"/>
      <c r="K8932" s="219"/>
      <c r="L8932" s="219"/>
      <c r="M8932" s="219"/>
    </row>
    <row r="8933" spans="5:13" x14ac:dyDescent="0.2">
      <c r="F8933" s="125"/>
    </row>
    <row r="8934" spans="5:13" x14ac:dyDescent="0.2">
      <c r="F8934" s="125"/>
      <c r="J8934" s="216"/>
      <c r="K8934" s="216"/>
      <c r="L8934" s="216"/>
    </row>
    <row r="8935" spans="5:13" x14ac:dyDescent="0.2">
      <c r="F8935" s="125"/>
    </row>
    <row r="8936" spans="5:13" x14ac:dyDescent="0.2">
      <c r="F8936" s="125"/>
    </row>
    <row r="8937" spans="5:13" x14ac:dyDescent="0.2">
      <c r="F8937" s="125"/>
    </row>
    <row r="8938" spans="5:13" x14ac:dyDescent="0.2">
      <c r="F8938" s="125"/>
    </row>
    <row r="8939" spans="5:13" x14ac:dyDescent="0.2">
      <c r="E8939" s="219"/>
      <c r="F8939" s="219"/>
      <c r="H8939" s="219"/>
      <c r="K8939" s="219"/>
      <c r="L8939" s="219"/>
      <c r="M8939" s="219"/>
    </row>
    <row r="8940" spans="5:13" x14ac:dyDescent="0.2">
      <c r="E8940" s="219"/>
      <c r="F8940" s="219"/>
      <c r="H8940" s="219"/>
      <c r="K8940" s="219"/>
      <c r="L8940" s="219"/>
      <c r="M8940" s="219"/>
    </row>
    <row r="8941" spans="5:13" x14ac:dyDescent="0.2">
      <c r="E8941" s="219"/>
      <c r="F8941" s="219"/>
      <c r="H8941" s="219"/>
      <c r="K8941" s="219"/>
      <c r="L8941" s="219"/>
      <c r="M8941" s="219"/>
    </row>
    <row r="8942" spans="5:13" x14ac:dyDescent="0.2">
      <c r="F8942" s="125"/>
    </row>
    <row r="8943" spans="5:13" x14ac:dyDescent="0.2">
      <c r="F8943" s="125"/>
    </row>
    <row r="8944" spans="5:13" x14ac:dyDescent="0.2">
      <c r="E8944" s="219"/>
      <c r="F8944" s="219"/>
      <c r="H8944" s="219"/>
      <c r="K8944" s="219"/>
      <c r="L8944" s="219"/>
      <c r="M8944" s="219"/>
    </row>
    <row r="8945" spans="5:13" x14ac:dyDescent="0.2">
      <c r="F8945" s="125"/>
      <c r="J8945" s="216"/>
      <c r="K8945" s="216"/>
      <c r="L8945" s="216"/>
    </row>
    <row r="8946" spans="5:13" x14ac:dyDescent="0.2">
      <c r="F8946" s="125"/>
    </row>
    <row r="8947" spans="5:13" x14ac:dyDescent="0.2">
      <c r="E8947" s="219"/>
      <c r="F8947" s="219"/>
      <c r="H8947" s="219"/>
      <c r="K8947" s="219"/>
      <c r="L8947" s="219"/>
      <c r="M8947" s="219"/>
    </row>
    <row r="8948" spans="5:13" x14ac:dyDescent="0.2">
      <c r="F8948" s="125"/>
      <c r="J8948" s="216"/>
      <c r="K8948" s="216"/>
      <c r="L8948" s="216"/>
    </row>
    <row r="8949" spans="5:13" x14ac:dyDescent="0.2">
      <c r="E8949" s="219"/>
      <c r="F8949" s="219"/>
      <c r="H8949" s="219"/>
      <c r="K8949" s="219"/>
      <c r="L8949" s="219"/>
      <c r="M8949" s="219"/>
    </row>
    <row r="8950" spans="5:13" x14ac:dyDescent="0.2">
      <c r="E8950" s="219"/>
      <c r="F8950" s="219"/>
      <c r="H8950" s="219"/>
      <c r="K8950" s="219"/>
      <c r="L8950" s="219"/>
      <c r="M8950" s="219"/>
    </row>
    <row r="8951" spans="5:13" x14ac:dyDescent="0.2">
      <c r="F8951" s="125"/>
      <c r="J8951" s="216"/>
      <c r="K8951" s="216"/>
      <c r="L8951" s="216"/>
    </row>
    <row r="8952" spans="5:13" x14ac:dyDescent="0.2">
      <c r="F8952" s="125"/>
    </row>
    <row r="8953" spans="5:13" x14ac:dyDescent="0.2">
      <c r="F8953" s="125"/>
      <c r="J8953" s="216"/>
      <c r="K8953" s="216"/>
      <c r="L8953" s="216"/>
    </row>
    <row r="8954" spans="5:13" x14ac:dyDescent="0.2">
      <c r="F8954" s="125"/>
    </row>
    <row r="8955" spans="5:13" x14ac:dyDescent="0.2">
      <c r="F8955" s="125"/>
      <c r="J8955" s="216"/>
      <c r="K8955" s="216"/>
      <c r="L8955" s="216"/>
    </row>
    <row r="8956" spans="5:13" x14ac:dyDescent="0.2">
      <c r="F8956" s="125"/>
    </row>
    <row r="8957" spans="5:13" x14ac:dyDescent="0.2">
      <c r="F8957" s="125"/>
    </row>
    <row r="8959" spans="5:13" x14ac:dyDescent="0.2">
      <c r="E8959" s="219"/>
      <c r="F8959" s="219"/>
      <c r="H8959" s="219"/>
      <c r="K8959" s="219"/>
      <c r="L8959" s="219"/>
      <c r="M8959" s="219"/>
    </row>
    <row r="8960" spans="5:13" x14ac:dyDescent="0.2">
      <c r="E8960" s="219"/>
      <c r="F8960" s="219"/>
      <c r="K8960" s="219"/>
      <c r="L8960" s="219"/>
      <c r="M8960" s="219"/>
    </row>
    <row r="8961" spans="5:13" x14ac:dyDescent="0.2">
      <c r="F8961" s="125"/>
      <c r="J8961" s="216"/>
      <c r="K8961" s="216"/>
      <c r="L8961" s="216"/>
    </row>
    <row r="8962" spans="5:13" x14ac:dyDescent="0.2">
      <c r="E8962" s="219"/>
      <c r="F8962" s="219"/>
      <c r="H8962" s="219"/>
      <c r="K8962" s="219"/>
      <c r="L8962" s="219"/>
      <c r="M8962" s="219"/>
    </row>
    <row r="8963" spans="5:13" x14ac:dyDescent="0.2">
      <c r="E8963" s="219"/>
      <c r="F8963" s="219"/>
      <c r="H8963" s="219"/>
      <c r="K8963" s="219"/>
      <c r="L8963" s="219"/>
      <c r="M8963" s="219"/>
    </row>
    <row r="8964" spans="5:13" x14ac:dyDescent="0.2">
      <c r="F8964" s="125"/>
      <c r="J8964" s="216"/>
      <c r="K8964" s="216"/>
      <c r="L8964" s="216"/>
    </row>
    <row r="8965" spans="5:13" x14ac:dyDescent="0.2">
      <c r="F8965" s="125"/>
    </row>
    <row r="8966" spans="5:13" x14ac:dyDescent="0.2">
      <c r="F8966" s="125"/>
    </row>
    <row r="8967" spans="5:13" x14ac:dyDescent="0.2">
      <c r="F8967" s="125"/>
    </row>
    <row r="8968" spans="5:13" x14ac:dyDescent="0.2">
      <c r="E8968" s="219"/>
      <c r="F8968" s="219"/>
      <c r="H8968" s="219"/>
      <c r="K8968" s="219"/>
      <c r="L8968" s="219"/>
      <c r="M8968" s="219"/>
    </row>
    <row r="8969" spans="5:13" x14ac:dyDescent="0.2">
      <c r="F8969" s="125"/>
      <c r="J8969" s="216"/>
      <c r="K8969" s="216"/>
      <c r="L8969" s="216"/>
    </row>
    <row r="8970" spans="5:13" x14ac:dyDescent="0.2">
      <c r="F8970" s="125"/>
    </row>
    <row r="8971" spans="5:13" x14ac:dyDescent="0.2">
      <c r="F8971" s="125"/>
      <c r="J8971" s="216"/>
      <c r="K8971" s="216"/>
      <c r="L8971" s="216"/>
    </row>
    <row r="8972" spans="5:13" x14ac:dyDescent="0.2">
      <c r="E8972" s="219"/>
      <c r="F8972" s="219"/>
      <c r="H8972" s="219"/>
      <c r="K8972" s="219"/>
      <c r="L8972" s="219"/>
      <c r="M8972" s="219"/>
    </row>
    <row r="8973" spans="5:13" x14ac:dyDescent="0.2">
      <c r="E8973" s="219"/>
      <c r="F8973" s="219"/>
      <c r="H8973" s="219"/>
      <c r="K8973" s="219"/>
      <c r="L8973" s="219"/>
      <c r="M8973" s="219"/>
    </row>
    <row r="8974" spans="5:13" x14ac:dyDescent="0.2">
      <c r="E8974" s="219"/>
      <c r="F8974" s="219"/>
      <c r="H8974" s="219"/>
      <c r="K8974" s="219"/>
      <c r="L8974" s="219"/>
      <c r="M8974" s="219"/>
    </row>
    <row r="8975" spans="5:13" x14ac:dyDescent="0.2">
      <c r="F8975" s="125"/>
    </row>
    <row r="8976" spans="5:13" x14ac:dyDescent="0.2">
      <c r="F8976" s="125"/>
    </row>
    <row r="8977" spans="5:13" x14ac:dyDescent="0.2">
      <c r="F8977" s="125"/>
    </row>
    <row r="8978" spans="5:13" x14ac:dyDescent="0.2">
      <c r="F8978" s="125"/>
    </row>
    <row r="8979" spans="5:13" x14ac:dyDescent="0.2">
      <c r="E8979" s="219"/>
      <c r="F8979" s="219"/>
      <c r="H8979" s="219"/>
      <c r="K8979" s="219"/>
      <c r="L8979" s="219"/>
      <c r="M8979" s="219"/>
    </row>
    <row r="8980" spans="5:13" x14ac:dyDescent="0.2">
      <c r="E8980" s="219"/>
      <c r="F8980" s="219"/>
      <c r="H8980" s="219"/>
      <c r="K8980" s="219"/>
      <c r="L8980" s="219"/>
      <c r="M8980" s="219"/>
    </row>
    <row r="8981" spans="5:13" x14ac:dyDescent="0.2">
      <c r="E8981" s="219"/>
      <c r="F8981" s="219"/>
      <c r="H8981" s="219"/>
      <c r="K8981" s="219"/>
      <c r="L8981" s="219"/>
      <c r="M8981" s="219"/>
    </row>
    <row r="8982" spans="5:13" x14ac:dyDescent="0.2">
      <c r="F8982" s="125"/>
    </row>
    <row r="8983" spans="5:13" x14ac:dyDescent="0.2">
      <c r="F8983" s="125"/>
    </row>
    <row r="8984" spans="5:13" x14ac:dyDescent="0.2">
      <c r="E8984" s="219"/>
      <c r="F8984" s="219"/>
      <c r="H8984" s="219"/>
      <c r="K8984" s="219"/>
      <c r="L8984" s="219"/>
      <c r="M8984" s="219"/>
    </row>
    <row r="8985" spans="5:13" x14ac:dyDescent="0.2">
      <c r="F8985" s="125"/>
      <c r="J8985" s="216"/>
      <c r="K8985" s="216"/>
      <c r="L8985" s="216"/>
    </row>
    <row r="8986" spans="5:13" x14ac:dyDescent="0.2">
      <c r="F8986" s="125"/>
    </row>
    <row r="8987" spans="5:13" x14ac:dyDescent="0.2">
      <c r="E8987" s="219"/>
      <c r="F8987" s="219"/>
      <c r="H8987" s="219"/>
      <c r="K8987" s="219"/>
      <c r="L8987" s="219"/>
      <c r="M8987" s="219"/>
    </row>
    <row r="8988" spans="5:13" x14ac:dyDescent="0.2">
      <c r="E8988" s="219"/>
      <c r="F8988" s="219"/>
      <c r="H8988" s="219"/>
      <c r="K8988" s="219"/>
      <c r="L8988" s="219"/>
      <c r="M8988" s="219"/>
    </row>
    <row r="8989" spans="5:13" x14ac:dyDescent="0.2">
      <c r="F8989" s="125"/>
    </row>
    <row r="8990" spans="5:13" x14ac:dyDescent="0.2">
      <c r="F8990" s="125"/>
      <c r="J8990" s="216"/>
      <c r="K8990" s="216"/>
      <c r="L8990" s="216"/>
    </row>
    <row r="8991" spans="5:13" x14ac:dyDescent="0.2">
      <c r="F8991" s="125"/>
    </row>
    <row r="8992" spans="5:13" x14ac:dyDescent="0.2">
      <c r="F8992" s="125"/>
    </row>
    <row r="8993" spans="5:13" x14ac:dyDescent="0.2">
      <c r="E8993" s="219"/>
      <c r="F8993" s="219"/>
      <c r="H8993" s="219"/>
      <c r="K8993" s="219"/>
      <c r="L8993" s="219"/>
      <c r="M8993" s="219"/>
    </row>
    <row r="8994" spans="5:13" x14ac:dyDescent="0.2">
      <c r="F8994" s="125"/>
    </row>
    <row r="8995" spans="5:13" x14ac:dyDescent="0.2">
      <c r="F8995" s="125"/>
    </row>
    <row r="8996" spans="5:13" x14ac:dyDescent="0.2">
      <c r="F8996" s="125"/>
      <c r="J8996" s="216"/>
      <c r="K8996" s="216"/>
      <c r="L8996" s="216"/>
    </row>
    <row r="8997" spans="5:13" x14ac:dyDescent="0.2">
      <c r="F8997" s="125"/>
    </row>
    <row r="8998" spans="5:13" x14ac:dyDescent="0.2">
      <c r="F8998" s="125"/>
      <c r="J8998" s="216"/>
      <c r="K8998" s="216"/>
      <c r="L8998" s="216"/>
    </row>
    <row r="8999" spans="5:13" x14ac:dyDescent="0.2">
      <c r="F8999" s="125"/>
    </row>
    <row r="9000" spans="5:13" x14ac:dyDescent="0.2">
      <c r="E9000" s="219"/>
      <c r="F9000" s="219"/>
      <c r="H9000" s="219"/>
      <c r="K9000" s="219"/>
      <c r="L9000" s="219"/>
      <c r="M9000" s="219"/>
    </row>
    <row r="9001" spans="5:13" x14ac:dyDescent="0.2">
      <c r="F9001" s="125"/>
    </row>
    <row r="9002" spans="5:13" x14ac:dyDescent="0.2">
      <c r="F9002" s="125"/>
    </row>
    <row r="9003" spans="5:13" x14ac:dyDescent="0.2">
      <c r="F9003" s="125"/>
    </row>
    <row r="9004" spans="5:13" x14ac:dyDescent="0.2">
      <c r="F9004" s="125"/>
      <c r="J9004" s="216"/>
      <c r="K9004" s="216"/>
      <c r="L9004" s="216"/>
    </row>
    <row r="9005" spans="5:13" x14ac:dyDescent="0.2">
      <c r="E9005" s="219"/>
      <c r="F9005" s="219"/>
      <c r="H9005" s="219"/>
      <c r="K9005" s="219"/>
      <c r="L9005" s="219"/>
      <c r="M9005" s="219"/>
    </row>
    <row r="9006" spans="5:13" x14ac:dyDescent="0.2">
      <c r="F9006" s="125"/>
    </row>
    <row r="9007" spans="5:13" x14ac:dyDescent="0.2">
      <c r="F9007" s="125"/>
      <c r="J9007" s="216"/>
      <c r="K9007" s="216"/>
      <c r="L9007" s="216"/>
    </row>
    <row r="9008" spans="5:13" x14ac:dyDescent="0.2">
      <c r="F9008" s="125"/>
    </row>
    <row r="9009" spans="5:13" x14ac:dyDescent="0.2">
      <c r="E9009" s="219"/>
      <c r="F9009" s="219"/>
      <c r="H9009" s="219"/>
      <c r="K9009" s="219"/>
      <c r="L9009" s="219"/>
      <c r="M9009" s="219"/>
    </row>
    <row r="9010" spans="5:13" x14ac:dyDescent="0.2">
      <c r="E9010" s="219"/>
      <c r="F9010" s="219"/>
      <c r="K9010" s="219"/>
      <c r="L9010" s="219"/>
      <c r="M9010" s="219"/>
    </row>
    <row r="9011" spans="5:13" x14ac:dyDescent="0.2">
      <c r="E9011" s="219"/>
      <c r="F9011" s="219"/>
      <c r="H9011" s="219"/>
      <c r="K9011" s="219"/>
      <c r="L9011" s="219"/>
      <c r="M9011" s="219"/>
    </row>
    <row r="9012" spans="5:13" x14ac:dyDescent="0.2">
      <c r="F9012" s="125"/>
    </row>
    <row r="9013" spans="5:13" x14ac:dyDescent="0.2">
      <c r="F9013" s="125"/>
    </row>
    <row r="9014" spans="5:13" x14ac:dyDescent="0.2">
      <c r="F9014" s="125"/>
    </row>
    <row r="9015" spans="5:13" x14ac:dyDescent="0.2">
      <c r="F9015" s="125"/>
      <c r="J9015" s="216"/>
      <c r="K9015" s="216"/>
      <c r="L9015" s="216"/>
    </row>
    <row r="9016" spans="5:13" x14ac:dyDescent="0.2">
      <c r="F9016" s="125"/>
    </row>
    <row r="9017" spans="5:13" x14ac:dyDescent="0.2">
      <c r="F9017" s="125"/>
    </row>
    <row r="9018" spans="5:13" x14ac:dyDescent="0.2">
      <c r="F9018" s="125"/>
      <c r="J9018" s="216"/>
      <c r="K9018" s="216"/>
      <c r="L9018" s="216"/>
    </row>
    <row r="9019" spans="5:13" x14ac:dyDescent="0.2">
      <c r="F9019" s="125"/>
    </row>
    <row r="9020" spans="5:13" x14ac:dyDescent="0.2">
      <c r="F9020" s="125"/>
      <c r="J9020" s="216"/>
      <c r="K9020" s="216"/>
      <c r="L9020" s="216"/>
    </row>
    <row r="9021" spans="5:13" x14ac:dyDescent="0.2">
      <c r="F9021" s="125"/>
    </row>
    <row r="9022" spans="5:13" x14ac:dyDescent="0.2">
      <c r="F9022" s="125"/>
      <c r="J9022" s="216"/>
      <c r="K9022" s="216"/>
      <c r="L9022" s="216"/>
    </row>
    <row r="9023" spans="5:13" x14ac:dyDescent="0.2">
      <c r="F9023" s="125"/>
      <c r="J9023" s="216"/>
      <c r="K9023" s="216"/>
      <c r="L9023" s="216"/>
    </row>
    <row r="9024" spans="5:13" x14ac:dyDescent="0.2">
      <c r="F9024" s="125"/>
    </row>
    <row r="9025" spans="5:13" x14ac:dyDescent="0.2">
      <c r="F9025" s="125"/>
      <c r="J9025" s="216"/>
      <c r="K9025" s="216"/>
      <c r="L9025" s="216"/>
    </row>
    <row r="9026" spans="5:13" x14ac:dyDescent="0.2">
      <c r="F9026" s="125"/>
    </row>
    <row r="9027" spans="5:13" x14ac:dyDescent="0.2">
      <c r="E9027" s="219"/>
      <c r="F9027" s="219"/>
      <c r="H9027" s="219"/>
      <c r="K9027" s="219"/>
      <c r="L9027" s="219"/>
      <c r="M9027" s="219"/>
    </row>
    <row r="9028" spans="5:13" x14ac:dyDescent="0.2">
      <c r="F9028" s="125"/>
    </row>
    <row r="9029" spans="5:13" x14ac:dyDescent="0.2">
      <c r="F9029" s="125"/>
    </row>
    <row r="9030" spans="5:13" x14ac:dyDescent="0.2">
      <c r="F9030" s="125"/>
      <c r="J9030" s="216"/>
      <c r="K9030" s="216"/>
      <c r="L9030" s="216"/>
    </row>
    <row r="9031" spans="5:13" x14ac:dyDescent="0.2">
      <c r="F9031" s="125"/>
    </row>
    <row r="9032" spans="5:13" x14ac:dyDescent="0.2">
      <c r="F9032" s="125"/>
    </row>
    <row r="9033" spans="5:13" x14ac:dyDescent="0.2">
      <c r="E9033" s="219"/>
      <c r="F9033" s="219"/>
      <c r="H9033" s="219"/>
      <c r="K9033" s="219"/>
      <c r="L9033" s="219"/>
      <c r="M9033" s="219"/>
    </row>
    <row r="9034" spans="5:13" x14ac:dyDescent="0.2">
      <c r="F9034" s="125"/>
      <c r="J9034" s="216"/>
      <c r="K9034" s="216"/>
      <c r="L9034" s="216"/>
    </row>
    <row r="9035" spans="5:13" x14ac:dyDescent="0.2">
      <c r="F9035" s="125"/>
      <c r="J9035" s="216"/>
      <c r="K9035" s="216"/>
      <c r="L9035" s="216"/>
    </row>
    <row r="9036" spans="5:13" x14ac:dyDescent="0.2">
      <c r="F9036" s="125"/>
    </row>
    <row r="9037" spans="5:13" x14ac:dyDescent="0.2">
      <c r="E9037" s="219"/>
      <c r="F9037" s="219"/>
      <c r="H9037" s="219"/>
      <c r="K9037" s="219"/>
      <c r="L9037" s="219"/>
      <c r="M9037" s="219"/>
    </row>
    <row r="9038" spans="5:13" x14ac:dyDescent="0.2">
      <c r="E9038" s="219"/>
      <c r="F9038" s="219"/>
      <c r="H9038" s="219"/>
      <c r="K9038" s="219"/>
      <c r="L9038" s="219"/>
      <c r="M9038" s="219"/>
    </row>
    <row r="9039" spans="5:13" x14ac:dyDescent="0.2">
      <c r="F9039" s="125"/>
    </row>
    <row r="9040" spans="5:13" x14ac:dyDescent="0.2">
      <c r="E9040" s="219"/>
      <c r="F9040" s="219"/>
      <c r="H9040" s="219"/>
      <c r="K9040" s="219"/>
      <c r="L9040" s="219"/>
      <c r="M9040" s="219"/>
    </row>
    <row r="9041" spans="5:13" x14ac:dyDescent="0.2">
      <c r="E9041" s="219"/>
      <c r="F9041" s="219"/>
      <c r="H9041" s="219"/>
      <c r="K9041" s="219"/>
      <c r="L9041" s="219"/>
      <c r="M9041" s="219"/>
    </row>
    <row r="9042" spans="5:13" x14ac:dyDescent="0.2">
      <c r="F9042" s="125"/>
    </row>
    <row r="9043" spans="5:13" x14ac:dyDescent="0.2">
      <c r="F9043" s="125"/>
      <c r="J9043" s="216"/>
      <c r="K9043" s="216"/>
      <c r="L9043" s="216"/>
    </row>
    <row r="9044" spans="5:13" x14ac:dyDescent="0.2">
      <c r="E9044" s="219"/>
      <c r="F9044" s="219"/>
      <c r="H9044" s="219"/>
      <c r="K9044" s="219"/>
      <c r="L9044" s="219"/>
      <c r="M9044" s="219"/>
    </row>
    <row r="9045" spans="5:13" x14ac:dyDescent="0.2">
      <c r="F9045" s="125"/>
    </row>
    <row r="9046" spans="5:13" x14ac:dyDescent="0.2">
      <c r="F9046" s="125"/>
    </row>
    <row r="9047" spans="5:13" x14ac:dyDescent="0.2">
      <c r="F9047" s="125"/>
      <c r="J9047" s="216"/>
      <c r="K9047" s="216"/>
      <c r="L9047" s="216"/>
    </row>
    <row r="9048" spans="5:13" x14ac:dyDescent="0.2">
      <c r="F9048" s="125"/>
    </row>
    <row r="9049" spans="5:13" x14ac:dyDescent="0.2">
      <c r="F9049" s="125"/>
    </row>
    <row r="9050" spans="5:13" x14ac:dyDescent="0.2">
      <c r="F9050" s="125"/>
    </row>
    <row r="9051" spans="5:13" x14ac:dyDescent="0.2">
      <c r="E9051" s="219"/>
      <c r="F9051" s="219"/>
      <c r="H9051" s="219"/>
      <c r="K9051" s="219"/>
      <c r="L9051" s="219"/>
      <c r="M9051" s="219"/>
    </row>
    <row r="9052" spans="5:13" x14ac:dyDescent="0.2">
      <c r="E9052" s="219"/>
      <c r="F9052" s="219"/>
      <c r="H9052" s="219"/>
      <c r="K9052" s="219"/>
      <c r="L9052" s="219"/>
      <c r="M9052" s="219"/>
    </row>
    <row r="9053" spans="5:13" x14ac:dyDescent="0.2">
      <c r="F9053" s="125"/>
    </row>
    <row r="9054" spans="5:13" x14ac:dyDescent="0.2">
      <c r="E9054" s="219"/>
      <c r="F9054" s="219"/>
      <c r="H9054" s="219"/>
      <c r="K9054" s="219"/>
      <c r="L9054" s="219"/>
      <c r="M9054" s="219"/>
    </row>
    <row r="9055" spans="5:13" x14ac:dyDescent="0.2">
      <c r="F9055" s="125"/>
    </row>
    <row r="9056" spans="5:13" x14ac:dyDescent="0.2">
      <c r="F9056" s="125"/>
      <c r="J9056" s="216"/>
      <c r="K9056" s="216"/>
      <c r="L9056" s="216"/>
    </row>
    <row r="9057" spans="5:13" x14ac:dyDescent="0.2">
      <c r="E9057" s="219"/>
      <c r="F9057" s="219"/>
      <c r="H9057" s="219"/>
      <c r="K9057" s="219"/>
      <c r="L9057" s="219"/>
      <c r="M9057" s="219"/>
    </row>
    <row r="9058" spans="5:13" x14ac:dyDescent="0.2">
      <c r="E9058" s="219"/>
      <c r="F9058" s="219"/>
      <c r="H9058" s="219"/>
      <c r="K9058" s="219"/>
      <c r="L9058" s="219"/>
      <c r="M9058" s="219"/>
    </row>
    <row r="9059" spans="5:13" x14ac:dyDescent="0.2">
      <c r="F9059" s="125"/>
    </row>
    <row r="9060" spans="5:13" x14ac:dyDescent="0.2">
      <c r="E9060" s="219"/>
      <c r="F9060" s="219"/>
      <c r="H9060" s="219"/>
      <c r="K9060" s="219"/>
      <c r="L9060" s="219"/>
      <c r="M9060" s="219"/>
    </row>
    <row r="9061" spans="5:13" x14ac:dyDescent="0.2">
      <c r="E9061" s="219"/>
      <c r="F9061" s="219"/>
      <c r="H9061" s="219"/>
      <c r="K9061" s="219"/>
      <c r="L9061" s="219"/>
      <c r="M9061" s="219"/>
    </row>
    <row r="9062" spans="5:13" x14ac:dyDescent="0.2">
      <c r="F9062" s="125"/>
    </row>
    <row r="9063" spans="5:13" x14ac:dyDescent="0.2">
      <c r="E9063" s="219"/>
      <c r="F9063" s="219"/>
      <c r="K9063" s="219"/>
      <c r="L9063" s="219"/>
      <c r="M9063" s="219"/>
    </row>
    <row r="9064" spans="5:13" x14ac:dyDescent="0.2">
      <c r="E9064" s="219"/>
      <c r="F9064" s="219"/>
      <c r="H9064" s="219"/>
      <c r="K9064" s="219"/>
      <c r="L9064" s="219"/>
      <c r="M9064" s="219"/>
    </row>
    <row r="9065" spans="5:13" x14ac:dyDescent="0.2">
      <c r="E9065" s="219"/>
      <c r="F9065" s="219"/>
      <c r="H9065" s="219"/>
      <c r="K9065" s="219"/>
      <c r="L9065" s="219"/>
      <c r="M9065" s="219"/>
    </row>
    <row r="9066" spans="5:13" x14ac:dyDescent="0.2">
      <c r="F9066" s="125"/>
    </row>
    <row r="9067" spans="5:13" x14ac:dyDescent="0.2">
      <c r="F9067" s="125"/>
      <c r="J9067" s="216"/>
      <c r="K9067" s="216"/>
      <c r="L9067" s="216"/>
    </row>
    <row r="9068" spans="5:13" x14ac:dyDescent="0.2">
      <c r="F9068" s="125"/>
      <c r="J9068" s="216"/>
      <c r="K9068" s="216"/>
      <c r="L9068" s="216"/>
    </row>
    <row r="9069" spans="5:13" x14ac:dyDescent="0.2">
      <c r="F9069" s="125"/>
    </row>
    <row r="9070" spans="5:13" x14ac:dyDescent="0.2">
      <c r="E9070" s="219"/>
      <c r="F9070" s="219"/>
      <c r="H9070" s="219"/>
      <c r="K9070" s="219"/>
      <c r="L9070" s="219"/>
      <c r="M9070" s="219"/>
    </row>
    <row r="9071" spans="5:13" x14ac:dyDescent="0.2">
      <c r="E9071" s="219"/>
      <c r="F9071" s="219"/>
      <c r="H9071" s="219"/>
      <c r="K9071" s="219"/>
      <c r="L9071" s="219"/>
      <c r="M9071" s="219"/>
    </row>
    <row r="9072" spans="5:13" x14ac:dyDescent="0.2">
      <c r="F9072" s="125"/>
      <c r="J9072" s="216"/>
      <c r="K9072" s="216"/>
      <c r="L9072" s="216"/>
    </row>
    <row r="9073" spans="5:13" x14ac:dyDescent="0.2">
      <c r="F9073" s="125"/>
    </row>
    <row r="9074" spans="5:13" x14ac:dyDescent="0.2">
      <c r="E9074" s="219"/>
      <c r="F9074" s="219"/>
      <c r="H9074" s="219"/>
      <c r="K9074" s="219"/>
      <c r="L9074" s="219"/>
      <c r="M9074" s="219"/>
    </row>
    <row r="9075" spans="5:13" x14ac:dyDescent="0.2">
      <c r="E9075" s="219"/>
      <c r="F9075" s="219"/>
      <c r="H9075" s="219"/>
      <c r="K9075" s="219"/>
      <c r="L9075" s="219"/>
      <c r="M9075" s="219"/>
    </row>
    <row r="9076" spans="5:13" x14ac:dyDescent="0.2">
      <c r="F9076" s="125"/>
    </row>
    <row r="9077" spans="5:13" x14ac:dyDescent="0.2">
      <c r="F9077" s="125"/>
    </row>
    <row r="9078" spans="5:13" x14ac:dyDescent="0.2">
      <c r="E9078" s="219"/>
      <c r="F9078" s="219"/>
      <c r="H9078" s="219"/>
      <c r="K9078" s="219"/>
      <c r="L9078" s="219"/>
      <c r="M9078" s="219"/>
    </row>
    <row r="9079" spans="5:13" x14ac:dyDescent="0.2">
      <c r="E9079" s="219"/>
      <c r="F9079" s="219"/>
      <c r="H9079" s="219"/>
      <c r="K9079" s="219"/>
      <c r="L9079" s="219"/>
      <c r="M9079" s="219"/>
    </row>
    <row r="9080" spans="5:13" x14ac:dyDescent="0.2">
      <c r="F9080" s="125"/>
    </row>
    <row r="9081" spans="5:13" x14ac:dyDescent="0.2">
      <c r="E9081" s="219"/>
      <c r="F9081" s="219"/>
      <c r="H9081" s="219"/>
      <c r="K9081" s="219"/>
      <c r="L9081" s="219"/>
      <c r="M9081" s="219"/>
    </row>
    <row r="9082" spans="5:13" x14ac:dyDescent="0.2">
      <c r="E9082" s="219"/>
      <c r="F9082" s="219"/>
      <c r="H9082" s="219"/>
      <c r="K9082" s="219"/>
      <c r="L9082" s="219"/>
      <c r="M9082" s="219"/>
    </row>
    <row r="9083" spans="5:13" x14ac:dyDescent="0.2">
      <c r="F9083" s="125"/>
      <c r="J9083" s="216"/>
      <c r="K9083" s="216"/>
      <c r="L9083" s="216"/>
    </row>
    <row r="9084" spans="5:13" x14ac:dyDescent="0.2">
      <c r="E9084" s="219"/>
      <c r="F9084" s="219"/>
      <c r="H9084" s="219"/>
      <c r="K9084" s="219"/>
      <c r="L9084" s="219"/>
      <c r="M9084" s="219"/>
    </row>
    <row r="9085" spans="5:13" x14ac:dyDescent="0.2">
      <c r="F9085" s="125"/>
    </row>
    <row r="9086" spans="5:13" x14ac:dyDescent="0.2">
      <c r="F9086" s="125"/>
    </row>
    <row r="9087" spans="5:13" x14ac:dyDescent="0.2">
      <c r="E9087" s="219"/>
      <c r="F9087" s="219"/>
      <c r="H9087" s="219"/>
      <c r="K9087" s="219"/>
      <c r="L9087" s="219"/>
      <c r="M9087" s="219"/>
    </row>
    <row r="9088" spans="5:13" x14ac:dyDescent="0.2">
      <c r="F9088" s="125"/>
    </row>
    <row r="9089" spans="5:13" x14ac:dyDescent="0.2">
      <c r="E9089" s="219"/>
      <c r="F9089" s="219"/>
      <c r="H9089" s="219"/>
      <c r="K9089" s="219"/>
      <c r="L9089" s="219"/>
      <c r="M9089" s="219"/>
    </row>
    <row r="9090" spans="5:13" x14ac:dyDescent="0.2">
      <c r="F9090" s="125"/>
    </row>
    <row r="9091" spans="5:13" x14ac:dyDescent="0.2">
      <c r="E9091" s="219"/>
      <c r="F9091" s="219"/>
      <c r="H9091" s="219"/>
      <c r="K9091" s="219"/>
      <c r="L9091" s="219"/>
      <c r="M9091" s="219"/>
    </row>
    <row r="9092" spans="5:13" x14ac:dyDescent="0.2">
      <c r="F9092" s="125"/>
    </row>
    <row r="9093" spans="5:13" x14ac:dyDescent="0.2">
      <c r="F9093" s="125"/>
    </row>
    <row r="9094" spans="5:13" x14ac:dyDescent="0.2">
      <c r="F9094" s="125"/>
    </row>
    <row r="9095" spans="5:13" x14ac:dyDescent="0.2">
      <c r="F9095" s="125"/>
    </row>
    <row r="9096" spans="5:13" x14ac:dyDescent="0.2">
      <c r="F9096" s="125"/>
    </row>
    <row r="9097" spans="5:13" x14ac:dyDescent="0.2">
      <c r="E9097" s="219"/>
      <c r="F9097" s="219"/>
      <c r="H9097" s="219"/>
      <c r="K9097" s="219"/>
      <c r="L9097" s="219"/>
      <c r="M9097" s="219"/>
    </row>
    <row r="9098" spans="5:13" x14ac:dyDescent="0.2">
      <c r="E9098" s="219"/>
      <c r="F9098" s="219"/>
      <c r="H9098" s="219"/>
      <c r="K9098" s="219"/>
      <c r="L9098" s="219"/>
      <c r="M9098" s="219"/>
    </row>
    <row r="9099" spans="5:13" x14ac:dyDescent="0.2">
      <c r="E9099" s="219"/>
      <c r="F9099" s="219"/>
      <c r="H9099" s="219"/>
      <c r="K9099" s="219"/>
      <c r="L9099" s="219"/>
      <c r="M9099" s="219"/>
    </row>
    <row r="9100" spans="5:13" x14ac:dyDescent="0.2">
      <c r="F9100" s="125"/>
    </row>
    <row r="9101" spans="5:13" x14ac:dyDescent="0.2">
      <c r="F9101" s="125"/>
    </row>
    <row r="9102" spans="5:13" x14ac:dyDescent="0.2">
      <c r="F9102" s="125"/>
    </row>
    <row r="9103" spans="5:13" x14ac:dyDescent="0.2">
      <c r="F9103" s="125"/>
      <c r="J9103" s="216"/>
      <c r="K9103" s="216"/>
      <c r="L9103" s="216"/>
    </row>
    <row r="9104" spans="5:13" x14ac:dyDescent="0.2">
      <c r="E9104" s="219"/>
      <c r="F9104" s="219"/>
      <c r="H9104" s="219"/>
      <c r="K9104" s="219"/>
      <c r="L9104" s="219"/>
      <c r="M9104" s="219"/>
    </row>
    <row r="9105" spans="5:13" x14ac:dyDescent="0.2">
      <c r="F9105" s="125"/>
    </row>
    <row r="9106" spans="5:13" x14ac:dyDescent="0.2">
      <c r="F9106" s="125"/>
    </row>
    <row r="9107" spans="5:13" x14ac:dyDescent="0.2">
      <c r="F9107" s="125"/>
    </row>
    <row r="9108" spans="5:13" x14ac:dyDescent="0.2">
      <c r="F9108" s="125"/>
      <c r="J9108" s="216"/>
      <c r="K9108" s="216"/>
      <c r="L9108" s="216"/>
    </row>
    <row r="9109" spans="5:13" x14ac:dyDescent="0.2">
      <c r="F9109" s="125"/>
    </row>
    <row r="9110" spans="5:13" x14ac:dyDescent="0.2">
      <c r="F9110" s="125"/>
      <c r="J9110" s="216"/>
      <c r="K9110" s="216"/>
      <c r="L9110" s="216"/>
    </row>
    <row r="9111" spans="5:13" x14ac:dyDescent="0.2">
      <c r="F9111" s="125"/>
      <c r="J9111" s="216"/>
      <c r="K9111" s="216"/>
      <c r="L9111" s="216"/>
    </row>
    <row r="9112" spans="5:13" x14ac:dyDescent="0.2">
      <c r="F9112" s="125"/>
      <c r="J9112" s="216"/>
      <c r="K9112" s="216"/>
      <c r="L9112" s="216"/>
    </row>
    <row r="9113" spans="5:13" x14ac:dyDescent="0.2">
      <c r="F9113" s="125"/>
      <c r="J9113" s="216"/>
      <c r="K9113" s="216"/>
      <c r="L9113" s="216"/>
    </row>
    <row r="9114" spans="5:13" x14ac:dyDescent="0.2">
      <c r="F9114" s="125"/>
      <c r="J9114" s="216"/>
      <c r="K9114" s="216"/>
      <c r="L9114" s="216"/>
    </row>
    <row r="9115" spans="5:13" x14ac:dyDescent="0.2">
      <c r="F9115" s="125"/>
    </row>
    <row r="9116" spans="5:13" x14ac:dyDescent="0.2">
      <c r="F9116" s="125"/>
      <c r="J9116" s="216"/>
      <c r="K9116" s="216"/>
      <c r="L9116" s="216"/>
    </row>
    <row r="9117" spans="5:13" x14ac:dyDescent="0.2">
      <c r="E9117" s="219"/>
      <c r="F9117" s="219"/>
      <c r="H9117" s="219"/>
      <c r="K9117" s="219"/>
      <c r="L9117" s="219"/>
      <c r="M9117" s="219"/>
    </row>
    <row r="9118" spans="5:13" x14ac:dyDescent="0.2">
      <c r="F9118" s="125"/>
    </row>
    <row r="9119" spans="5:13" x14ac:dyDescent="0.2">
      <c r="F9119" s="125"/>
      <c r="J9119" s="216"/>
      <c r="K9119" s="216"/>
      <c r="L9119" s="216"/>
    </row>
    <row r="9120" spans="5:13" x14ac:dyDescent="0.2">
      <c r="F9120" s="125"/>
    </row>
    <row r="9121" spans="5:13" x14ac:dyDescent="0.2">
      <c r="E9121" s="219"/>
      <c r="F9121" s="219"/>
      <c r="H9121" s="219"/>
      <c r="K9121" s="219"/>
      <c r="L9121" s="219"/>
      <c r="M9121" s="219"/>
    </row>
    <row r="9122" spans="5:13" x14ac:dyDescent="0.2">
      <c r="E9122" s="219"/>
      <c r="F9122" s="219"/>
      <c r="H9122" s="219"/>
      <c r="K9122" s="219"/>
      <c r="L9122" s="219"/>
      <c r="M9122" s="219"/>
    </row>
    <row r="9123" spans="5:13" x14ac:dyDescent="0.2">
      <c r="F9123" s="125"/>
      <c r="J9123" s="216"/>
      <c r="K9123" s="216"/>
      <c r="L9123" s="216"/>
    </row>
    <row r="9124" spans="5:13" x14ac:dyDescent="0.2">
      <c r="E9124" s="219"/>
      <c r="F9124" s="219"/>
      <c r="H9124" s="219"/>
      <c r="K9124" s="219"/>
      <c r="L9124" s="219"/>
      <c r="M9124" s="219"/>
    </row>
    <row r="9125" spans="5:13" x14ac:dyDescent="0.2">
      <c r="F9125" s="125"/>
      <c r="J9125" s="216"/>
      <c r="K9125" s="216"/>
      <c r="L9125" s="216"/>
    </row>
    <row r="9126" spans="5:13" x14ac:dyDescent="0.2">
      <c r="F9126" s="125"/>
      <c r="J9126" s="216"/>
      <c r="K9126" s="216"/>
      <c r="L9126" s="216"/>
    </row>
    <row r="9127" spans="5:13" x14ac:dyDescent="0.2">
      <c r="F9127" s="125"/>
    </row>
    <row r="9128" spans="5:13" x14ac:dyDescent="0.2">
      <c r="F9128" s="125"/>
      <c r="J9128" s="216"/>
      <c r="K9128" s="216"/>
      <c r="L9128" s="216"/>
    </row>
    <row r="9129" spans="5:13" x14ac:dyDescent="0.2">
      <c r="F9129" s="125"/>
      <c r="J9129" s="216"/>
      <c r="K9129" s="216"/>
      <c r="L9129" s="216"/>
    </row>
    <row r="9130" spans="5:13" x14ac:dyDescent="0.2">
      <c r="F9130" s="125"/>
    </row>
    <row r="9131" spans="5:13" x14ac:dyDescent="0.2">
      <c r="F9131" s="125"/>
    </row>
    <row r="9132" spans="5:13" x14ac:dyDescent="0.2">
      <c r="E9132" s="219"/>
      <c r="F9132" s="219"/>
      <c r="H9132" s="219"/>
      <c r="K9132" s="219"/>
      <c r="L9132" s="219"/>
      <c r="M9132" s="219"/>
    </row>
    <row r="9133" spans="5:13" x14ac:dyDescent="0.2">
      <c r="F9133" s="125"/>
    </row>
    <row r="9134" spans="5:13" x14ac:dyDescent="0.2">
      <c r="F9134" s="125"/>
    </row>
    <row r="9135" spans="5:13" x14ac:dyDescent="0.2">
      <c r="F9135" s="125"/>
    </row>
    <row r="9136" spans="5:13" x14ac:dyDescent="0.2">
      <c r="F9136" s="125"/>
    </row>
    <row r="9137" spans="5:13" x14ac:dyDescent="0.2">
      <c r="F9137" s="125"/>
    </row>
    <row r="9138" spans="5:13" x14ac:dyDescent="0.2">
      <c r="E9138" s="219"/>
      <c r="F9138" s="219"/>
      <c r="H9138" s="219"/>
      <c r="K9138" s="219"/>
      <c r="L9138" s="219"/>
      <c r="M9138" s="219"/>
    </row>
    <row r="9139" spans="5:13" x14ac:dyDescent="0.2">
      <c r="F9139" s="125"/>
    </row>
    <row r="9140" spans="5:13" x14ac:dyDescent="0.2">
      <c r="F9140" s="125"/>
    </row>
    <row r="9141" spans="5:13" x14ac:dyDescent="0.2">
      <c r="E9141" s="219"/>
      <c r="F9141" s="219"/>
      <c r="H9141" s="219"/>
      <c r="K9141" s="219"/>
      <c r="L9141" s="219"/>
      <c r="M9141" s="219"/>
    </row>
    <row r="9142" spans="5:13" x14ac:dyDescent="0.2">
      <c r="F9142" s="125"/>
    </row>
    <row r="9143" spans="5:13" x14ac:dyDescent="0.2">
      <c r="F9143" s="125"/>
    </row>
    <row r="9144" spans="5:13" x14ac:dyDescent="0.2">
      <c r="F9144" s="125"/>
    </row>
    <row r="9145" spans="5:13" x14ac:dyDescent="0.2">
      <c r="F9145" s="125"/>
    </row>
    <row r="9146" spans="5:13" x14ac:dyDescent="0.2">
      <c r="E9146" s="219"/>
      <c r="F9146" s="219"/>
      <c r="H9146" s="219"/>
      <c r="K9146" s="219"/>
      <c r="L9146" s="219"/>
      <c r="M9146" s="219"/>
    </row>
    <row r="9147" spans="5:13" x14ac:dyDescent="0.2">
      <c r="E9147" s="219"/>
      <c r="F9147" s="219"/>
      <c r="H9147" s="219"/>
      <c r="K9147" s="219"/>
      <c r="L9147" s="219"/>
      <c r="M9147" s="219"/>
    </row>
    <row r="9148" spans="5:13" x14ac:dyDescent="0.2">
      <c r="F9148" s="125"/>
    </row>
    <row r="9149" spans="5:13" x14ac:dyDescent="0.2">
      <c r="F9149" s="125"/>
    </row>
    <row r="9150" spans="5:13" x14ac:dyDescent="0.2">
      <c r="F9150" s="125"/>
    </row>
    <row r="9151" spans="5:13" x14ac:dyDescent="0.2">
      <c r="F9151" s="125"/>
    </row>
    <row r="9152" spans="5:13" x14ac:dyDescent="0.2">
      <c r="F9152" s="125"/>
    </row>
    <row r="9153" spans="5:13" x14ac:dyDescent="0.2">
      <c r="F9153" s="125"/>
    </row>
    <row r="9154" spans="5:13" x14ac:dyDescent="0.2">
      <c r="E9154" s="219"/>
      <c r="F9154" s="219"/>
      <c r="H9154" s="219"/>
      <c r="K9154" s="219"/>
      <c r="L9154" s="219"/>
      <c r="M9154" s="219"/>
    </row>
    <row r="9155" spans="5:13" x14ac:dyDescent="0.2">
      <c r="E9155" s="219"/>
      <c r="F9155" s="219"/>
      <c r="H9155" s="219"/>
      <c r="K9155" s="219"/>
      <c r="L9155" s="219"/>
      <c r="M9155" s="219"/>
    </row>
    <row r="9156" spans="5:13" x14ac:dyDescent="0.2">
      <c r="F9156" s="125"/>
    </row>
    <row r="9157" spans="5:13" x14ac:dyDescent="0.2">
      <c r="F9157" s="125"/>
      <c r="J9157" s="216"/>
      <c r="K9157" s="216"/>
      <c r="L9157" s="216"/>
    </row>
    <row r="9158" spans="5:13" x14ac:dyDescent="0.2">
      <c r="F9158" s="125"/>
    </row>
    <row r="9159" spans="5:13" x14ac:dyDescent="0.2">
      <c r="E9159" s="219"/>
      <c r="F9159" s="219"/>
      <c r="H9159" s="219"/>
      <c r="K9159" s="219"/>
      <c r="L9159" s="219"/>
      <c r="M9159" s="219"/>
    </row>
    <row r="9160" spans="5:13" x14ac:dyDescent="0.2">
      <c r="F9160" s="125"/>
      <c r="J9160" s="216"/>
      <c r="K9160" s="216"/>
      <c r="L9160" s="216"/>
    </row>
    <row r="9161" spans="5:13" x14ac:dyDescent="0.2">
      <c r="E9161" s="219"/>
      <c r="F9161" s="219"/>
      <c r="H9161" s="219"/>
      <c r="K9161" s="219"/>
      <c r="L9161" s="219"/>
      <c r="M9161" s="219"/>
    </row>
    <row r="9162" spans="5:13" x14ac:dyDescent="0.2">
      <c r="F9162" s="125"/>
      <c r="J9162" s="216"/>
      <c r="K9162" s="216"/>
      <c r="L9162" s="216"/>
    </row>
    <row r="9163" spans="5:13" x14ac:dyDescent="0.2">
      <c r="E9163" s="219"/>
      <c r="F9163" s="219"/>
      <c r="H9163" s="219"/>
      <c r="K9163" s="219"/>
      <c r="L9163" s="219"/>
      <c r="M9163" s="219"/>
    </row>
    <row r="9164" spans="5:13" x14ac:dyDescent="0.2">
      <c r="E9164" s="219"/>
      <c r="F9164" s="219"/>
      <c r="H9164" s="219"/>
      <c r="K9164" s="219"/>
      <c r="L9164" s="219"/>
      <c r="M9164" s="219"/>
    </row>
    <row r="9165" spans="5:13" x14ac:dyDescent="0.2">
      <c r="E9165" s="219"/>
      <c r="F9165" s="219"/>
      <c r="H9165" s="219"/>
      <c r="K9165" s="219"/>
      <c r="L9165" s="219"/>
      <c r="M9165" s="219"/>
    </row>
    <row r="9166" spans="5:13" x14ac:dyDescent="0.2">
      <c r="E9166" s="219"/>
      <c r="F9166" s="219"/>
      <c r="H9166" s="219"/>
      <c r="K9166" s="219"/>
      <c r="L9166" s="219"/>
      <c r="M9166" s="219"/>
    </row>
    <row r="9167" spans="5:13" x14ac:dyDescent="0.2">
      <c r="F9167" s="125"/>
    </row>
    <row r="9168" spans="5:13" x14ac:dyDescent="0.2">
      <c r="E9168" s="219"/>
      <c r="F9168" s="219"/>
      <c r="H9168" s="219"/>
      <c r="K9168" s="219"/>
      <c r="L9168" s="219"/>
      <c r="M9168" s="219"/>
    </row>
    <row r="9169" spans="5:13" x14ac:dyDescent="0.2">
      <c r="F9169" s="125"/>
    </row>
    <row r="9170" spans="5:13" x14ac:dyDescent="0.2">
      <c r="F9170" s="125"/>
    </row>
    <row r="9171" spans="5:13" x14ac:dyDescent="0.2">
      <c r="F9171" s="125"/>
      <c r="J9171" s="216"/>
      <c r="K9171" s="216"/>
      <c r="L9171" s="216"/>
    </row>
    <row r="9172" spans="5:13" x14ac:dyDescent="0.2">
      <c r="E9172" s="219"/>
      <c r="F9172" s="125"/>
    </row>
    <row r="9173" spans="5:13" x14ac:dyDescent="0.2">
      <c r="E9173" s="219"/>
      <c r="F9173" s="219"/>
      <c r="H9173" s="219"/>
      <c r="K9173" s="219"/>
      <c r="L9173" s="219"/>
      <c r="M9173" s="219"/>
    </row>
    <row r="9174" spans="5:13" x14ac:dyDescent="0.2">
      <c r="F9174" s="125"/>
    </row>
    <row r="9175" spans="5:13" x14ac:dyDescent="0.2">
      <c r="E9175" s="219"/>
      <c r="F9175" s="219"/>
      <c r="H9175" s="219"/>
      <c r="K9175" s="219"/>
      <c r="L9175" s="219"/>
      <c r="M9175" s="219"/>
    </row>
    <row r="9176" spans="5:13" x14ac:dyDescent="0.2">
      <c r="E9176" s="219"/>
      <c r="F9176" s="219"/>
      <c r="H9176" s="219"/>
      <c r="K9176" s="219"/>
      <c r="L9176" s="219"/>
      <c r="M9176" s="219"/>
    </row>
    <row r="9177" spans="5:13" x14ac:dyDescent="0.2">
      <c r="E9177" s="219"/>
      <c r="F9177" s="219"/>
      <c r="H9177" s="219"/>
      <c r="K9177" s="219"/>
      <c r="L9177" s="219"/>
      <c r="M9177" s="219"/>
    </row>
    <row r="9178" spans="5:13" x14ac:dyDescent="0.2">
      <c r="E9178" s="219"/>
      <c r="F9178" s="219"/>
      <c r="H9178" s="219"/>
      <c r="K9178" s="219"/>
      <c r="L9178" s="219"/>
      <c r="M9178" s="219"/>
    </row>
    <row r="9179" spans="5:13" x14ac:dyDescent="0.2">
      <c r="E9179" s="219"/>
      <c r="F9179" s="219"/>
      <c r="H9179" s="219"/>
      <c r="K9179" s="219"/>
      <c r="L9179" s="219"/>
      <c r="M9179" s="219"/>
    </row>
    <row r="9180" spans="5:13" x14ac:dyDescent="0.2">
      <c r="E9180" s="219"/>
      <c r="F9180" s="219"/>
      <c r="H9180" s="219"/>
      <c r="K9180" s="219"/>
      <c r="L9180" s="219"/>
      <c r="M9180" s="219"/>
    </row>
    <row r="9181" spans="5:13" x14ac:dyDescent="0.2">
      <c r="E9181" s="219"/>
      <c r="F9181" s="219"/>
      <c r="H9181" s="219"/>
      <c r="K9181" s="219"/>
      <c r="L9181" s="219"/>
      <c r="M9181" s="219"/>
    </row>
    <row r="9182" spans="5:13" x14ac:dyDescent="0.2">
      <c r="E9182" s="219"/>
      <c r="F9182" s="219"/>
      <c r="H9182" s="219"/>
      <c r="K9182" s="219"/>
      <c r="L9182" s="219"/>
      <c r="M9182" s="219"/>
    </row>
    <row r="9183" spans="5:13" x14ac:dyDescent="0.2">
      <c r="E9183" s="219"/>
      <c r="F9183" s="219"/>
      <c r="H9183" s="219"/>
      <c r="K9183" s="219"/>
      <c r="L9183" s="219"/>
      <c r="M9183" s="219"/>
    </row>
    <row r="9184" spans="5:13" x14ac:dyDescent="0.2">
      <c r="E9184" s="219"/>
      <c r="F9184" s="219"/>
      <c r="H9184" s="219"/>
      <c r="K9184" s="219"/>
      <c r="L9184" s="219"/>
      <c r="M9184" s="219"/>
    </row>
    <row r="9185" spans="5:13" x14ac:dyDescent="0.2">
      <c r="E9185" s="219"/>
      <c r="F9185" s="219"/>
      <c r="H9185" s="219"/>
      <c r="K9185" s="219"/>
      <c r="L9185" s="219"/>
      <c r="M9185" s="219"/>
    </row>
    <row r="9186" spans="5:13" x14ac:dyDescent="0.2">
      <c r="E9186" s="219"/>
      <c r="F9186" s="219"/>
      <c r="H9186" s="219"/>
      <c r="K9186" s="219"/>
      <c r="L9186" s="219"/>
      <c r="M9186" s="219"/>
    </row>
    <row r="9187" spans="5:13" x14ac:dyDescent="0.2">
      <c r="E9187" s="219"/>
      <c r="F9187" s="219"/>
      <c r="H9187" s="219"/>
      <c r="J9187" s="219"/>
      <c r="K9187" s="219"/>
      <c r="L9187" s="219"/>
      <c r="M9187" s="219"/>
    </row>
    <row r="9188" spans="5:13" x14ac:dyDescent="0.2">
      <c r="E9188" s="219"/>
      <c r="F9188" s="219"/>
      <c r="H9188" s="219"/>
      <c r="K9188" s="219"/>
      <c r="L9188" s="219"/>
      <c r="M9188" s="219"/>
    </row>
    <row r="9189" spans="5:13" x14ac:dyDescent="0.2">
      <c r="E9189" s="219"/>
      <c r="F9189" s="219"/>
      <c r="H9189" s="219"/>
      <c r="K9189" s="219"/>
      <c r="L9189" s="219"/>
      <c r="M9189" s="219"/>
    </row>
    <row r="9190" spans="5:13" x14ac:dyDescent="0.2">
      <c r="E9190" s="219"/>
      <c r="F9190" s="219"/>
      <c r="H9190" s="219"/>
      <c r="K9190" s="219"/>
      <c r="L9190" s="219"/>
      <c r="M9190" s="219"/>
    </row>
    <row r="9191" spans="5:13" x14ac:dyDescent="0.2">
      <c r="E9191" s="219"/>
      <c r="F9191" s="219"/>
      <c r="H9191" s="219"/>
      <c r="K9191" s="219"/>
      <c r="L9191" s="219"/>
      <c r="M9191" s="219"/>
    </row>
    <row r="9192" spans="5:13" x14ac:dyDescent="0.2">
      <c r="E9192" s="219"/>
      <c r="F9192" s="219"/>
      <c r="H9192" s="219"/>
      <c r="K9192" s="219"/>
      <c r="L9192" s="219"/>
      <c r="M9192" s="219"/>
    </row>
    <row r="9193" spans="5:13" x14ac:dyDescent="0.2">
      <c r="E9193" s="219"/>
      <c r="F9193" s="219"/>
      <c r="H9193" s="219"/>
      <c r="K9193" s="219"/>
      <c r="L9193" s="219"/>
      <c r="M9193" s="219"/>
    </row>
    <row r="9194" spans="5:13" x14ac:dyDescent="0.2">
      <c r="E9194" s="219"/>
      <c r="F9194" s="219"/>
      <c r="H9194" s="219"/>
      <c r="K9194" s="219"/>
      <c r="L9194" s="219"/>
      <c r="M9194" s="219"/>
    </row>
    <row r="9195" spans="5:13" x14ac:dyDescent="0.2">
      <c r="E9195" s="219"/>
      <c r="F9195" s="219"/>
      <c r="H9195" s="219"/>
      <c r="K9195" s="219"/>
      <c r="L9195" s="219"/>
      <c r="M9195" s="219"/>
    </row>
    <row r="9196" spans="5:13" x14ac:dyDescent="0.2">
      <c r="E9196" s="219"/>
      <c r="F9196" s="219"/>
      <c r="H9196" s="219"/>
      <c r="K9196" s="219"/>
      <c r="L9196" s="219"/>
      <c r="M9196" s="219"/>
    </row>
    <row r="9197" spans="5:13" x14ac:dyDescent="0.2">
      <c r="E9197" s="219"/>
      <c r="F9197" s="219"/>
      <c r="H9197" s="219"/>
      <c r="K9197" s="219"/>
      <c r="L9197" s="219"/>
      <c r="M9197" s="219"/>
    </row>
    <row r="9198" spans="5:13" x14ac:dyDescent="0.2">
      <c r="E9198" s="219"/>
      <c r="F9198" s="219"/>
      <c r="H9198" s="219"/>
      <c r="K9198" s="219"/>
      <c r="L9198" s="219"/>
      <c r="M9198" s="219"/>
    </row>
    <row r="9199" spans="5:13" x14ac:dyDescent="0.2">
      <c r="E9199" s="219"/>
      <c r="F9199" s="219"/>
      <c r="H9199" s="219"/>
      <c r="K9199" s="219"/>
      <c r="L9199" s="219"/>
      <c r="M9199" s="219"/>
    </row>
    <row r="9200" spans="5:13" x14ac:dyDescent="0.2">
      <c r="E9200" s="219"/>
      <c r="F9200" s="219"/>
      <c r="H9200" s="219"/>
      <c r="K9200" s="219"/>
      <c r="L9200" s="219"/>
      <c r="M9200" s="219"/>
    </row>
    <row r="9201" spans="5:13" x14ac:dyDescent="0.2">
      <c r="E9201" s="219"/>
      <c r="F9201" s="219"/>
      <c r="K9201" s="219"/>
      <c r="L9201" s="219"/>
      <c r="M9201" s="219"/>
    </row>
    <row r="9202" spans="5:13" x14ac:dyDescent="0.2">
      <c r="E9202" s="219"/>
      <c r="F9202" s="219"/>
      <c r="H9202" s="219"/>
      <c r="K9202" s="219"/>
      <c r="L9202" s="219"/>
      <c r="M9202" s="219"/>
    </row>
    <row r="9203" spans="5:13" x14ac:dyDescent="0.2">
      <c r="E9203" s="219"/>
      <c r="F9203" s="219"/>
      <c r="K9203" s="219"/>
      <c r="L9203" s="219"/>
      <c r="M9203" s="219"/>
    </row>
    <row r="9204" spans="5:13" x14ac:dyDescent="0.2">
      <c r="E9204" s="219"/>
      <c r="F9204" s="219"/>
      <c r="H9204" s="219"/>
      <c r="K9204" s="219"/>
      <c r="L9204" s="219"/>
      <c r="M9204" s="219"/>
    </row>
    <row r="9205" spans="5:13" x14ac:dyDescent="0.2">
      <c r="H9205" s="219"/>
    </row>
    <row r="9206" spans="5:13" x14ac:dyDescent="0.2">
      <c r="E9206" s="219"/>
      <c r="F9206" s="219"/>
      <c r="K9206" s="219"/>
      <c r="L9206" s="219"/>
      <c r="M9206" s="219"/>
    </row>
    <row r="9207" spans="5:13" x14ac:dyDescent="0.2">
      <c r="E9207" s="221"/>
      <c r="F9207" s="221"/>
      <c r="H9207" s="221"/>
      <c r="K9207" s="221"/>
      <c r="L9207" s="221"/>
      <c r="M9207" s="221"/>
    </row>
    <row r="9208" spans="5:13" x14ac:dyDescent="0.2">
      <c r="E9208" s="219"/>
      <c r="F9208" s="219"/>
      <c r="H9208" s="219"/>
      <c r="K9208" s="219"/>
      <c r="L9208" s="219"/>
      <c r="M9208" s="219"/>
    </row>
    <row r="9209" spans="5:13" x14ac:dyDescent="0.2">
      <c r="E9209" s="219"/>
      <c r="F9209" s="219"/>
      <c r="H9209" s="219"/>
      <c r="K9209" s="219"/>
      <c r="L9209" s="219"/>
      <c r="M9209" s="219"/>
    </row>
    <row r="9210" spans="5:13" x14ac:dyDescent="0.2">
      <c r="E9210" s="219"/>
      <c r="F9210" s="219"/>
      <c r="H9210" s="219"/>
      <c r="K9210" s="219"/>
      <c r="L9210" s="219"/>
      <c r="M9210" s="219"/>
    </row>
    <row r="9211" spans="5:13" x14ac:dyDescent="0.2">
      <c r="E9211" s="219"/>
      <c r="F9211" s="219"/>
      <c r="H9211" s="219"/>
      <c r="K9211" s="219"/>
      <c r="L9211" s="219"/>
      <c r="M9211" s="219"/>
    </row>
    <row r="9212" spans="5:13" x14ac:dyDescent="0.2">
      <c r="E9212" s="219"/>
      <c r="F9212" s="219"/>
      <c r="H9212" s="219"/>
      <c r="K9212" s="219"/>
      <c r="L9212" s="219"/>
      <c r="M9212" s="219"/>
    </row>
    <row r="9213" spans="5:13" x14ac:dyDescent="0.2">
      <c r="E9213" s="219"/>
      <c r="F9213" s="219"/>
      <c r="H9213" s="219"/>
      <c r="K9213" s="219"/>
      <c r="L9213" s="219"/>
      <c r="M9213" s="219"/>
    </row>
    <row r="9214" spans="5:13" x14ac:dyDescent="0.2">
      <c r="E9214" s="219"/>
      <c r="F9214" s="219"/>
      <c r="H9214" s="219"/>
      <c r="K9214" s="219"/>
      <c r="L9214" s="219"/>
      <c r="M9214" s="219"/>
    </row>
    <row r="9215" spans="5:13" x14ac:dyDescent="0.2">
      <c r="E9215" s="219"/>
      <c r="F9215" s="219"/>
      <c r="H9215" s="219"/>
      <c r="K9215" s="219"/>
      <c r="L9215" s="219"/>
      <c r="M9215" s="219"/>
    </row>
    <row r="9216" spans="5:13" x14ac:dyDescent="0.2">
      <c r="E9216" s="219"/>
      <c r="F9216" s="219"/>
      <c r="H9216" s="219"/>
      <c r="K9216" s="219"/>
      <c r="L9216" s="219"/>
      <c r="M9216" s="219"/>
    </row>
    <row r="9217" spans="5:13" x14ac:dyDescent="0.2">
      <c r="E9217" s="219"/>
      <c r="F9217" s="219"/>
      <c r="H9217" s="219"/>
      <c r="K9217" s="219"/>
      <c r="L9217" s="219"/>
      <c r="M9217" s="219"/>
    </row>
    <row r="9218" spans="5:13" x14ac:dyDescent="0.2">
      <c r="E9218" s="219"/>
      <c r="F9218" s="219"/>
      <c r="K9218" s="219"/>
      <c r="L9218" s="219"/>
      <c r="M9218" s="219"/>
    </row>
    <row r="9219" spans="5:13" x14ac:dyDescent="0.2">
      <c r="E9219" s="219"/>
      <c r="F9219" s="219"/>
      <c r="H9219" s="219"/>
      <c r="K9219" s="219"/>
      <c r="L9219" s="219"/>
      <c r="M9219" s="219"/>
    </row>
    <row r="9220" spans="5:13" x14ac:dyDescent="0.2">
      <c r="E9220" s="219"/>
      <c r="F9220" s="219"/>
      <c r="H9220" s="219"/>
      <c r="J9220" s="219"/>
      <c r="K9220" s="219"/>
      <c r="L9220" s="219"/>
      <c r="M9220" s="219"/>
    </row>
    <row r="9221" spans="5:13" x14ac:dyDescent="0.2">
      <c r="E9221" s="219"/>
      <c r="F9221" s="219"/>
      <c r="H9221" s="219"/>
      <c r="K9221" s="219"/>
      <c r="L9221" s="219"/>
    </row>
    <row r="9222" spans="5:13" x14ac:dyDescent="0.2">
      <c r="E9222" s="219"/>
      <c r="F9222" s="219"/>
      <c r="H9222" s="219"/>
      <c r="K9222" s="219"/>
      <c r="L9222" s="219"/>
      <c r="M9222" s="219"/>
    </row>
    <row r="9223" spans="5:13" x14ac:dyDescent="0.2">
      <c r="E9223" s="219"/>
      <c r="F9223" s="219"/>
      <c r="H9223" s="219"/>
      <c r="K9223" s="219"/>
      <c r="L9223" s="219"/>
      <c r="M9223" s="219"/>
    </row>
    <row r="9224" spans="5:13" x14ac:dyDescent="0.2">
      <c r="E9224" s="219"/>
      <c r="F9224" s="219"/>
      <c r="H9224" s="219"/>
      <c r="K9224" s="219"/>
      <c r="L9224" s="219"/>
      <c r="M9224" s="219"/>
    </row>
    <row r="9225" spans="5:13" x14ac:dyDescent="0.2">
      <c r="E9225" s="219"/>
      <c r="F9225" s="219"/>
      <c r="H9225" s="219"/>
      <c r="K9225" s="219"/>
      <c r="L9225" s="219"/>
      <c r="M9225" s="219"/>
    </row>
    <row r="9226" spans="5:13" x14ac:dyDescent="0.2">
      <c r="E9226" s="219"/>
      <c r="F9226" s="219"/>
      <c r="H9226" s="219"/>
      <c r="K9226" s="219"/>
      <c r="L9226" s="219"/>
      <c r="M9226" s="219"/>
    </row>
    <row r="9227" spans="5:13" x14ac:dyDescent="0.2">
      <c r="E9227" s="219"/>
      <c r="F9227" s="219"/>
      <c r="H9227" s="219"/>
      <c r="K9227" s="219"/>
      <c r="L9227" s="219"/>
      <c r="M9227" s="219"/>
    </row>
    <row r="9228" spans="5:13" x14ac:dyDescent="0.2">
      <c r="E9228" s="219"/>
      <c r="F9228" s="219"/>
      <c r="K9228" s="219"/>
      <c r="L9228" s="219"/>
      <c r="M9228" s="219"/>
    </row>
    <row r="9229" spans="5:13" x14ac:dyDescent="0.2">
      <c r="E9229" s="219"/>
      <c r="F9229" s="219"/>
      <c r="H9229" s="219"/>
      <c r="K9229" s="219"/>
      <c r="L9229" s="219"/>
      <c r="M9229" s="219"/>
    </row>
    <row r="9230" spans="5:13" x14ac:dyDescent="0.2">
      <c r="E9230" s="219"/>
      <c r="F9230" s="219"/>
      <c r="H9230" s="219"/>
      <c r="K9230" s="219"/>
      <c r="L9230" s="219"/>
      <c r="M9230" s="219"/>
    </row>
    <row r="9231" spans="5:13" x14ac:dyDescent="0.2">
      <c r="E9231" s="219"/>
      <c r="F9231" s="219"/>
      <c r="H9231" s="219"/>
      <c r="K9231" s="219"/>
      <c r="L9231" s="219"/>
      <c r="M9231" s="219"/>
    </row>
    <row r="9232" spans="5:13" x14ac:dyDescent="0.2">
      <c r="E9232" s="219"/>
      <c r="F9232" s="219"/>
      <c r="H9232" s="219"/>
      <c r="K9232" s="219"/>
      <c r="L9232" s="219"/>
      <c r="M9232" s="219"/>
    </row>
    <row r="9233" spans="5:13" x14ac:dyDescent="0.2">
      <c r="E9233" s="219"/>
      <c r="F9233" s="219"/>
      <c r="H9233" s="219"/>
      <c r="K9233" s="219"/>
      <c r="L9233" s="219"/>
      <c r="M9233" s="219"/>
    </row>
    <row r="9234" spans="5:13" x14ac:dyDescent="0.2">
      <c r="H9234" s="219"/>
    </row>
    <row r="9235" spans="5:13" x14ac:dyDescent="0.2">
      <c r="E9235" s="221"/>
      <c r="F9235" s="221"/>
      <c r="H9235" s="221"/>
      <c r="K9235" s="221"/>
      <c r="L9235" s="221"/>
      <c r="M9235" s="221"/>
    </row>
    <row r="9236" spans="5:13" x14ac:dyDescent="0.2">
      <c r="E9236" s="219"/>
      <c r="F9236" s="219"/>
      <c r="H9236" s="219"/>
      <c r="K9236" s="219"/>
      <c r="L9236" s="219"/>
      <c r="M9236" s="219"/>
    </row>
    <row r="9237" spans="5:13" x14ac:dyDescent="0.2">
      <c r="E9237" s="221"/>
      <c r="F9237" s="221"/>
      <c r="H9237" s="221"/>
      <c r="K9237" s="221"/>
      <c r="L9237" s="221"/>
    </row>
    <row r="9238" spans="5:13" x14ac:dyDescent="0.2">
      <c r="E9238" s="219"/>
      <c r="F9238" s="219"/>
      <c r="H9238" s="219"/>
      <c r="K9238" s="219"/>
      <c r="L9238" s="219"/>
      <c r="M9238" s="219"/>
    </row>
    <row r="9239" spans="5:13" x14ac:dyDescent="0.2">
      <c r="E9239" s="219"/>
      <c r="F9239" s="219"/>
      <c r="H9239" s="219"/>
      <c r="K9239" s="219"/>
      <c r="L9239" s="219"/>
      <c r="M9239" s="219"/>
    </row>
    <row r="9240" spans="5:13" x14ac:dyDescent="0.2">
      <c r="E9240" s="219"/>
      <c r="F9240" s="219"/>
      <c r="H9240" s="219"/>
      <c r="K9240" s="219"/>
      <c r="L9240" s="219"/>
      <c r="M9240" s="219"/>
    </row>
    <row r="9241" spans="5:13" x14ac:dyDescent="0.2">
      <c r="H9241" s="219"/>
    </row>
    <row r="9242" spans="5:13" x14ac:dyDescent="0.2">
      <c r="E9242" s="219"/>
      <c r="F9242" s="219"/>
      <c r="H9242" s="219"/>
      <c r="K9242" s="219"/>
      <c r="L9242" s="219"/>
      <c r="M9242" s="219"/>
    </row>
    <row r="9243" spans="5:13" x14ac:dyDescent="0.2">
      <c r="E9243" s="219"/>
      <c r="F9243" s="219"/>
      <c r="H9243" s="219"/>
      <c r="K9243" s="219"/>
      <c r="L9243" s="219"/>
      <c r="M9243" s="219"/>
    </row>
    <row r="9244" spans="5:13" x14ac:dyDescent="0.2">
      <c r="E9244" s="219"/>
      <c r="F9244" s="219"/>
      <c r="H9244" s="219"/>
      <c r="K9244" s="219"/>
      <c r="L9244" s="219"/>
      <c r="M9244" s="219"/>
    </row>
    <row r="9245" spans="5:13" x14ac:dyDescent="0.2">
      <c r="E9245" s="219"/>
      <c r="F9245" s="219"/>
      <c r="H9245" s="219"/>
      <c r="K9245" s="219"/>
      <c r="L9245" s="219"/>
      <c r="M9245" s="219"/>
    </row>
    <row r="9246" spans="5:13" x14ac:dyDescent="0.2">
      <c r="E9246" s="219"/>
      <c r="F9246" s="219"/>
      <c r="H9246" s="219"/>
      <c r="K9246" s="219"/>
      <c r="L9246" s="219"/>
      <c r="M9246" s="219"/>
    </row>
    <row r="9247" spans="5:13" x14ac:dyDescent="0.2">
      <c r="E9247" s="219"/>
      <c r="F9247" s="219"/>
      <c r="H9247" s="219"/>
      <c r="K9247" s="219"/>
      <c r="L9247" s="219"/>
      <c r="M9247" s="219"/>
    </row>
    <row r="9248" spans="5:13" x14ac:dyDescent="0.2">
      <c r="H9248" s="219"/>
    </row>
    <row r="9249" spans="5:13" x14ac:dyDescent="0.2">
      <c r="E9249" s="219"/>
      <c r="F9249" s="219"/>
      <c r="H9249" s="219"/>
      <c r="K9249" s="219"/>
      <c r="L9249" s="219"/>
      <c r="M9249" s="219"/>
    </row>
    <row r="9250" spans="5:13" x14ac:dyDescent="0.2">
      <c r="E9250" s="219"/>
      <c r="F9250" s="219"/>
      <c r="H9250" s="219"/>
      <c r="K9250" s="219"/>
      <c r="L9250" s="219"/>
      <c r="M9250" s="219"/>
    </row>
    <row r="9251" spans="5:13" x14ac:dyDescent="0.2">
      <c r="E9251" s="219"/>
      <c r="F9251" s="219"/>
      <c r="H9251" s="219"/>
      <c r="K9251" s="219"/>
      <c r="L9251" s="219"/>
      <c r="M9251" s="219"/>
    </row>
    <row r="9252" spans="5:13" x14ac:dyDescent="0.2">
      <c r="E9252" s="219"/>
      <c r="F9252" s="219"/>
      <c r="H9252" s="219"/>
      <c r="K9252" s="219"/>
      <c r="L9252" s="219"/>
      <c r="M9252" s="219"/>
    </row>
    <row r="9253" spans="5:13" x14ac:dyDescent="0.2">
      <c r="E9253" s="219"/>
      <c r="F9253" s="219"/>
      <c r="K9253" s="219"/>
      <c r="L9253" s="219"/>
      <c r="M9253" s="219"/>
    </row>
    <row r="9254" spans="5:13" x14ac:dyDescent="0.2">
      <c r="E9254" s="219"/>
      <c r="F9254" s="219"/>
      <c r="H9254" s="219"/>
      <c r="K9254" s="219"/>
      <c r="L9254" s="219"/>
    </row>
    <row r="9255" spans="5:13" x14ac:dyDescent="0.2">
      <c r="E9255" s="219"/>
      <c r="F9255" s="219"/>
      <c r="H9255" s="219"/>
      <c r="K9255" s="219"/>
      <c r="L9255" s="219"/>
      <c r="M9255" s="219"/>
    </row>
    <row r="9256" spans="5:13" x14ac:dyDescent="0.2">
      <c r="E9256" s="219"/>
      <c r="F9256" s="219"/>
      <c r="H9256" s="219"/>
      <c r="K9256" s="219"/>
      <c r="L9256" s="219"/>
      <c r="M9256" s="219"/>
    </row>
    <row r="9257" spans="5:13" x14ac:dyDescent="0.2">
      <c r="E9257" s="219"/>
      <c r="F9257" s="219"/>
      <c r="K9257" s="219"/>
      <c r="L9257" s="219"/>
      <c r="M9257" s="219"/>
    </row>
    <row r="9258" spans="5:13" x14ac:dyDescent="0.2">
      <c r="E9258" s="219"/>
      <c r="F9258" s="219"/>
      <c r="H9258" s="219"/>
      <c r="K9258" s="219"/>
      <c r="L9258" s="219"/>
      <c r="M9258" s="219"/>
    </row>
    <row r="9259" spans="5:13" x14ac:dyDescent="0.2">
      <c r="E9259" s="219"/>
      <c r="F9259" s="219"/>
      <c r="H9259" s="219"/>
      <c r="K9259" s="219"/>
      <c r="L9259" s="219"/>
      <c r="M9259" s="219"/>
    </row>
    <row r="9260" spans="5:13" x14ac:dyDescent="0.2">
      <c r="E9260" s="221"/>
      <c r="F9260" s="221"/>
      <c r="H9260" s="221"/>
      <c r="K9260" s="221"/>
      <c r="L9260" s="221"/>
      <c r="M9260" s="221"/>
    </row>
    <row r="9261" spans="5:13" x14ac:dyDescent="0.2">
      <c r="F9261" s="125"/>
    </row>
    <row r="9262" spans="5:13" x14ac:dyDescent="0.2">
      <c r="H9262" s="219"/>
    </row>
    <row r="9263" spans="5:13" x14ac:dyDescent="0.2">
      <c r="H9263" s="219"/>
    </row>
    <row r="9264" spans="5:13" x14ac:dyDescent="0.2">
      <c r="E9264" s="219"/>
      <c r="F9264" s="219"/>
      <c r="H9264" s="219"/>
      <c r="K9264" s="219"/>
      <c r="L9264" s="219"/>
      <c r="M9264" s="219"/>
    </row>
    <row r="9265" spans="5:13" x14ac:dyDescent="0.2">
      <c r="E9265" s="219"/>
      <c r="F9265" s="219"/>
      <c r="K9265" s="219"/>
      <c r="L9265" s="219"/>
      <c r="M9265" s="219"/>
    </row>
    <row r="9266" spans="5:13" x14ac:dyDescent="0.2">
      <c r="E9266" s="219"/>
      <c r="F9266" s="219"/>
      <c r="H9266" s="219"/>
      <c r="K9266" s="219"/>
      <c r="L9266" s="219"/>
      <c r="M9266" s="219"/>
    </row>
    <row r="9267" spans="5:13" x14ac:dyDescent="0.2">
      <c r="H9267" s="219"/>
    </row>
    <row r="9268" spans="5:13" x14ac:dyDescent="0.2">
      <c r="H9268" s="219"/>
    </row>
    <row r="9269" spans="5:13" x14ac:dyDescent="0.2">
      <c r="E9269" s="219"/>
      <c r="F9269" s="219"/>
      <c r="H9269" s="219"/>
      <c r="K9269" s="219"/>
      <c r="L9269" s="219"/>
      <c r="M9269" s="219"/>
    </row>
    <row r="9270" spans="5:13" x14ac:dyDescent="0.2">
      <c r="E9270" s="219"/>
      <c r="F9270" s="219"/>
      <c r="H9270" s="219"/>
      <c r="K9270" s="219"/>
      <c r="L9270" s="219"/>
      <c r="M9270" s="219"/>
    </row>
    <row r="9271" spans="5:13" x14ac:dyDescent="0.2">
      <c r="E9271" s="219"/>
      <c r="F9271" s="219"/>
      <c r="H9271" s="219"/>
      <c r="K9271" s="219"/>
      <c r="L9271" s="219"/>
      <c r="M9271" s="219"/>
    </row>
    <row r="9272" spans="5:13" x14ac:dyDescent="0.2">
      <c r="E9272" s="219"/>
      <c r="F9272" s="219"/>
      <c r="H9272" s="219"/>
      <c r="K9272" s="219"/>
      <c r="L9272" s="219"/>
      <c r="M9272" s="219"/>
    </row>
    <row r="9273" spans="5:13" x14ac:dyDescent="0.2">
      <c r="E9273" s="219"/>
      <c r="F9273" s="219"/>
      <c r="H9273" s="219"/>
      <c r="K9273" s="219"/>
      <c r="L9273" s="219"/>
      <c r="M9273" s="219"/>
    </row>
    <row r="9274" spans="5:13" x14ac:dyDescent="0.2">
      <c r="E9274" s="219"/>
      <c r="F9274" s="219"/>
      <c r="H9274" s="219"/>
      <c r="K9274" s="219"/>
      <c r="L9274" s="219"/>
      <c r="M9274" s="219"/>
    </row>
    <row r="9275" spans="5:13" x14ac:dyDescent="0.2">
      <c r="E9275" s="219"/>
      <c r="F9275" s="219"/>
      <c r="H9275" s="219"/>
      <c r="K9275" s="219"/>
      <c r="L9275" s="219"/>
      <c r="M9275" s="219"/>
    </row>
    <row r="9276" spans="5:13" x14ac:dyDescent="0.2">
      <c r="E9276" s="219"/>
      <c r="F9276" s="219"/>
      <c r="H9276" s="219"/>
      <c r="K9276" s="219"/>
      <c r="L9276" s="219"/>
      <c r="M9276" s="219"/>
    </row>
    <row r="9277" spans="5:13" x14ac:dyDescent="0.2">
      <c r="E9277" s="219"/>
      <c r="F9277" s="219"/>
      <c r="H9277" s="219"/>
      <c r="K9277" s="219"/>
      <c r="L9277" s="219"/>
      <c r="M9277" s="219"/>
    </row>
    <row r="9278" spans="5:13" x14ac:dyDescent="0.2">
      <c r="E9278" s="219"/>
      <c r="F9278" s="219"/>
      <c r="H9278" s="219"/>
      <c r="K9278" s="219"/>
      <c r="L9278" s="219"/>
      <c r="M9278" s="219"/>
    </row>
    <row r="9279" spans="5:13" x14ac:dyDescent="0.2">
      <c r="E9279" s="219"/>
      <c r="F9279" s="219"/>
      <c r="H9279" s="219"/>
      <c r="K9279" s="219"/>
      <c r="L9279" s="219"/>
      <c r="M9279" s="219"/>
    </row>
    <row r="9280" spans="5:13" x14ac:dyDescent="0.2">
      <c r="H9280" s="219"/>
    </row>
    <row r="9281" spans="5:13" x14ac:dyDescent="0.2">
      <c r="E9281" s="219"/>
      <c r="F9281" s="219"/>
      <c r="H9281" s="219"/>
      <c r="K9281" s="219"/>
      <c r="L9281" s="219"/>
      <c r="M9281" s="219"/>
    </row>
    <row r="9282" spans="5:13" x14ac:dyDescent="0.2">
      <c r="E9282" s="219"/>
      <c r="F9282" s="219"/>
      <c r="H9282" s="219"/>
      <c r="K9282" s="219"/>
      <c r="L9282" s="219"/>
      <c r="M9282" s="219"/>
    </row>
    <row r="9283" spans="5:13" x14ac:dyDescent="0.2">
      <c r="E9283" s="215"/>
    </row>
    <row r="9284" spans="5:13" x14ac:dyDescent="0.2">
      <c r="H9284" s="219"/>
    </row>
    <row r="9285" spans="5:13" x14ac:dyDescent="0.2">
      <c r="E9285" s="219"/>
      <c r="F9285" s="219"/>
      <c r="H9285" s="219"/>
      <c r="K9285" s="219"/>
      <c r="L9285" s="219"/>
      <c r="M9285" s="219"/>
    </row>
    <row r="9286" spans="5:13" x14ac:dyDescent="0.2">
      <c r="E9286" s="219"/>
      <c r="F9286" s="219"/>
      <c r="H9286" s="219"/>
      <c r="K9286" s="219"/>
      <c r="L9286" s="219"/>
      <c r="M9286" s="219"/>
    </row>
    <row r="9287" spans="5:13" x14ac:dyDescent="0.2">
      <c r="E9287" s="219"/>
      <c r="F9287" s="219"/>
      <c r="H9287" s="219"/>
      <c r="K9287" s="219"/>
      <c r="L9287" s="219"/>
      <c r="M9287" s="219"/>
    </row>
    <row r="9288" spans="5:13" x14ac:dyDescent="0.2">
      <c r="E9288" s="219"/>
      <c r="F9288" s="219"/>
      <c r="H9288" s="219"/>
      <c r="K9288" s="219"/>
      <c r="L9288" s="219"/>
      <c r="M9288" s="219"/>
    </row>
    <row r="9289" spans="5:13" x14ac:dyDescent="0.2">
      <c r="E9289" s="219"/>
      <c r="F9289" s="219"/>
      <c r="H9289" s="219"/>
      <c r="K9289" s="219"/>
      <c r="L9289" s="219"/>
      <c r="M9289" s="219"/>
    </row>
    <row r="9290" spans="5:13" x14ac:dyDescent="0.2">
      <c r="E9290" s="221"/>
      <c r="F9290" s="221"/>
      <c r="H9290" s="221"/>
      <c r="K9290" s="221"/>
      <c r="L9290" s="221"/>
    </row>
    <row r="9291" spans="5:13" x14ac:dyDescent="0.2">
      <c r="E9291" s="219"/>
      <c r="F9291" s="219"/>
      <c r="H9291" s="219"/>
      <c r="K9291" s="219"/>
      <c r="L9291" s="219"/>
      <c r="M9291" s="219"/>
    </row>
    <row r="9292" spans="5:13" x14ac:dyDescent="0.2">
      <c r="E9292" s="219"/>
      <c r="F9292" s="219"/>
      <c r="H9292" s="219"/>
      <c r="K9292" s="219"/>
      <c r="L9292" s="219"/>
      <c r="M9292" s="219"/>
    </row>
    <row r="9293" spans="5:13" x14ac:dyDescent="0.2">
      <c r="E9293" s="219"/>
      <c r="F9293" s="219"/>
      <c r="H9293" s="219"/>
      <c r="K9293" s="219"/>
      <c r="L9293" s="219"/>
      <c r="M9293" s="219"/>
    </row>
    <row r="9294" spans="5:13" x14ac:dyDescent="0.2">
      <c r="E9294" s="219"/>
      <c r="F9294" s="219"/>
      <c r="H9294" s="219"/>
      <c r="K9294" s="219"/>
      <c r="L9294" s="219"/>
      <c r="M9294" s="219"/>
    </row>
    <row r="9295" spans="5:13" x14ac:dyDescent="0.2">
      <c r="E9295" s="219"/>
      <c r="F9295" s="219"/>
      <c r="H9295" s="219"/>
      <c r="K9295" s="219"/>
      <c r="L9295" s="219"/>
      <c r="M9295" s="219"/>
    </row>
    <row r="9296" spans="5:13" x14ac:dyDescent="0.2">
      <c r="E9296" s="219"/>
      <c r="F9296" s="219"/>
      <c r="H9296" s="219"/>
      <c r="K9296" s="219"/>
      <c r="L9296" s="219"/>
      <c r="M9296" s="219"/>
    </row>
    <row r="9297" spans="5:13" x14ac:dyDescent="0.2">
      <c r="E9297" s="219"/>
      <c r="F9297" s="219"/>
      <c r="H9297" s="219"/>
      <c r="K9297" s="219"/>
      <c r="L9297" s="219"/>
      <c r="M9297" s="219"/>
    </row>
    <row r="9298" spans="5:13" x14ac:dyDescent="0.2">
      <c r="E9298" s="219"/>
      <c r="F9298" s="219"/>
      <c r="H9298" s="219"/>
      <c r="K9298" s="219"/>
      <c r="L9298" s="219"/>
      <c r="M9298" s="219"/>
    </row>
    <row r="9299" spans="5:13" x14ac:dyDescent="0.2">
      <c r="E9299" s="219"/>
      <c r="F9299" s="219"/>
      <c r="H9299" s="219"/>
      <c r="K9299" s="219"/>
      <c r="L9299" s="219"/>
      <c r="M9299" s="219"/>
    </row>
    <row r="9300" spans="5:13" x14ac:dyDescent="0.2">
      <c r="H9300" s="219"/>
    </row>
    <row r="9301" spans="5:13" x14ac:dyDescent="0.2">
      <c r="E9301" s="219"/>
      <c r="F9301" s="219"/>
      <c r="H9301" s="219"/>
      <c r="K9301" s="219"/>
      <c r="L9301" s="219"/>
      <c r="M9301" s="219"/>
    </row>
    <row r="9302" spans="5:13" x14ac:dyDescent="0.2">
      <c r="E9302" s="219"/>
      <c r="F9302" s="219"/>
      <c r="H9302" s="219"/>
      <c r="K9302" s="219"/>
      <c r="L9302" s="219"/>
      <c r="M9302" s="219"/>
    </row>
    <row r="9303" spans="5:13" x14ac:dyDescent="0.2">
      <c r="E9303" s="219"/>
      <c r="F9303" s="219"/>
      <c r="H9303" s="219"/>
      <c r="K9303" s="219"/>
      <c r="L9303" s="219"/>
      <c r="M9303" s="219"/>
    </row>
    <row r="9304" spans="5:13" x14ac:dyDescent="0.2">
      <c r="E9304" s="219"/>
      <c r="F9304" s="219"/>
      <c r="H9304" s="219"/>
      <c r="K9304" s="219"/>
      <c r="L9304" s="219"/>
      <c r="M9304" s="219"/>
    </row>
    <row r="9305" spans="5:13" x14ac:dyDescent="0.2">
      <c r="E9305" s="219"/>
      <c r="F9305" s="219"/>
      <c r="H9305" s="219"/>
      <c r="K9305" s="219"/>
      <c r="L9305" s="219"/>
      <c r="M9305" s="219"/>
    </row>
    <row r="9306" spans="5:13" x14ac:dyDescent="0.2">
      <c r="H9306" s="219"/>
    </row>
    <row r="9307" spans="5:13" x14ac:dyDescent="0.2">
      <c r="E9307" s="219"/>
      <c r="F9307" s="219"/>
      <c r="H9307" s="219"/>
      <c r="K9307" s="219"/>
      <c r="L9307" s="219"/>
      <c r="M9307" s="219"/>
    </row>
    <row r="9308" spans="5:13" x14ac:dyDescent="0.2">
      <c r="E9308" s="219"/>
      <c r="F9308" s="219"/>
      <c r="H9308" s="219"/>
      <c r="K9308" s="219"/>
      <c r="L9308" s="219"/>
      <c r="M9308" s="219"/>
    </row>
    <row r="9309" spans="5:13" x14ac:dyDescent="0.2">
      <c r="E9309" s="219"/>
      <c r="F9309" s="219"/>
      <c r="H9309" s="219"/>
      <c r="K9309" s="219"/>
      <c r="L9309" s="219"/>
      <c r="M9309" s="219"/>
    </row>
    <row r="9310" spans="5:13" x14ac:dyDescent="0.2">
      <c r="E9310" s="219"/>
      <c r="F9310" s="219"/>
      <c r="H9310" s="219"/>
      <c r="K9310" s="219"/>
      <c r="L9310" s="219"/>
    </row>
    <row r="9311" spans="5:13" x14ac:dyDescent="0.2">
      <c r="E9311" s="219"/>
      <c r="F9311" s="219"/>
      <c r="H9311" s="219"/>
      <c r="K9311" s="219"/>
      <c r="L9311" s="219"/>
      <c r="M9311" s="219"/>
    </row>
    <row r="9312" spans="5:13" x14ac:dyDescent="0.2">
      <c r="H9312" s="219"/>
    </row>
    <row r="9313" spans="5:13" x14ac:dyDescent="0.2">
      <c r="F9313" s="125"/>
    </row>
    <row r="9314" spans="5:13" x14ac:dyDescent="0.2">
      <c r="E9314" s="219"/>
      <c r="F9314" s="219"/>
      <c r="H9314" s="219"/>
      <c r="K9314" s="219"/>
      <c r="L9314" s="219"/>
      <c r="M9314" s="219"/>
    </row>
    <row r="9315" spans="5:13" x14ac:dyDescent="0.2">
      <c r="E9315" s="219"/>
      <c r="F9315" s="219"/>
      <c r="H9315" s="219"/>
      <c r="K9315" s="219"/>
      <c r="L9315" s="219"/>
      <c r="M9315" s="219"/>
    </row>
    <row r="9316" spans="5:13" x14ac:dyDescent="0.2">
      <c r="E9316" s="219"/>
      <c r="F9316" s="219"/>
      <c r="H9316" s="219"/>
      <c r="K9316" s="219"/>
      <c r="L9316" s="219"/>
      <c r="M9316" s="219"/>
    </row>
    <row r="9317" spans="5:13" x14ac:dyDescent="0.2">
      <c r="E9317" s="219"/>
      <c r="F9317" s="219"/>
      <c r="H9317" s="219"/>
      <c r="K9317" s="219"/>
      <c r="L9317" s="219"/>
      <c r="M9317" s="219"/>
    </row>
    <row r="9318" spans="5:13" x14ac:dyDescent="0.2">
      <c r="H9318" s="219"/>
    </row>
    <row r="9319" spans="5:13" x14ac:dyDescent="0.2">
      <c r="E9319" s="219"/>
      <c r="F9319" s="219"/>
      <c r="H9319" s="219"/>
      <c r="K9319" s="219"/>
      <c r="L9319" s="219"/>
      <c r="M9319" s="219"/>
    </row>
    <row r="9320" spans="5:13" x14ac:dyDescent="0.2">
      <c r="E9320" s="219"/>
      <c r="F9320" s="219"/>
      <c r="H9320" s="219"/>
      <c r="K9320" s="219"/>
      <c r="L9320" s="219"/>
      <c r="M9320" s="219"/>
    </row>
    <row r="9321" spans="5:13" x14ac:dyDescent="0.2">
      <c r="E9321" s="219"/>
      <c r="F9321" s="219"/>
      <c r="K9321" s="219"/>
      <c r="L9321" s="219"/>
      <c r="M9321" s="219"/>
    </row>
    <row r="9322" spans="5:13" x14ac:dyDescent="0.2">
      <c r="H9322" s="219"/>
    </row>
    <row r="9323" spans="5:13" x14ac:dyDescent="0.2">
      <c r="E9323" s="219"/>
      <c r="F9323" s="219"/>
      <c r="H9323" s="219"/>
      <c r="K9323" s="219"/>
      <c r="L9323" s="219"/>
      <c r="M9323" s="219"/>
    </row>
    <row r="9324" spans="5:13" x14ac:dyDescent="0.2">
      <c r="E9324" s="219"/>
      <c r="F9324" s="219"/>
      <c r="H9324" s="219"/>
      <c r="K9324" s="219"/>
      <c r="L9324" s="219"/>
      <c r="M9324" s="219"/>
    </row>
    <row r="9325" spans="5:13" x14ac:dyDescent="0.2">
      <c r="E9325" s="219"/>
      <c r="F9325" s="219"/>
      <c r="H9325" s="219"/>
      <c r="K9325" s="219"/>
      <c r="L9325" s="219"/>
      <c r="M9325" s="219"/>
    </row>
    <row r="9326" spans="5:13" x14ac:dyDescent="0.2">
      <c r="E9326" s="219"/>
      <c r="F9326" s="219"/>
      <c r="H9326" s="219"/>
      <c r="K9326" s="219"/>
      <c r="L9326" s="219"/>
      <c r="M9326" s="219"/>
    </row>
    <row r="9327" spans="5:13" x14ac:dyDescent="0.2">
      <c r="E9327" s="219"/>
      <c r="F9327" s="219"/>
      <c r="H9327" s="219"/>
      <c r="K9327" s="219"/>
      <c r="L9327" s="219"/>
      <c r="M9327" s="219"/>
    </row>
    <row r="9328" spans="5:13" x14ac:dyDescent="0.2">
      <c r="E9328" s="219"/>
      <c r="F9328" s="219"/>
      <c r="H9328" s="219"/>
      <c r="K9328" s="219"/>
      <c r="L9328" s="219"/>
      <c r="M9328" s="219"/>
    </row>
    <row r="9329" spans="5:13" x14ac:dyDescent="0.2">
      <c r="E9329" s="219"/>
      <c r="F9329" s="219"/>
      <c r="H9329" s="219"/>
      <c r="K9329" s="219"/>
      <c r="L9329" s="219"/>
      <c r="M9329" s="219"/>
    </row>
    <row r="9330" spans="5:13" x14ac:dyDescent="0.2">
      <c r="E9330" s="219"/>
      <c r="F9330" s="219"/>
      <c r="H9330" s="219"/>
      <c r="K9330" s="219"/>
      <c r="L9330" s="219"/>
      <c r="M9330" s="219"/>
    </row>
    <row r="9331" spans="5:13" x14ac:dyDescent="0.2">
      <c r="E9331" s="219"/>
      <c r="F9331" s="219"/>
      <c r="H9331" s="219"/>
      <c r="K9331" s="219"/>
      <c r="L9331" s="219"/>
      <c r="M9331" s="219"/>
    </row>
    <row r="9332" spans="5:13" x14ac:dyDescent="0.2">
      <c r="E9332" s="219"/>
      <c r="F9332" s="219"/>
      <c r="H9332" s="219"/>
      <c r="K9332" s="219"/>
      <c r="L9332" s="219"/>
      <c r="M9332" s="219"/>
    </row>
    <row r="9333" spans="5:13" x14ac:dyDescent="0.2">
      <c r="E9333" s="219"/>
      <c r="F9333" s="219"/>
      <c r="H9333" s="219"/>
      <c r="K9333" s="219"/>
      <c r="L9333" s="219"/>
      <c r="M9333" s="219"/>
    </row>
    <row r="9334" spans="5:13" x14ac:dyDescent="0.2">
      <c r="E9334" s="219"/>
      <c r="F9334" s="219"/>
      <c r="H9334" s="219"/>
      <c r="K9334" s="219"/>
      <c r="L9334" s="219"/>
      <c r="M9334" s="219"/>
    </row>
    <row r="9335" spans="5:13" x14ac:dyDescent="0.2">
      <c r="E9335" s="219"/>
      <c r="F9335" s="219"/>
      <c r="H9335" s="219"/>
      <c r="K9335" s="219"/>
      <c r="L9335" s="219"/>
      <c r="M9335" s="219"/>
    </row>
    <row r="9336" spans="5:13" x14ac:dyDescent="0.2">
      <c r="E9336" s="219"/>
      <c r="F9336" s="219"/>
      <c r="K9336" s="219"/>
      <c r="L9336" s="219"/>
      <c r="M9336" s="219"/>
    </row>
    <row r="9337" spans="5:13" x14ac:dyDescent="0.2">
      <c r="E9337" s="219"/>
      <c r="F9337" s="219"/>
      <c r="H9337" s="219"/>
      <c r="K9337" s="219"/>
      <c r="L9337" s="219"/>
      <c r="M9337" s="219"/>
    </row>
    <row r="9338" spans="5:13" x14ac:dyDescent="0.2">
      <c r="E9338" s="219"/>
      <c r="F9338" s="219"/>
      <c r="H9338" s="219"/>
      <c r="K9338" s="219"/>
      <c r="L9338" s="219"/>
      <c r="M9338" s="219"/>
    </row>
    <row r="9339" spans="5:13" x14ac:dyDescent="0.2">
      <c r="E9339" s="219"/>
      <c r="F9339" s="219"/>
      <c r="H9339" s="219"/>
      <c r="K9339" s="219"/>
      <c r="L9339" s="219"/>
      <c r="M9339" s="219"/>
    </row>
    <row r="9340" spans="5:13" x14ac:dyDescent="0.2">
      <c r="E9340" s="219"/>
      <c r="F9340" s="219"/>
      <c r="H9340" s="219"/>
      <c r="K9340" s="219"/>
      <c r="L9340" s="219"/>
      <c r="M9340" s="219"/>
    </row>
    <row r="9341" spans="5:13" x14ac:dyDescent="0.2">
      <c r="E9341" s="219"/>
      <c r="F9341" s="219"/>
      <c r="H9341" s="219"/>
      <c r="K9341" s="219"/>
      <c r="L9341" s="219"/>
      <c r="M9341" s="219"/>
    </row>
    <row r="9342" spans="5:13" x14ac:dyDescent="0.2">
      <c r="E9342" s="219"/>
      <c r="F9342" s="219"/>
      <c r="H9342" s="219"/>
      <c r="K9342" s="219"/>
      <c r="L9342" s="219"/>
      <c r="M9342" s="219"/>
    </row>
    <row r="9343" spans="5:13" x14ac:dyDescent="0.2">
      <c r="E9343" s="219"/>
      <c r="F9343" s="219"/>
      <c r="H9343" s="219"/>
      <c r="K9343" s="219"/>
      <c r="L9343" s="219"/>
      <c r="M9343" s="219"/>
    </row>
    <row r="9344" spans="5:13" x14ac:dyDescent="0.2">
      <c r="E9344" s="219"/>
      <c r="F9344" s="219"/>
      <c r="H9344" s="219"/>
      <c r="K9344" s="219"/>
      <c r="L9344" s="219"/>
      <c r="M9344" s="219"/>
    </row>
    <row r="9345" spans="5:13" x14ac:dyDescent="0.2">
      <c r="E9345" s="219"/>
      <c r="F9345" s="219"/>
      <c r="H9345" s="219"/>
      <c r="K9345" s="219"/>
      <c r="L9345" s="219"/>
      <c r="M9345" s="219"/>
    </row>
    <row r="9346" spans="5:13" x14ac:dyDescent="0.2">
      <c r="E9346" s="219"/>
      <c r="F9346" s="219"/>
      <c r="H9346" s="219"/>
      <c r="K9346" s="219"/>
      <c r="L9346" s="219"/>
    </row>
    <row r="9347" spans="5:13" x14ac:dyDescent="0.2">
      <c r="E9347" s="219"/>
      <c r="F9347" s="219"/>
      <c r="H9347" s="219"/>
      <c r="K9347" s="219"/>
      <c r="L9347" s="219"/>
      <c r="M9347" s="219"/>
    </row>
    <row r="9348" spans="5:13" x14ac:dyDescent="0.2">
      <c r="E9348" s="219"/>
      <c r="F9348" s="219"/>
      <c r="H9348" s="219"/>
      <c r="K9348" s="219"/>
      <c r="L9348" s="219"/>
      <c r="M9348" s="219"/>
    </row>
    <row r="9349" spans="5:13" x14ac:dyDescent="0.2">
      <c r="E9349" s="219"/>
      <c r="F9349" s="219"/>
      <c r="H9349" s="219"/>
      <c r="K9349" s="219"/>
      <c r="L9349" s="219"/>
      <c r="M9349" s="219"/>
    </row>
    <row r="9350" spans="5:13" x14ac:dyDescent="0.2">
      <c r="E9350" s="219"/>
      <c r="F9350" s="219"/>
      <c r="H9350" s="219"/>
      <c r="K9350" s="219"/>
      <c r="L9350" s="219"/>
      <c r="M9350" s="219"/>
    </row>
    <row r="9351" spans="5:13" x14ac:dyDescent="0.2">
      <c r="E9351" s="221"/>
      <c r="F9351" s="221"/>
      <c r="H9351" s="221"/>
      <c r="K9351" s="221"/>
      <c r="L9351" s="221"/>
      <c r="M9351" s="221"/>
    </row>
    <row r="9352" spans="5:13" x14ac:dyDescent="0.2">
      <c r="E9352" s="219"/>
      <c r="F9352" s="219"/>
      <c r="H9352" s="219"/>
      <c r="K9352" s="219"/>
      <c r="L9352" s="219"/>
      <c r="M9352" s="219"/>
    </row>
    <row r="9353" spans="5:13" x14ac:dyDescent="0.2">
      <c r="E9353" s="219"/>
      <c r="F9353" s="219"/>
      <c r="K9353" s="219"/>
      <c r="L9353" s="219"/>
      <c r="M9353" s="219"/>
    </row>
    <row r="9354" spans="5:13" x14ac:dyDescent="0.2">
      <c r="E9354" s="219"/>
      <c r="F9354" s="219"/>
      <c r="H9354" s="219"/>
      <c r="K9354" s="219"/>
      <c r="L9354" s="219"/>
      <c r="M9354" s="219"/>
    </row>
    <row r="9355" spans="5:13" x14ac:dyDescent="0.2">
      <c r="E9355" s="219"/>
      <c r="F9355" s="219"/>
      <c r="H9355" s="219"/>
      <c r="K9355" s="219"/>
      <c r="L9355" s="219"/>
      <c r="M9355" s="219"/>
    </row>
    <row r="9356" spans="5:13" x14ac:dyDescent="0.2">
      <c r="E9356" s="219"/>
      <c r="F9356" s="219"/>
      <c r="H9356" s="219"/>
      <c r="K9356" s="219"/>
      <c r="L9356" s="219"/>
      <c r="M9356" s="219"/>
    </row>
    <row r="9357" spans="5:13" x14ac:dyDescent="0.2">
      <c r="E9357" s="219"/>
      <c r="F9357" s="219"/>
      <c r="H9357" s="219"/>
      <c r="K9357" s="219"/>
      <c r="L9357" s="219"/>
      <c r="M9357" s="219"/>
    </row>
    <row r="9358" spans="5:13" x14ac:dyDescent="0.2">
      <c r="E9358" s="219"/>
      <c r="F9358" s="219"/>
      <c r="H9358" s="219"/>
      <c r="K9358" s="219"/>
      <c r="L9358" s="219"/>
      <c r="M9358" s="219"/>
    </row>
    <row r="9359" spans="5:13" x14ac:dyDescent="0.2">
      <c r="E9359" s="219"/>
      <c r="F9359" s="219"/>
      <c r="H9359" s="219"/>
      <c r="K9359" s="219"/>
      <c r="L9359" s="219"/>
      <c r="M9359" s="219"/>
    </row>
    <row r="9360" spans="5:13" x14ac:dyDescent="0.2">
      <c r="E9360" s="219"/>
      <c r="F9360" s="219"/>
      <c r="H9360" s="219"/>
      <c r="K9360" s="219"/>
      <c r="L9360" s="219"/>
      <c r="M9360" s="219"/>
    </row>
    <row r="9361" spans="5:13" x14ac:dyDescent="0.2">
      <c r="E9361" s="219"/>
      <c r="F9361" s="219"/>
      <c r="K9361" s="219"/>
      <c r="L9361" s="219"/>
      <c r="M9361" s="219"/>
    </row>
    <row r="9362" spans="5:13" x14ac:dyDescent="0.2">
      <c r="E9362" s="219"/>
      <c r="F9362" s="219"/>
      <c r="H9362" s="219"/>
      <c r="K9362" s="219"/>
      <c r="L9362" s="219"/>
      <c r="M9362" s="219"/>
    </row>
    <row r="9363" spans="5:13" x14ac:dyDescent="0.2">
      <c r="E9363" s="219"/>
      <c r="F9363" s="219"/>
      <c r="H9363" s="219"/>
      <c r="K9363" s="219"/>
      <c r="L9363" s="219"/>
      <c r="M9363" s="219"/>
    </row>
    <row r="9364" spans="5:13" x14ac:dyDescent="0.2">
      <c r="E9364" s="219"/>
      <c r="F9364" s="219"/>
      <c r="H9364" s="219"/>
      <c r="K9364" s="219"/>
      <c r="L9364" s="219"/>
      <c r="M9364" s="219"/>
    </row>
    <row r="9365" spans="5:13" x14ac:dyDescent="0.2">
      <c r="E9365" s="219"/>
      <c r="F9365" s="219"/>
      <c r="H9365" s="219"/>
      <c r="K9365" s="219"/>
      <c r="L9365" s="219"/>
      <c r="M9365" s="219"/>
    </row>
    <row r="9366" spans="5:13" x14ac:dyDescent="0.2">
      <c r="E9366" s="219"/>
      <c r="F9366" s="219"/>
      <c r="H9366" s="219"/>
      <c r="K9366" s="219"/>
      <c r="L9366" s="219"/>
      <c r="M9366" s="219"/>
    </row>
    <row r="9367" spans="5:13" x14ac:dyDescent="0.2">
      <c r="F9367" s="125"/>
    </row>
    <row r="9368" spans="5:13" x14ac:dyDescent="0.2">
      <c r="E9368" s="219"/>
      <c r="F9368" s="219"/>
      <c r="H9368" s="219"/>
      <c r="K9368" s="219"/>
      <c r="L9368" s="219"/>
      <c r="M9368" s="219"/>
    </row>
    <row r="9369" spans="5:13" x14ac:dyDescent="0.2">
      <c r="E9369" s="219"/>
      <c r="F9369" s="219"/>
      <c r="K9369" s="219"/>
      <c r="L9369" s="219"/>
      <c r="M9369" s="219"/>
    </row>
    <row r="9370" spans="5:13" x14ac:dyDescent="0.2">
      <c r="E9370" s="219"/>
      <c r="F9370" s="219"/>
      <c r="H9370" s="219"/>
      <c r="K9370" s="219"/>
      <c r="L9370" s="219"/>
      <c r="M9370" s="219"/>
    </row>
    <row r="9371" spans="5:13" x14ac:dyDescent="0.2">
      <c r="E9371" s="219"/>
      <c r="F9371" s="219"/>
      <c r="H9371" s="219"/>
      <c r="K9371" s="219"/>
      <c r="L9371" s="219"/>
      <c r="M9371" s="219"/>
    </row>
    <row r="9372" spans="5:13" x14ac:dyDescent="0.2">
      <c r="H9372" s="219"/>
    </row>
    <row r="9373" spans="5:13" x14ac:dyDescent="0.2">
      <c r="E9373" s="219"/>
      <c r="F9373" s="219"/>
      <c r="H9373" s="219"/>
      <c r="K9373" s="219"/>
      <c r="L9373" s="219"/>
      <c r="M9373" s="219"/>
    </row>
    <row r="9374" spans="5:13" x14ac:dyDescent="0.2">
      <c r="E9374" s="219"/>
      <c r="F9374" s="219"/>
      <c r="H9374" s="219"/>
      <c r="K9374" s="219"/>
      <c r="L9374" s="219"/>
      <c r="M9374" s="219"/>
    </row>
    <row r="9375" spans="5:13" x14ac:dyDescent="0.2">
      <c r="E9375" s="219"/>
      <c r="F9375" s="219"/>
      <c r="H9375" s="219"/>
      <c r="K9375" s="219"/>
      <c r="L9375" s="219"/>
    </row>
    <row r="9376" spans="5:13" x14ac:dyDescent="0.2">
      <c r="E9376" s="219"/>
      <c r="F9376" s="219"/>
      <c r="H9376" s="219"/>
      <c r="K9376" s="219"/>
      <c r="L9376" s="219"/>
      <c r="M9376" s="219"/>
    </row>
    <row r="9377" spans="5:13" x14ac:dyDescent="0.2">
      <c r="E9377" s="219"/>
      <c r="F9377" s="219"/>
      <c r="H9377" s="219"/>
      <c r="K9377" s="219"/>
      <c r="L9377" s="219"/>
      <c r="M9377" s="219"/>
    </row>
    <row r="9378" spans="5:13" x14ac:dyDescent="0.2">
      <c r="E9378" s="219"/>
      <c r="F9378" s="219"/>
      <c r="H9378" s="219"/>
      <c r="K9378" s="219"/>
      <c r="L9378" s="219"/>
      <c r="M9378" s="219"/>
    </row>
    <row r="9379" spans="5:13" x14ac:dyDescent="0.2">
      <c r="E9379" s="219"/>
      <c r="F9379" s="219"/>
      <c r="H9379" s="219"/>
      <c r="K9379" s="219"/>
      <c r="L9379" s="219"/>
      <c r="M9379" s="219"/>
    </row>
    <row r="9380" spans="5:13" x14ac:dyDescent="0.2">
      <c r="E9380" s="219"/>
      <c r="F9380" s="219"/>
      <c r="H9380" s="219"/>
      <c r="K9380" s="219"/>
      <c r="L9380" s="219"/>
      <c r="M9380" s="219"/>
    </row>
    <row r="9381" spans="5:13" x14ac:dyDescent="0.2">
      <c r="E9381" s="219"/>
      <c r="F9381" s="219"/>
      <c r="H9381" s="219"/>
      <c r="K9381" s="219"/>
      <c r="L9381" s="219"/>
      <c r="M9381" s="219"/>
    </row>
    <row r="9382" spans="5:13" x14ac:dyDescent="0.2">
      <c r="E9382" s="219"/>
      <c r="F9382" s="219"/>
      <c r="H9382" s="219"/>
      <c r="K9382" s="219"/>
      <c r="L9382" s="219"/>
      <c r="M9382" s="219"/>
    </row>
    <row r="9383" spans="5:13" x14ac:dyDescent="0.2">
      <c r="E9383" s="219"/>
      <c r="F9383" s="219"/>
      <c r="H9383" s="219"/>
      <c r="K9383" s="219"/>
      <c r="L9383" s="219"/>
      <c r="M9383" s="219"/>
    </row>
    <row r="9384" spans="5:13" x14ac:dyDescent="0.2">
      <c r="E9384" s="219"/>
      <c r="F9384" s="219"/>
      <c r="H9384" s="219"/>
      <c r="K9384" s="219"/>
      <c r="L9384" s="219"/>
      <c r="M9384" s="219"/>
    </row>
    <row r="9385" spans="5:13" x14ac:dyDescent="0.2">
      <c r="E9385" s="219"/>
      <c r="F9385" s="219"/>
      <c r="H9385" s="219"/>
      <c r="K9385" s="219"/>
      <c r="L9385" s="219"/>
      <c r="M9385" s="219"/>
    </row>
    <row r="9386" spans="5:13" x14ac:dyDescent="0.2">
      <c r="E9386" s="219"/>
      <c r="F9386" s="219"/>
      <c r="H9386" s="219"/>
      <c r="K9386" s="219"/>
      <c r="L9386" s="219"/>
      <c r="M9386" s="219"/>
    </row>
    <row r="9387" spans="5:13" x14ac:dyDescent="0.2">
      <c r="E9387" s="219"/>
      <c r="F9387" s="219"/>
      <c r="H9387" s="219"/>
      <c r="K9387" s="219"/>
      <c r="L9387" s="219"/>
      <c r="M9387" s="219"/>
    </row>
    <row r="9388" spans="5:13" x14ac:dyDescent="0.2">
      <c r="E9388" s="219"/>
      <c r="F9388" s="219"/>
      <c r="H9388" s="219"/>
      <c r="K9388" s="219"/>
      <c r="L9388" s="219"/>
      <c r="M9388" s="219"/>
    </row>
    <row r="9389" spans="5:13" x14ac:dyDescent="0.2">
      <c r="E9389" s="219"/>
      <c r="F9389" s="219"/>
      <c r="H9389" s="219"/>
      <c r="K9389" s="219"/>
      <c r="L9389" s="219"/>
      <c r="M9389" s="219"/>
    </row>
    <row r="9390" spans="5:13" x14ac:dyDescent="0.2">
      <c r="E9390" s="221"/>
      <c r="F9390" s="221"/>
      <c r="H9390" s="221"/>
      <c r="K9390" s="221"/>
      <c r="L9390" s="221"/>
      <c r="M9390" s="221"/>
    </row>
    <row r="9391" spans="5:13" x14ac:dyDescent="0.2">
      <c r="E9391" s="219"/>
      <c r="F9391" s="219"/>
      <c r="H9391" s="219"/>
      <c r="K9391" s="219"/>
      <c r="L9391" s="219"/>
      <c r="M9391" s="219"/>
    </row>
    <row r="9392" spans="5:13" x14ac:dyDescent="0.2">
      <c r="E9392" s="219"/>
      <c r="F9392" s="219"/>
      <c r="K9392" s="219"/>
      <c r="L9392" s="219"/>
      <c r="M9392" s="219"/>
    </row>
    <row r="9393" spans="5:13" x14ac:dyDescent="0.2">
      <c r="E9393" s="219"/>
      <c r="F9393" s="219"/>
      <c r="H9393" s="219"/>
      <c r="K9393" s="219"/>
      <c r="L9393" s="219"/>
      <c r="M9393" s="219"/>
    </row>
    <row r="9394" spans="5:13" x14ac:dyDescent="0.2">
      <c r="E9394" s="219"/>
      <c r="F9394" s="219"/>
      <c r="H9394" s="219"/>
      <c r="K9394" s="219"/>
      <c r="L9394" s="219"/>
      <c r="M9394" s="219"/>
    </row>
    <row r="9395" spans="5:13" x14ac:dyDescent="0.2">
      <c r="E9395" s="219"/>
      <c r="F9395" s="219"/>
      <c r="H9395" s="219"/>
      <c r="K9395" s="219"/>
      <c r="L9395" s="219"/>
      <c r="M9395" s="219"/>
    </row>
    <row r="9396" spans="5:13" x14ac:dyDescent="0.2">
      <c r="H9396" s="219"/>
    </row>
    <row r="9397" spans="5:13" x14ac:dyDescent="0.2">
      <c r="E9397" s="219"/>
      <c r="F9397" s="219"/>
      <c r="H9397" s="219"/>
      <c r="K9397" s="219"/>
      <c r="L9397" s="219"/>
      <c r="M9397" s="219"/>
    </row>
    <row r="9398" spans="5:13" x14ac:dyDescent="0.2">
      <c r="E9398" s="221"/>
      <c r="F9398" s="221"/>
      <c r="H9398" s="221"/>
      <c r="K9398" s="221"/>
      <c r="L9398" s="221"/>
      <c r="M9398" s="221"/>
    </row>
    <row r="9399" spans="5:13" x14ac:dyDescent="0.2">
      <c r="E9399" s="219"/>
      <c r="F9399" s="219"/>
      <c r="K9399" s="219"/>
      <c r="L9399" s="219"/>
      <c r="M9399" s="219"/>
    </row>
    <row r="9400" spans="5:13" x14ac:dyDescent="0.2">
      <c r="E9400" s="219"/>
      <c r="F9400" s="219"/>
      <c r="H9400" s="219"/>
      <c r="K9400" s="219"/>
      <c r="L9400" s="219"/>
      <c r="M9400" s="219"/>
    </row>
    <row r="9401" spans="5:13" x14ac:dyDescent="0.2">
      <c r="E9401" s="219"/>
      <c r="F9401" s="219"/>
      <c r="H9401" s="219"/>
      <c r="K9401" s="219"/>
      <c r="L9401" s="219"/>
      <c r="M9401" s="219"/>
    </row>
    <row r="9402" spans="5:13" x14ac:dyDescent="0.2">
      <c r="H9402" s="219"/>
    </row>
    <row r="9403" spans="5:13" x14ac:dyDescent="0.2">
      <c r="E9403" s="221"/>
      <c r="F9403" s="221"/>
      <c r="H9403" s="221"/>
      <c r="K9403" s="221"/>
      <c r="L9403" s="221"/>
    </row>
    <row r="9404" spans="5:13" x14ac:dyDescent="0.2">
      <c r="E9404" s="221"/>
      <c r="F9404" s="221"/>
      <c r="H9404" s="221"/>
      <c r="K9404" s="221"/>
      <c r="L9404" s="221"/>
      <c r="M9404" s="221"/>
    </row>
    <row r="9405" spans="5:13" x14ac:dyDescent="0.2">
      <c r="E9405" s="219"/>
      <c r="F9405" s="219"/>
      <c r="H9405" s="219"/>
      <c r="K9405" s="219"/>
      <c r="L9405" s="219"/>
      <c r="M9405" s="219"/>
    </row>
    <row r="9406" spans="5:13" x14ac:dyDescent="0.2">
      <c r="E9406" s="219"/>
      <c r="F9406" s="219"/>
      <c r="H9406" s="219"/>
      <c r="K9406" s="219"/>
      <c r="L9406" s="219"/>
      <c r="M9406" s="219"/>
    </row>
    <row r="9407" spans="5:13" x14ac:dyDescent="0.2">
      <c r="E9407" s="219"/>
      <c r="F9407" s="219"/>
      <c r="H9407" s="219"/>
      <c r="K9407" s="219"/>
      <c r="L9407" s="219"/>
      <c r="M9407" s="219"/>
    </row>
    <row r="9408" spans="5:13" x14ac:dyDescent="0.2">
      <c r="E9408" s="219"/>
      <c r="F9408" s="219"/>
      <c r="H9408" s="219"/>
      <c r="K9408" s="219"/>
      <c r="L9408" s="219"/>
    </row>
    <row r="9409" spans="5:13" x14ac:dyDescent="0.2">
      <c r="E9409" s="219"/>
      <c r="F9409" s="219"/>
      <c r="H9409" s="219"/>
      <c r="K9409" s="219"/>
      <c r="L9409" s="219"/>
      <c r="M9409" s="219"/>
    </row>
    <row r="9410" spans="5:13" x14ac:dyDescent="0.2">
      <c r="E9410" s="219"/>
      <c r="F9410" s="219"/>
      <c r="H9410" s="219"/>
      <c r="K9410" s="219"/>
      <c r="L9410" s="219"/>
      <c r="M9410" s="219"/>
    </row>
    <row r="9411" spans="5:13" x14ac:dyDescent="0.2">
      <c r="E9411" s="219"/>
      <c r="F9411" s="219"/>
      <c r="H9411" s="219"/>
      <c r="K9411" s="219"/>
      <c r="L9411" s="219"/>
      <c r="M9411" s="219"/>
    </row>
    <row r="9412" spans="5:13" x14ac:dyDescent="0.2">
      <c r="E9412" s="219"/>
      <c r="F9412" s="219"/>
      <c r="H9412" s="219"/>
      <c r="K9412" s="219"/>
      <c r="L9412" s="219"/>
      <c r="M9412" s="219"/>
    </row>
    <row r="9413" spans="5:13" x14ac:dyDescent="0.2">
      <c r="E9413" s="219"/>
      <c r="F9413" s="219"/>
      <c r="H9413" s="219"/>
      <c r="K9413" s="219"/>
      <c r="L9413" s="219"/>
      <c r="M9413" s="219"/>
    </row>
    <row r="9414" spans="5:13" x14ac:dyDescent="0.2">
      <c r="E9414" s="219"/>
      <c r="F9414" s="219"/>
      <c r="H9414" s="219"/>
      <c r="K9414" s="219"/>
      <c r="L9414" s="219"/>
      <c r="M9414" s="219"/>
    </row>
    <row r="9415" spans="5:13" x14ac:dyDescent="0.2">
      <c r="E9415" s="219"/>
      <c r="F9415" s="219"/>
      <c r="H9415" s="219"/>
      <c r="K9415" s="219"/>
      <c r="L9415" s="219"/>
      <c r="M9415" s="219"/>
    </row>
    <row r="9416" spans="5:13" x14ac:dyDescent="0.2">
      <c r="E9416" s="219"/>
      <c r="F9416" s="219"/>
      <c r="H9416" s="219"/>
      <c r="K9416" s="219"/>
      <c r="L9416" s="219"/>
      <c r="M9416" s="219"/>
    </row>
    <row r="9417" spans="5:13" x14ac:dyDescent="0.2">
      <c r="E9417" s="219"/>
      <c r="F9417" s="219"/>
      <c r="H9417" s="219"/>
      <c r="K9417" s="219"/>
      <c r="L9417" s="219"/>
      <c r="M9417" s="219"/>
    </row>
    <row r="9418" spans="5:13" x14ac:dyDescent="0.2">
      <c r="E9418" s="219"/>
      <c r="F9418" s="219"/>
      <c r="H9418" s="219"/>
      <c r="K9418" s="219"/>
      <c r="L9418" s="219"/>
      <c r="M9418" s="219"/>
    </row>
    <row r="9419" spans="5:13" x14ac:dyDescent="0.2">
      <c r="H9419" s="219"/>
    </row>
    <row r="9420" spans="5:13" x14ac:dyDescent="0.2">
      <c r="E9420" s="219"/>
      <c r="F9420" s="219"/>
      <c r="H9420" s="219"/>
      <c r="K9420" s="219"/>
      <c r="L9420" s="219"/>
      <c r="M9420" s="219"/>
    </row>
    <row r="9421" spans="5:13" x14ac:dyDescent="0.2">
      <c r="E9421" s="219"/>
      <c r="F9421" s="219"/>
      <c r="H9421" s="219"/>
      <c r="K9421" s="219"/>
      <c r="L9421" s="219"/>
      <c r="M9421" s="219"/>
    </row>
    <row r="9422" spans="5:13" x14ac:dyDescent="0.2">
      <c r="E9422" s="219"/>
      <c r="F9422" s="219"/>
      <c r="H9422" s="219"/>
      <c r="K9422" s="219"/>
      <c r="L9422" s="219"/>
      <c r="M9422" s="219"/>
    </row>
    <row r="9423" spans="5:13" x14ac:dyDescent="0.2">
      <c r="E9423" s="219"/>
      <c r="F9423" s="219"/>
      <c r="H9423" s="219"/>
      <c r="K9423" s="219"/>
      <c r="L9423" s="219"/>
      <c r="M9423" s="219"/>
    </row>
    <row r="9424" spans="5:13" x14ac:dyDescent="0.2">
      <c r="E9424" s="219"/>
      <c r="F9424" s="219"/>
      <c r="H9424" s="219"/>
      <c r="K9424" s="219"/>
      <c r="L9424" s="219"/>
      <c r="M9424" s="219"/>
    </row>
    <row r="9425" spans="5:13" x14ac:dyDescent="0.2">
      <c r="E9425" s="219"/>
      <c r="F9425" s="219"/>
      <c r="H9425" s="219"/>
      <c r="K9425" s="219"/>
      <c r="L9425" s="219"/>
      <c r="M9425" s="219"/>
    </row>
    <row r="9426" spans="5:13" x14ac:dyDescent="0.2">
      <c r="E9426" s="219"/>
      <c r="F9426" s="219"/>
      <c r="H9426" s="219"/>
      <c r="K9426" s="219"/>
      <c r="L9426" s="219"/>
      <c r="M9426" s="219"/>
    </row>
    <row r="9427" spans="5:13" x14ac:dyDescent="0.2">
      <c r="E9427" s="219"/>
      <c r="F9427" s="219"/>
      <c r="H9427" s="219"/>
      <c r="K9427" s="219"/>
      <c r="L9427" s="219"/>
      <c r="M9427" s="219"/>
    </row>
    <row r="9428" spans="5:13" x14ac:dyDescent="0.2">
      <c r="E9428" s="219"/>
      <c r="F9428" s="219"/>
      <c r="H9428" s="219"/>
      <c r="K9428" s="219"/>
      <c r="L9428" s="219"/>
      <c r="M9428" s="219"/>
    </row>
    <row r="9429" spans="5:13" x14ac:dyDescent="0.2">
      <c r="E9429" s="219"/>
      <c r="F9429" s="219"/>
      <c r="H9429" s="219"/>
      <c r="K9429" s="219"/>
      <c r="L9429" s="219"/>
      <c r="M9429" s="219"/>
    </row>
    <row r="9430" spans="5:13" x14ac:dyDescent="0.2">
      <c r="E9430" s="219"/>
      <c r="F9430" s="219"/>
      <c r="H9430" s="219"/>
      <c r="K9430" s="219"/>
      <c r="L9430" s="219"/>
      <c r="M9430" s="219"/>
    </row>
    <row r="9431" spans="5:13" x14ac:dyDescent="0.2">
      <c r="E9431" s="219"/>
      <c r="F9431" s="219"/>
      <c r="H9431" s="219"/>
      <c r="K9431" s="219"/>
      <c r="L9431" s="219"/>
      <c r="M9431" s="219"/>
    </row>
    <row r="9432" spans="5:13" x14ac:dyDescent="0.2">
      <c r="E9432" s="219"/>
      <c r="F9432" s="219"/>
      <c r="H9432" s="219"/>
      <c r="K9432" s="219"/>
      <c r="L9432" s="219"/>
      <c r="M9432" s="219"/>
    </row>
    <row r="9433" spans="5:13" x14ac:dyDescent="0.2">
      <c r="E9433" s="219"/>
      <c r="F9433" s="219"/>
      <c r="H9433" s="219"/>
      <c r="K9433" s="219"/>
      <c r="L9433" s="219"/>
      <c r="M9433" s="219"/>
    </row>
    <row r="9434" spans="5:13" x14ac:dyDescent="0.2">
      <c r="E9434" s="219"/>
      <c r="F9434" s="219"/>
      <c r="H9434" s="219"/>
      <c r="K9434" s="219"/>
      <c r="L9434" s="219"/>
      <c r="M9434" s="219"/>
    </row>
    <row r="9435" spans="5:13" x14ac:dyDescent="0.2">
      <c r="E9435" s="219"/>
      <c r="F9435" s="219"/>
      <c r="H9435" s="219"/>
      <c r="K9435" s="219"/>
      <c r="L9435" s="219"/>
      <c r="M9435" s="219"/>
    </row>
    <row r="9436" spans="5:13" x14ac:dyDescent="0.2">
      <c r="E9436" s="219"/>
      <c r="F9436" s="219"/>
      <c r="H9436" s="219"/>
      <c r="K9436" s="219"/>
      <c r="L9436" s="219"/>
      <c r="M9436" s="219"/>
    </row>
    <row r="9437" spans="5:13" x14ac:dyDescent="0.2">
      <c r="E9437" s="219"/>
      <c r="F9437" s="219"/>
      <c r="H9437" s="219"/>
      <c r="K9437" s="219"/>
      <c r="L9437" s="219"/>
      <c r="M9437" s="219"/>
    </row>
    <row r="9438" spans="5:13" x14ac:dyDescent="0.2">
      <c r="E9438" s="221"/>
      <c r="F9438" s="221"/>
      <c r="H9438" s="221"/>
      <c r="K9438" s="221"/>
      <c r="L9438" s="221"/>
    </row>
    <row r="9439" spans="5:13" x14ac:dyDescent="0.2">
      <c r="E9439" s="219"/>
      <c r="F9439" s="219"/>
      <c r="H9439" s="219"/>
      <c r="K9439" s="219"/>
      <c r="L9439" s="219"/>
      <c r="M9439" s="219"/>
    </row>
    <row r="9440" spans="5:13" x14ac:dyDescent="0.2">
      <c r="E9440" s="219"/>
      <c r="F9440" s="219"/>
      <c r="H9440" s="219"/>
      <c r="K9440" s="219"/>
      <c r="L9440" s="219"/>
      <c r="M9440" s="219"/>
    </row>
    <row r="9441" spans="5:13" x14ac:dyDescent="0.2">
      <c r="E9441" s="219"/>
      <c r="F9441" s="219"/>
      <c r="H9441" s="219"/>
      <c r="K9441" s="219"/>
      <c r="L9441" s="219"/>
      <c r="M9441" s="219"/>
    </row>
    <row r="9442" spans="5:13" x14ac:dyDescent="0.2">
      <c r="E9442" s="219"/>
      <c r="F9442" s="219"/>
      <c r="H9442" s="219"/>
      <c r="K9442" s="219"/>
      <c r="L9442" s="219"/>
      <c r="M9442" s="219"/>
    </row>
    <row r="9443" spans="5:13" x14ac:dyDescent="0.2">
      <c r="E9443" s="219"/>
      <c r="F9443" s="219"/>
      <c r="H9443" s="219"/>
      <c r="K9443" s="219"/>
      <c r="L9443" s="219"/>
      <c r="M9443" s="219"/>
    </row>
    <row r="9444" spans="5:13" x14ac:dyDescent="0.2">
      <c r="E9444" s="219"/>
      <c r="F9444" s="219"/>
      <c r="H9444" s="219"/>
      <c r="K9444" s="219"/>
      <c r="L9444" s="219"/>
      <c r="M9444" s="219"/>
    </row>
    <row r="9445" spans="5:13" x14ac:dyDescent="0.2">
      <c r="E9445" s="219"/>
      <c r="F9445" s="219"/>
      <c r="H9445" s="219"/>
      <c r="K9445" s="219"/>
      <c r="L9445" s="219"/>
      <c r="M9445" s="219"/>
    </row>
    <row r="9446" spans="5:13" x14ac:dyDescent="0.2">
      <c r="E9446" s="219"/>
      <c r="F9446" s="219"/>
      <c r="H9446" s="219"/>
      <c r="K9446" s="219"/>
      <c r="L9446" s="219"/>
      <c r="M9446" s="219"/>
    </row>
    <row r="9447" spans="5:13" x14ac:dyDescent="0.2">
      <c r="E9447" s="219"/>
      <c r="F9447" s="219"/>
      <c r="H9447" s="219"/>
      <c r="K9447" s="219"/>
      <c r="L9447" s="219"/>
      <c r="M9447" s="219"/>
    </row>
    <row r="9448" spans="5:13" x14ac:dyDescent="0.2">
      <c r="E9448" s="219"/>
      <c r="F9448" s="219"/>
      <c r="H9448" s="219"/>
      <c r="K9448" s="219"/>
      <c r="L9448" s="219"/>
      <c r="M9448" s="219"/>
    </row>
    <row r="9449" spans="5:13" x14ac:dyDescent="0.2">
      <c r="E9449" s="219"/>
      <c r="F9449" s="219"/>
      <c r="H9449" s="219"/>
      <c r="K9449" s="219"/>
      <c r="L9449" s="219"/>
      <c r="M9449" s="219"/>
    </row>
    <row r="9450" spans="5:13" x14ac:dyDescent="0.2">
      <c r="E9450" s="219"/>
      <c r="F9450" s="219"/>
      <c r="H9450" s="219"/>
      <c r="K9450" s="219"/>
      <c r="L9450" s="219"/>
      <c r="M9450" s="219"/>
    </row>
    <row r="9451" spans="5:13" x14ac:dyDescent="0.2">
      <c r="E9451" s="219"/>
      <c r="F9451" s="219"/>
      <c r="H9451" s="219"/>
      <c r="K9451" s="219"/>
      <c r="L9451" s="219"/>
      <c r="M9451" s="219"/>
    </row>
    <row r="9452" spans="5:13" x14ac:dyDescent="0.2">
      <c r="E9452" s="219"/>
      <c r="F9452" s="219"/>
      <c r="H9452" s="219"/>
      <c r="K9452" s="219"/>
      <c r="L9452" s="219"/>
      <c r="M9452" s="219"/>
    </row>
    <row r="9453" spans="5:13" x14ac:dyDescent="0.2">
      <c r="E9453" s="219"/>
      <c r="F9453" s="219"/>
      <c r="H9453" s="219"/>
      <c r="K9453" s="219"/>
      <c r="L9453" s="219"/>
      <c r="M9453" s="219"/>
    </row>
    <row r="9454" spans="5:13" x14ac:dyDescent="0.2">
      <c r="E9454" s="219"/>
      <c r="F9454" s="219"/>
      <c r="K9454" s="219"/>
      <c r="L9454" s="219"/>
      <c r="M9454" s="219"/>
    </row>
    <row r="9455" spans="5:13" x14ac:dyDescent="0.2">
      <c r="E9455" s="219"/>
      <c r="F9455" s="219"/>
      <c r="H9455" s="219"/>
      <c r="K9455" s="219"/>
      <c r="L9455" s="219"/>
      <c r="M9455" s="219"/>
    </row>
    <row r="9456" spans="5:13" x14ac:dyDescent="0.2">
      <c r="E9456" s="219"/>
      <c r="F9456" s="219"/>
      <c r="H9456" s="219"/>
      <c r="K9456" s="219"/>
      <c r="L9456" s="219"/>
      <c r="M9456" s="219"/>
    </row>
    <row r="9457" spans="5:13" x14ac:dyDescent="0.2">
      <c r="E9457" s="219"/>
      <c r="F9457" s="219"/>
      <c r="H9457" s="219"/>
      <c r="K9457" s="219"/>
      <c r="L9457" s="219"/>
      <c r="M9457" s="219"/>
    </row>
    <row r="9458" spans="5:13" x14ac:dyDescent="0.2">
      <c r="E9458" s="219"/>
      <c r="F9458" s="219"/>
      <c r="H9458" s="219"/>
      <c r="K9458" s="219"/>
      <c r="L9458" s="219"/>
      <c r="M9458" s="219"/>
    </row>
    <row r="9459" spans="5:13" x14ac:dyDescent="0.2">
      <c r="E9459" s="219"/>
      <c r="F9459" s="219"/>
      <c r="H9459" s="219"/>
      <c r="K9459" s="219"/>
      <c r="L9459" s="219"/>
      <c r="M9459" s="219"/>
    </row>
    <row r="9460" spans="5:13" x14ac:dyDescent="0.2">
      <c r="E9460" s="219"/>
      <c r="F9460" s="219"/>
      <c r="H9460" s="219"/>
      <c r="K9460" s="219"/>
      <c r="L9460" s="219"/>
      <c r="M9460" s="219"/>
    </row>
    <row r="9461" spans="5:13" x14ac:dyDescent="0.2">
      <c r="E9461" s="219"/>
      <c r="F9461" s="219"/>
      <c r="H9461" s="219"/>
      <c r="K9461" s="219"/>
      <c r="L9461" s="219"/>
      <c r="M9461" s="219"/>
    </row>
    <row r="9462" spans="5:13" x14ac:dyDescent="0.2">
      <c r="E9462" s="219"/>
      <c r="F9462" s="219"/>
      <c r="H9462" s="219"/>
      <c r="K9462" s="219"/>
      <c r="L9462" s="219"/>
      <c r="M9462" s="219"/>
    </row>
    <row r="9463" spans="5:13" x14ac:dyDescent="0.2">
      <c r="E9463" s="219"/>
      <c r="F9463" s="219"/>
      <c r="H9463" s="219"/>
      <c r="K9463" s="219"/>
      <c r="L9463" s="219"/>
      <c r="M9463" s="219"/>
    </row>
    <row r="9464" spans="5:13" x14ac:dyDescent="0.2">
      <c r="E9464" s="219"/>
      <c r="F9464" s="219"/>
      <c r="H9464" s="219"/>
      <c r="K9464" s="219"/>
      <c r="L9464" s="219"/>
      <c r="M9464" s="219"/>
    </row>
    <row r="9465" spans="5:13" x14ac:dyDescent="0.2">
      <c r="E9465" s="219"/>
      <c r="F9465" s="219"/>
      <c r="H9465" s="219"/>
      <c r="K9465" s="219"/>
      <c r="L9465" s="219"/>
      <c r="M9465" s="219"/>
    </row>
    <row r="9466" spans="5:13" x14ac:dyDescent="0.2">
      <c r="E9466" s="219"/>
      <c r="F9466" s="219"/>
      <c r="H9466" s="219"/>
      <c r="K9466" s="219"/>
      <c r="L9466" s="219"/>
      <c r="M9466" s="219"/>
    </row>
    <row r="9467" spans="5:13" x14ac:dyDescent="0.2">
      <c r="E9467" s="219"/>
      <c r="F9467" s="219"/>
      <c r="H9467" s="219"/>
      <c r="K9467" s="219"/>
      <c r="L9467" s="219"/>
      <c r="M9467" s="219"/>
    </row>
    <row r="9468" spans="5:13" x14ac:dyDescent="0.2">
      <c r="E9468" s="219"/>
      <c r="F9468" s="219"/>
      <c r="H9468" s="219"/>
      <c r="K9468" s="219"/>
      <c r="L9468" s="219"/>
      <c r="M9468" s="219"/>
    </row>
    <row r="9469" spans="5:13" x14ac:dyDescent="0.2">
      <c r="E9469" s="221"/>
      <c r="F9469" s="221"/>
      <c r="H9469" s="221"/>
      <c r="K9469" s="221"/>
      <c r="L9469" s="221"/>
    </row>
    <row r="9470" spans="5:13" x14ac:dyDescent="0.2">
      <c r="H9470" s="219"/>
    </row>
    <row r="9471" spans="5:13" x14ac:dyDescent="0.2">
      <c r="E9471" s="219"/>
      <c r="F9471" s="219"/>
      <c r="H9471" s="219"/>
      <c r="K9471" s="219"/>
      <c r="L9471" s="219"/>
      <c r="M9471" s="219"/>
    </row>
    <row r="9472" spans="5:13" x14ac:dyDescent="0.2">
      <c r="E9472" s="219"/>
      <c r="F9472" s="219"/>
      <c r="H9472" s="219"/>
      <c r="K9472" s="219"/>
      <c r="L9472" s="219"/>
      <c r="M9472" s="219"/>
    </row>
    <row r="9473" spans="5:13" x14ac:dyDescent="0.2">
      <c r="H9473" s="219"/>
    </row>
    <row r="9474" spans="5:13" x14ac:dyDescent="0.2">
      <c r="E9474" s="219"/>
      <c r="F9474" s="219"/>
      <c r="H9474" s="219"/>
      <c r="K9474" s="219"/>
      <c r="L9474" s="219"/>
      <c r="M9474" s="219"/>
    </row>
    <row r="9475" spans="5:13" x14ac:dyDescent="0.2">
      <c r="E9475" s="219"/>
      <c r="F9475" s="219"/>
      <c r="H9475" s="219"/>
      <c r="K9475" s="219"/>
      <c r="L9475" s="219"/>
      <c r="M9475" s="219"/>
    </row>
    <row r="9476" spans="5:13" x14ac:dyDescent="0.2">
      <c r="E9476" s="219"/>
      <c r="F9476" s="219"/>
      <c r="H9476" s="219"/>
      <c r="K9476" s="219"/>
      <c r="L9476" s="219"/>
      <c r="M9476" s="219"/>
    </row>
    <row r="9477" spans="5:13" x14ac:dyDescent="0.2">
      <c r="E9477" s="219"/>
      <c r="F9477" s="219"/>
      <c r="H9477" s="219"/>
      <c r="K9477" s="219"/>
      <c r="L9477" s="219"/>
      <c r="M9477" s="219"/>
    </row>
    <row r="9478" spans="5:13" x14ac:dyDescent="0.2">
      <c r="E9478" s="219"/>
      <c r="F9478" s="219"/>
      <c r="H9478" s="219"/>
      <c r="K9478" s="219"/>
      <c r="L9478" s="219"/>
      <c r="M9478" s="219"/>
    </row>
    <row r="9479" spans="5:13" x14ac:dyDescent="0.2">
      <c r="E9479" s="219"/>
      <c r="F9479" s="219"/>
      <c r="H9479" s="219"/>
      <c r="K9479" s="219"/>
      <c r="L9479" s="219"/>
      <c r="M9479" s="219"/>
    </row>
    <row r="9480" spans="5:13" x14ac:dyDescent="0.2">
      <c r="E9480" s="219"/>
      <c r="F9480" s="219"/>
      <c r="H9480" s="219"/>
      <c r="K9480" s="219"/>
      <c r="L9480" s="219"/>
      <c r="M9480" s="219"/>
    </row>
    <row r="9481" spans="5:13" x14ac:dyDescent="0.2">
      <c r="E9481" s="219"/>
      <c r="F9481" s="219"/>
      <c r="H9481" s="219"/>
      <c r="K9481" s="219"/>
      <c r="L9481" s="219"/>
      <c r="M9481" s="219"/>
    </row>
    <row r="9482" spans="5:13" x14ac:dyDescent="0.2">
      <c r="E9482" s="219"/>
      <c r="F9482" s="219"/>
      <c r="H9482" s="219"/>
      <c r="K9482" s="219"/>
      <c r="L9482" s="219"/>
      <c r="M9482" s="219"/>
    </row>
    <row r="9483" spans="5:13" x14ac:dyDescent="0.2">
      <c r="E9483" s="219"/>
      <c r="F9483" s="219"/>
      <c r="H9483" s="219"/>
      <c r="K9483" s="219"/>
      <c r="L9483" s="219"/>
      <c r="M9483" s="219"/>
    </row>
    <row r="9484" spans="5:13" x14ac:dyDescent="0.2">
      <c r="E9484" s="219"/>
      <c r="F9484" s="219"/>
      <c r="H9484" s="219"/>
      <c r="K9484" s="219"/>
      <c r="L9484" s="219"/>
      <c r="M9484" s="219"/>
    </row>
    <row r="9485" spans="5:13" x14ac:dyDescent="0.2">
      <c r="E9485" s="219"/>
      <c r="F9485" s="219"/>
      <c r="H9485" s="219"/>
      <c r="K9485" s="219"/>
      <c r="L9485" s="219"/>
      <c r="M9485" s="219"/>
    </row>
    <row r="9486" spans="5:13" x14ac:dyDescent="0.2">
      <c r="F9486" s="125"/>
    </row>
    <row r="9487" spans="5:13" x14ac:dyDescent="0.2">
      <c r="E9487" s="219"/>
      <c r="F9487" s="219"/>
      <c r="H9487" s="219"/>
      <c r="K9487" s="219"/>
      <c r="L9487" s="219"/>
      <c r="M9487" s="219"/>
    </row>
    <row r="9488" spans="5:13" x14ac:dyDescent="0.2">
      <c r="E9488" s="219"/>
      <c r="F9488" s="219"/>
      <c r="H9488" s="219"/>
      <c r="K9488" s="219"/>
      <c r="L9488" s="219"/>
      <c r="M9488" s="219"/>
    </row>
    <row r="9489" spans="5:13" x14ac:dyDescent="0.2">
      <c r="E9489" s="219"/>
      <c r="F9489" s="219"/>
      <c r="H9489" s="219"/>
      <c r="K9489" s="219"/>
      <c r="L9489" s="219"/>
      <c r="M9489" s="219"/>
    </row>
    <row r="9490" spans="5:13" x14ac:dyDescent="0.2">
      <c r="E9490" s="221"/>
      <c r="F9490" s="221"/>
      <c r="H9490" s="221"/>
      <c r="K9490" s="221"/>
      <c r="L9490" s="221"/>
      <c r="M9490" s="221"/>
    </row>
    <row r="9491" spans="5:13" x14ac:dyDescent="0.2">
      <c r="E9491" s="219"/>
      <c r="F9491" s="219"/>
      <c r="H9491" s="219"/>
      <c r="K9491" s="219"/>
      <c r="L9491" s="219"/>
      <c r="M9491" s="219"/>
    </row>
    <row r="9492" spans="5:13" x14ac:dyDescent="0.2">
      <c r="E9492" s="219"/>
      <c r="F9492" s="219"/>
      <c r="H9492" s="219"/>
      <c r="K9492" s="219"/>
      <c r="L9492" s="219"/>
    </row>
    <row r="9493" spans="5:13" x14ac:dyDescent="0.2">
      <c r="E9493" s="219"/>
      <c r="F9493" s="219"/>
      <c r="H9493" s="219"/>
      <c r="K9493" s="219"/>
      <c r="L9493" s="219"/>
    </row>
    <row r="9494" spans="5:13" x14ac:dyDescent="0.2">
      <c r="E9494" s="219"/>
      <c r="F9494" s="219"/>
      <c r="H9494" s="219"/>
      <c r="K9494" s="219"/>
      <c r="L9494" s="219"/>
      <c r="M9494" s="219"/>
    </row>
    <row r="9495" spans="5:13" x14ac:dyDescent="0.2">
      <c r="F9495" s="125"/>
    </row>
    <row r="9496" spans="5:13" x14ac:dyDescent="0.2">
      <c r="E9496" s="221"/>
      <c r="F9496" s="221"/>
      <c r="H9496" s="221"/>
      <c r="K9496" s="221"/>
      <c r="L9496" s="221"/>
    </row>
    <row r="9497" spans="5:13" x14ac:dyDescent="0.2">
      <c r="E9497" s="219"/>
      <c r="F9497" s="219"/>
      <c r="H9497" s="219"/>
      <c r="K9497" s="219"/>
      <c r="L9497" s="219"/>
      <c r="M9497" s="219"/>
    </row>
    <row r="9498" spans="5:13" x14ac:dyDescent="0.2">
      <c r="E9498" s="219"/>
      <c r="F9498" s="219"/>
      <c r="H9498" s="219"/>
      <c r="K9498" s="219"/>
      <c r="L9498" s="219"/>
      <c r="M9498" s="219"/>
    </row>
    <row r="9499" spans="5:13" x14ac:dyDescent="0.2">
      <c r="E9499" s="219"/>
      <c r="F9499" s="219"/>
      <c r="H9499" s="219"/>
      <c r="K9499" s="219"/>
      <c r="L9499" s="219"/>
      <c r="M9499" s="219"/>
    </row>
    <row r="9500" spans="5:13" x14ac:dyDescent="0.2">
      <c r="E9500" s="219"/>
      <c r="F9500" s="219"/>
      <c r="H9500" s="219"/>
      <c r="K9500" s="219"/>
      <c r="L9500" s="219"/>
      <c r="M9500" s="219"/>
    </row>
    <row r="9501" spans="5:13" x14ac:dyDescent="0.2">
      <c r="E9501" s="219"/>
      <c r="F9501" s="219"/>
      <c r="H9501" s="219"/>
      <c r="K9501" s="219"/>
      <c r="L9501" s="219"/>
      <c r="M9501" s="219"/>
    </row>
    <row r="9502" spans="5:13" x14ac:dyDescent="0.2">
      <c r="E9502" s="219"/>
      <c r="F9502" s="219"/>
      <c r="H9502" s="219"/>
      <c r="K9502" s="219"/>
      <c r="L9502" s="219"/>
      <c r="M9502" s="219"/>
    </row>
    <row r="9503" spans="5:13" x14ac:dyDescent="0.2">
      <c r="E9503" s="219"/>
      <c r="F9503" s="219"/>
      <c r="H9503" s="219"/>
      <c r="K9503" s="219"/>
      <c r="L9503" s="219"/>
      <c r="M9503" s="219"/>
    </row>
    <row r="9504" spans="5:13" x14ac:dyDescent="0.2">
      <c r="E9504" s="219"/>
      <c r="F9504" s="219"/>
      <c r="H9504" s="219"/>
      <c r="K9504" s="219"/>
      <c r="L9504" s="219"/>
      <c r="M9504" s="219"/>
    </row>
    <row r="9505" spans="5:13" x14ac:dyDescent="0.2">
      <c r="E9505" s="219"/>
      <c r="F9505" s="219"/>
      <c r="H9505" s="219"/>
      <c r="K9505" s="219"/>
      <c r="L9505" s="219"/>
      <c r="M9505" s="219"/>
    </row>
    <row r="9506" spans="5:13" x14ac:dyDescent="0.2">
      <c r="E9506" s="219"/>
      <c r="F9506" s="219"/>
      <c r="H9506" s="219"/>
      <c r="K9506" s="219"/>
      <c r="L9506" s="219"/>
      <c r="M9506" s="219"/>
    </row>
    <row r="9507" spans="5:13" x14ac:dyDescent="0.2">
      <c r="E9507" s="219"/>
      <c r="F9507" s="219"/>
      <c r="H9507" s="219"/>
      <c r="K9507" s="219"/>
      <c r="L9507" s="219"/>
      <c r="M9507" s="219"/>
    </row>
    <row r="9508" spans="5:13" x14ac:dyDescent="0.2">
      <c r="E9508" s="219"/>
      <c r="F9508" s="219"/>
      <c r="H9508" s="219"/>
      <c r="K9508" s="219"/>
      <c r="L9508" s="219"/>
      <c r="M9508" s="219"/>
    </row>
    <row r="9509" spans="5:13" x14ac:dyDescent="0.2">
      <c r="E9509" s="219"/>
      <c r="F9509" s="219"/>
      <c r="H9509" s="219"/>
      <c r="K9509" s="219"/>
      <c r="L9509" s="219"/>
      <c r="M9509" s="219"/>
    </row>
    <row r="9510" spans="5:13" x14ac:dyDescent="0.2">
      <c r="E9510" s="219"/>
      <c r="F9510" s="219"/>
      <c r="H9510" s="219"/>
      <c r="K9510" s="219"/>
      <c r="L9510" s="219"/>
      <c r="M9510" s="219"/>
    </row>
    <row r="9511" spans="5:13" x14ac:dyDescent="0.2">
      <c r="E9511" s="219"/>
      <c r="F9511" s="219"/>
      <c r="H9511" s="219"/>
      <c r="K9511" s="219"/>
      <c r="L9511" s="219"/>
      <c r="M9511" s="219"/>
    </row>
    <row r="9512" spans="5:13" x14ac:dyDescent="0.2">
      <c r="E9512" s="219"/>
      <c r="F9512" s="219"/>
      <c r="H9512" s="219"/>
      <c r="K9512" s="219"/>
      <c r="L9512" s="219"/>
      <c r="M9512" s="219"/>
    </row>
    <row r="9513" spans="5:13" x14ac:dyDescent="0.2">
      <c r="E9513" s="219"/>
      <c r="F9513" s="219"/>
      <c r="H9513" s="219"/>
      <c r="K9513" s="219"/>
      <c r="L9513" s="219"/>
      <c r="M9513" s="219"/>
    </row>
    <row r="9514" spans="5:13" x14ac:dyDescent="0.2">
      <c r="H9514" s="219"/>
    </row>
    <row r="9515" spans="5:13" x14ac:dyDescent="0.2">
      <c r="E9515" s="219"/>
      <c r="F9515" s="219"/>
      <c r="H9515" s="219"/>
      <c r="K9515" s="219"/>
      <c r="L9515" s="219"/>
      <c r="M9515" s="219"/>
    </row>
    <row r="9516" spans="5:13" x14ac:dyDescent="0.2">
      <c r="E9516" s="219"/>
      <c r="F9516" s="219"/>
      <c r="H9516" s="219"/>
      <c r="K9516" s="219"/>
      <c r="L9516" s="219"/>
      <c r="M9516" s="219"/>
    </row>
    <row r="9517" spans="5:13" x14ac:dyDescent="0.2">
      <c r="E9517" s="219"/>
      <c r="F9517" s="219"/>
      <c r="H9517" s="219"/>
      <c r="K9517" s="219"/>
      <c r="L9517" s="219"/>
      <c r="M9517" s="219"/>
    </row>
    <row r="9518" spans="5:13" x14ac:dyDescent="0.2">
      <c r="E9518" s="219"/>
      <c r="F9518" s="219"/>
      <c r="H9518" s="219"/>
      <c r="K9518" s="219"/>
      <c r="L9518" s="219"/>
      <c r="M9518" s="219"/>
    </row>
    <row r="9519" spans="5:13" x14ac:dyDescent="0.2">
      <c r="E9519" s="219"/>
      <c r="F9519" s="219"/>
      <c r="H9519" s="219"/>
      <c r="K9519" s="219"/>
      <c r="L9519" s="219"/>
      <c r="M9519" s="219"/>
    </row>
    <row r="9520" spans="5:13" x14ac:dyDescent="0.2">
      <c r="H9520" s="219"/>
    </row>
    <row r="9521" spans="5:13" x14ac:dyDescent="0.2">
      <c r="E9521" s="219"/>
      <c r="F9521" s="219"/>
      <c r="H9521" s="219"/>
      <c r="K9521" s="219"/>
      <c r="L9521" s="219"/>
    </row>
    <row r="9522" spans="5:13" x14ac:dyDescent="0.2">
      <c r="E9522" s="219"/>
      <c r="F9522" s="219"/>
      <c r="H9522" s="219"/>
      <c r="K9522" s="219"/>
      <c r="L9522" s="219"/>
      <c r="M9522" s="219"/>
    </row>
    <row r="9523" spans="5:13" x14ac:dyDescent="0.2">
      <c r="E9523" s="219"/>
      <c r="F9523" s="219"/>
      <c r="H9523" s="219"/>
      <c r="K9523" s="219"/>
      <c r="L9523" s="219"/>
      <c r="M9523" s="219"/>
    </row>
    <row r="9524" spans="5:13" x14ac:dyDescent="0.2">
      <c r="E9524" s="221"/>
      <c r="F9524" s="221"/>
      <c r="H9524" s="221"/>
      <c r="K9524" s="221"/>
      <c r="L9524" s="221"/>
      <c r="M9524" s="221"/>
    </row>
    <row r="9525" spans="5:13" x14ac:dyDescent="0.2">
      <c r="E9525" s="219"/>
      <c r="F9525" s="219"/>
      <c r="H9525" s="219"/>
      <c r="K9525" s="219"/>
      <c r="L9525" s="219"/>
    </row>
    <row r="9526" spans="5:13" x14ac:dyDescent="0.2">
      <c r="E9526" s="219"/>
      <c r="F9526" s="219"/>
      <c r="H9526" s="219"/>
      <c r="K9526" s="219"/>
      <c r="L9526" s="219"/>
      <c r="M9526" s="219"/>
    </row>
    <row r="9527" spans="5:13" x14ac:dyDescent="0.2">
      <c r="E9527" s="219"/>
      <c r="F9527" s="219"/>
      <c r="H9527" s="219"/>
      <c r="K9527" s="219"/>
      <c r="L9527" s="219"/>
      <c r="M9527" s="219"/>
    </row>
    <row r="9528" spans="5:13" x14ac:dyDescent="0.2">
      <c r="E9528" s="219"/>
      <c r="F9528" s="125"/>
    </row>
    <row r="9529" spans="5:13" x14ac:dyDescent="0.2">
      <c r="E9529" s="219"/>
      <c r="F9529" s="219"/>
      <c r="H9529" s="219"/>
      <c r="K9529" s="219"/>
      <c r="L9529" s="219"/>
      <c r="M9529" s="219"/>
    </row>
    <row r="9530" spans="5:13" x14ac:dyDescent="0.2">
      <c r="E9530" s="219"/>
      <c r="F9530" s="219"/>
      <c r="H9530" s="219"/>
      <c r="K9530" s="219"/>
      <c r="L9530" s="219"/>
      <c r="M9530" s="219"/>
    </row>
    <row r="9531" spans="5:13" x14ac:dyDescent="0.2">
      <c r="E9531" s="219"/>
      <c r="F9531" s="219"/>
      <c r="H9531" s="219"/>
      <c r="K9531" s="219"/>
      <c r="L9531" s="219"/>
      <c r="M9531" s="219"/>
    </row>
    <row r="9532" spans="5:13" x14ac:dyDescent="0.2">
      <c r="E9532" s="219"/>
      <c r="F9532" s="219"/>
      <c r="H9532" s="219"/>
      <c r="K9532" s="219"/>
      <c r="L9532" s="219"/>
      <c r="M9532" s="219"/>
    </row>
    <row r="9533" spans="5:13" x14ac:dyDescent="0.2">
      <c r="E9533" s="219"/>
      <c r="F9533" s="219"/>
      <c r="H9533" s="219"/>
      <c r="K9533" s="219"/>
      <c r="L9533" s="219"/>
      <c r="M9533" s="219"/>
    </row>
    <row r="9534" spans="5:13" x14ac:dyDescent="0.2">
      <c r="E9534" s="219"/>
      <c r="F9534" s="219"/>
      <c r="H9534" s="219"/>
      <c r="K9534" s="219"/>
      <c r="L9534" s="219"/>
    </row>
    <row r="9535" spans="5:13" x14ac:dyDescent="0.2">
      <c r="E9535" s="219"/>
      <c r="F9535" s="219"/>
      <c r="H9535" s="219"/>
      <c r="K9535" s="219"/>
      <c r="L9535" s="219"/>
      <c r="M9535" s="219"/>
    </row>
    <row r="9536" spans="5:13" x14ac:dyDescent="0.2">
      <c r="E9536" s="219"/>
      <c r="F9536" s="219"/>
      <c r="H9536" s="219"/>
      <c r="K9536" s="219"/>
      <c r="L9536" s="219"/>
      <c r="M9536" s="219"/>
    </row>
    <row r="9537" spans="5:13" x14ac:dyDescent="0.2">
      <c r="E9537" s="219"/>
      <c r="F9537" s="219"/>
      <c r="H9537" s="219"/>
      <c r="K9537" s="219"/>
      <c r="L9537" s="219"/>
      <c r="M9537" s="219"/>
    </row>
    <row r="9538" spans="5:13" x14ac:dyDescent="0.2">
      <c r="E9538" s="221"/>
      <c r="F9538" s="221"/>
      <c r="H9538" s="221"/>
      <c r="K9538" s="221"/>
      <c r="L9538" s="221"/>
      <c r="M9538" s="221"/>
    </row>
    <row r="9539" spans="5:13" x14ac:dyDescent="0.2">
      <c r="H9539" s="219"/>
    </row>
    <row r="9540" spans="5:13" x14ac:dyDescent="0.2">
      <c r="E9540" s="219"/>
      <c r="F9540" s="219"/>
      <c r="H9540" s="219"/>
      <c r="K9540" s="219"/>
      <c r="L9540" s="219"/>
      <c r="M9540" s="219"/>
    </row>
    <row r="9541" spans="5:13" x14ac:dyDescent="0.2">
      <c r="E9541" s="219"/>
      <c r="F9541" s="219"/>
      <c r="K9541" s="219"/>
      <c r="L9541" s="219"/>
      <c r="M9541" s="219"/>
    </row>
    <row r="9542" spans="5:13" x14ac:dyDescent="0.2">
      <c r="E9542" s="219"/>
      <c r="F9542" s="219"/>
      <c r="H9542" s="219"/>
      <c r="K9542" s="219"/>
      <c r="L9542" s="219"/>
      <c r="M9542" s="219"/>
    </row>
    <row r="9543" spans="5:13" x14ac:dyDescent="0.2">
      <c r="E9543" s="219"/>
      <c r="F9543" s="219"/>
      <c r="K9543" s="219"/>
      <c r="L9543" s="219"/>
      <c r="M9543" s="219"/>
    </row>
    <row r="9544" spans="5:13" x14ac:dyDescent="0.2">
      <c r="E9544" s="219"/>
      <c r="F9544" s="219"/>
      <c r="H9544" s="219"/>
      <c r="K9544" s="219"/>
      <c r="L9544" s="219"/>
      <c r="M9544" s="219"/>
    </row>
    <row r="9545" spans="5:13" x14ac:dyDescent="0.2">
      <c r="E9545" s="219"/>
      <c r="F9545" s="219"/>
      <c r="H9545" s="219"/>
      <c r="K9545" s="219"/>
      <c r="L9545" s="219"/>
      <c r="M9545" s="219"/>
    </row>
    <row r="9546" spans="5:13" x14ac:dyDescent="0.2">
      <c r="E9546" s="219"/>
      <c r="F9546" s="219"/>
      <c r="H9546" s="219"/>
      <c r="K9546" s="219"/>
      <c r="L9546" s="219"/>
      <c r="M9546" s="219"/>
    </row>
    <row r="9547" spans="5:13" x14ac:dyDescent="0.2">
      <c r="E9547" s="219"/>
      <c r="F9547" s="219"/>
      <c r="H9547" s="219"/>
      <c r="K9547" s="219"/>
      <c r="L9547" s="219"/>
      <c r="M9547" s="219"/>
    </row>
    <row r="9548" spans="5:13" x14ac:dyDescent="0.2">
      <c r="E9548" s="219"/>
      <c r="F9548" s="219"/>
      <c r="H9548" s="219"/>
      <c r="K9548" s="219"/>
      <c r="L9548" s="219"/>
      <c r="M9548" s="219"/>
    </row>
    <row r="9549" spans="5:13" x14ac:dyDescent="0.2">
      <c r="E9549" s="219"/>
      <c r="F9549" s="219"/>
      <c r="H9549" s="219"/>
      <c r="K9549" s="219"/>
      <c r="L9549" s="219"/>
      <c r="M9549" s="219"/>
    </row>
    <row r="9550" spans="5:13" x14ac:dyDescent="0.2">
      <c r="E9550" s="219"/>
      <c r="F9550" s="219"/>
      <c r="H9550" s="219"/>
      <c r="K9550" s="219"/>
      <c r="L9550" s="219"/>
      <c r="M9550" s="219"/>
    </row>
    <row r="9551" spans="5:13" x14ac:dyDescent="0.2">
      <c r="E9551" s="219"/>
      <c r="F9551" s="219"/>
      <c r="H9551" s="219"/>
      <c r="K9551" s="219"/>
      <c r="L9551" s="219"/>
      <c r="M9551" s="219"/>
    </row>
    <row r="9552" spans="5:13" x14ac:dyDescent="0.2">
      <c r="E9552" s="219"/>
      <c r="F9552" s="219"/>
      <c r="H9552" s="219"/>
      <c r="K9552" s="219"/>
      <c r="L9552" s="219"/>
      <c r="M9552" s="219"/>
    </row>
    <row r="9553" spans="5:13" x14ac:dyDescent="0.2">
      <c r="E9553" s="219"/>
      <c r="F9553" s="219"/>
      <c r="H9553" s="219"/>
      <c r="K9553" s="219"/>
      <c r="L9553" s="219"/>
      <c r="M9553" s="219"/>
    </row>
    <row r="9554" spans="5:13" x14ac:dyDescent="0.2">
      <c r="E9554" s="219"/>
      <c r="F9554" s="219"/>
      <c r="H9554" s="219"/>
      <c r="K9554" s="219"/>
      <c r="L9554" s="219"/>
      <c r="M9554" s="219"/>
    </row>
    <row r="9555" spans="5:13" x14ac:dyDescent="0.2">
      <c r="E9555" s="219"/>
      <c r="F9555" s="219"/>
      <c r="H9555" s="219"/>
      <c r="K9555" s="219"/>
      <c r="L9555" s="219"/>
      <c r="M9555" s="219"/>
    </row>
    <row r="9556" spans="5:13" x14ac:dyDescent="0.2">
      <c r="E9556" s="219"/>
      <c r="F9556" s="219"/>
      <c r="H9556" s="219"/>
      <c r="K9556" s="219"/>
      <c r="L9556" s="219"/>
      <c r="M9556" s="219"/>
    </row>
    <row r="9557" spans="5:13" x14ac:dyDescent="0.2">
      <c r="E9557" s="219"/>
      <c r="F9557" s="219"/>
      <c r="H9557" s="219"/>
      <c r="K9557" s="219"/>
      <c r="L9557" s="219"/>
      <c r="M9557" s="219"/>
    </row>
    <row r="9558" spans="5:13" x14ac:dyDescent="0.2">
      <c r="E9558" s="219"/>
      <c r="F9558" s="219"/>
      <c r="H9558" s="219"/>
      <c r="K9558" s="219"/>
      <c r="L9558" s="219"/>
      <c r="M9558" s="219"/>
    </row>
    <row r="9559" spans="5:13" x14ac:dyDescent="0.2">
      <c r="E9559" s="219"/>
      <c r="F9559" s="219"/>
      <c r="H9559" s="219"/>
      <c r="K9559" s="219"/>
      <c r="L9559" s="219"/>
      <c r="M9559" s="219"/>
    </row>
    <row r="9560" spans="5:13" x14ac:dyDescent="0.2">
      <c r="E9560" s="219"/>
      <c r="F9560" s="219"/>
      <c r="H9560" s="219"/>
      <c r="K9560" s="219"/>
      <c r="L9560" s="219"/>
      <c r="M9560" s="219"/>
    </row>
    <row r="9561" spans="5:13" x14ac:dyDescent="0.2">
      <c r="H9561" s="219"/>
    </row>
    <row r="9562" spans="5:13" x14ac:dyDescent="0.2">
      <c r="E9562" s="219"/>
      <c r="F9562" s="219"/>
      <c r="H9562" s="219"/>
      <c r="K9562" s="219"/>
      <c r="L9562" s="219"/>
      <c r="M9562" s="219"/>
    </row>
    <row r="9563" spans="5:13" x14ac:dyDescent="0.2">
      <c r="E9563" s="219"/>
      <c r="F9563" s="219"/>
      <c r="H9563" s="219"/>
      <c r="K9563" s="219"/>
      <c r="L9563" s="219"/>
      <c r="M9563" s="219"/>
    </row>
    <row r="9564" spans="5:13" x14ac:dyDescent="0.2">
      <c r="E9564" s="219"/>
      <c r="F9564" s="219"/>
      <c r="H9564" s="219"/>
      <c r="K9564" s="219"/>
      <c r="L9564" s="219"/>
    </row>
    <row r="9565" spans="5:13" x14ac:dyDescent="0.2">
      <c r="H9565" s="219"/>
    </row>
    <row r="9566" spans="5:13" x14ac:dyDescent="0.2">
      <c r="E9566" s="219"/>
      <c r="F9566" s="219"/>
      <c r="H9566" s="219"/>
      <c r="K9566" s="219"/>
      <c r="L9566" s="219"/>
      <c r="M9566" s="219"/>
    </row>
    <row r="9567" spans="5:13" x14ac:dyDescent="0.2">
      <c r="E9567" s="219"/>
      <c r="F9567" s="219"/>
      <c r="H9567" s="219"/>
      <c r="K9567" s="219"/>
      <c r="L9567" s="219"/>
      <c r="M9567" s="219"/>
    </row>
    <row r="9568" spans="5:13" x14ac:dyDescent="0.2">
      <c r="E9568" s="219"/>
      <c r="F9568" s="219"/>
      <c r="H9568" s="219"/>
      <c r="K9568" s="219"/>
      <c r="L9568" s="219"/>
      <c r="M9568" s="219"/>
    </row>
    <row r="9569" spans="5:13" x14ac:dyDescent="0.2">
      <c r="E9569" s="219"/>
      <c r="F9569" s="219"/>
      <c r="H9569" s="219"/>
      <c r="K9569" s="219"/>
      <c r="L9569" s="219"/>
      <c r="M9569" s="219"/>
    </row>
    <row r="9570" spans="5:13" x14ac:dyDescent="0.2">
      <c r="E9570" s="219"/>
      <c r="F9570" s="219"/>
      <c r="H9570" s="219"/>
      <c r="K9570" s="219"/>
      <c r="L9570" s="219"/>
      <c r="M9570" s="219"/>
    </row>
    <row r="9571" spans="5:13" x14ac:dyDescent="0.2">
      <c r="H9571" s="219"/>
    </row>
    <row r="9572" spans="5:13" x14ac:dyDescent="0.2">
      <c r="E9572" s="219"/>
      <c r="F9572" s="219"/>
      <c r="H9572" s="219"/>
      <c r="K9572" s="219"/>
      <c r="L9572" s="219"/>
      <c r="M9572" s="219"/>
    </row>
    <row r="9573" spans="5:13" x14ac:dyDescent="0.2">
      <c r="E9573" s="219"/>
      <c r="F9573" s="219"/>
      <c r="H9573" s="219"/>
      <c r="K9573" s="219"/>
      <c r="L9573" s="219"/>
      <c r="M9573" s="219"/>
    </row>
    <row r="9574" spans="5:13" x14ac:dyDescent="0.2">
      <c r="E9574" s="219"/>
      <c r="F9574" s="219"/>
      <c r="H9574" s="219"/>
      <c r="K9574" s="219"/>
      <c r="L9574" s="219"/>
      <c r="M9574" s="219"/>
    </row>
    <row r="9575" spans="5:13" x14ac:dyDescent="0.2">
      <c r="E9575" s="219"/>
      <c r="F9575" s="219"/>
      <c r="H9575" s="219"/>
      <c r="K9575" s="219"/>
      <c r="L9575" s="219"/>
      <c r="M9575" s="219"/>
    </row>
    <row r="9576" spans="5:13" x14ac:dyDescent="0.2">
      <c r="E9576" s="219"/>
      <c r="F9576" s="219"/>
      <c r="H9576" s="219"/>
      <c r="K9576" s="219"/>
      <c r="L9576" s="219"/>
      <c r="M9576" s="219"/>
    </row>
    <row r="9577" spans="5:13" x14ac:dyDescent="0.2">
      <c r="E9577" s="219"/>
      <c r="F9577" s="219"/>
      <c r="H9577" s="219"/>
      <c r="K9577" s="219"/>
      <c r="L9577" s="219"/>
    </row>
    <row r="9578" spans="5:13" x14ac:dyDescent="0.2">
      <c r="E9578" s="219"/>
      <c r="F9578" s="219"/>
      <c r="H9578" s="219"/>
      <c r="K9578" s="219"/>
      <c r="L9578" s="219"/>
      <c r="M9578" s="219"/>
    </row>
    <row r="9579" spans="5:13" x14ac:dyDescent="0.2">
      <c r="E9579" s="219"/>
      <c r="F9579" s="219"/>
      <c r="H9579" s="219"/>
      <c r="K9579" s="219"/>
      <c r="L9579" s="219"/>
      <c r="M9579" s="219"/>
    </row>
    <row r="9580" spans="5:13" x14ac:dyDescent="0.2">
      <c r="E9580" s="219"/>
      <c r="F9580" s="219"/>
      <c r="H9580" s="219"/>
      <c r="K9580" s="219"/>
      <c r="L9580" s="219"/>
      <c r="M9580" s="219"/>
    </row>
    <row r="9581" spans="5:13" x14ac:dyDescent="0.2">
      <c r="E9581" s="219"/>
      <c r="F9581" s="219"/>
      <c r="H9581" s="219"/>
      <c r="K9581" s="219"/>
      <c r="L9581" s="219"/>
      <c r="M9581" s="219"/>
    </row>
    <row r="9582" spans="5:13" x14ac:dyDescent="0.2">
      <c r="E9582" s="219"/>
      <c r="F9582" s="219"/>
      <c r="H9582" s="219"/>
      <c r="K9582" s="219"/>
      <c r="L9582" s="219"/>
      <c r="M9582" s="219"/>
    </row>
    <row r="9583" spans="5:13" x14ac:dyDescent="0.2">
      <c r="E9583" s="219"/>
      <c r="F9583" s="219"/>
      <c r="H9583" s="219"/>
      <c r="K9583" s="219"/>
      <c r="L9583" s="219"/>
      <c r="M9583" s="219"/>
    </row>
    <row r="9584" spans="5:13" x14ac:dyDescent="0.2">
      <c r="E9584" s="219"/>
      <c r="F9584" s="219"/>
      <c r="H9584" s="219"/>
      <c r="K9584" s="219"/>
      <c r="L9584" s="219"/>
      <c r="M9584" s="219"/>
    </row>
    <row r="9585" spans="5:13" x14ac:dyDescent="0.2">
      <c r="E9585" s="219"/>
      <c r="F9585" s="219"/>
      <c r="H9585" s="219"/>
      <c r="K9585" s="219"/>
      <c r="L9585" s="219"/>
      <c r="M9585" s="219"/>
    </row>
    <row r="9586" spans="5:13" x14ac:dyDescent="0.2">
      <c r="E9586" s="219"/>
      <c r="F9586" s="219"/>
      <c r="H9586" s="219"/>
      <c r="K9586" s="219"/>
      <c r="L9586" s="219"/>
      <c r="M9586" s="219"/>
    </row>
    <row r="9587" spans="5:13" x14ac:dyDescent="0.2">
      <c r="E9587" s="219"/>
      <c r="F9587" s="219"/>
      <c r="H9587" s="219"/>
      <c r="K9587" s="219"/>
      <c r="L9587" s="219"/>
      <c r="M9587" s="219"/>
    </row>
    <row r="9588" spans="5:13" x14ac:dyDescent="0.2">
      <c r="E9588" s="219"/>
      <c r="F9588" s="219"/>
      <c r="H9588" s="219"/>
      <c r="K9588" s="219"/>
      <c r="L9588" s="219"/>
      <c r="M9588" s="219"/>
    </row>
    <row r="9589" spans="5:13" x14ac:dyDescent="0.2">
      <c r="E9589" s="219"/>
      <c r="F9589" s="219"/>
      <c r="H9589" s="219"/>
      <c r="K9589" s="219"/>
      <c r="L9589" s="219"/>
      <c r="M9589" s="219"/>
    </row>
    <row r="9590" spans="5:13" x14ac:dyDescent="0.2">
      <c r="E9590" s="221"/>
      <c r="F9590" s="221"/>
      <c r="H9590" s="221"/>
      <c r="K9590" s="221"/>
      <c r="L9590" s="221"/>
    </row>
    <row r="9591" spans="5:13" x14ac:dyDescent="0.2">
      <c r="E9591" s="219"/>
      <c r="F9591" s="219"/>
      <c r="H9591" s="219"/>
      <c r="K9591" s="219"/>
      <c r="L9591" s="219"/>
      <c r="M9591" s="219"/>
    </row>
    <row r="9592" spans="5:13" x14ac:dyDescent="0.2">
      <c r="E9592" s="219"/>
      <c r="F9592" s="219"/>
      <c r="H9592" s="219"/>
      <c r="K9592" s="219"/>
      <c r="L9592" s="219"/>
      <c r="M9592" s="219"/>
    </row>
    <row r="9593" spans="5:13" x14ac:dyDescent="0.2">
      <c r="E9593" s="219"/>
      <c r="F9593" s="219"/>
      <c r="H9593" s="219"/>
      <c r="K9593" s="219"/>
      <c r="L9593" s="219"/>
      <c r="M9593" s="219"/>
    </row>
    <row r="9594" spans="5:13" x14ac:dyDescent="0.2">
      <c r="E9594" s="219"/>
      <c r="F9594" s="219"/>
      <c r="H9594" s="219"/>
      <c r="K9594" s="219"/>
      <c r="L9594" s="219"/>
      <c r="M9594" s="219"/>
    </row>
    <row r="9595" spans="5:13" x14ac:dyDescent="0.2">
      <c r="E9595" s="219"/>
      <c r="F9595" s="219"/>
      <c r="H9595" s="219"/>
      <c r="K9595" s="219"/>
      <c r="L9595" s="219"/>
      <c r="M9595" s="219"/>
    </row>
    <row r="9596" spans="5:13" x14ac:dyDescent="0.2">
      <c r="E9596" s="219"/>
      <c r="F9596" s="219"/>
      <c r="H9596" s="219"/>
      <c r="K9596" s="219"/>
      <c r="L9596" s="219"/>
      <c r="M9596" s="219"/>
    </row>
    <row r="9597" spans="5:13" x14ac:dyDescent="0.2">
      <c r="E9597" s="219"/>
      <c r="F9597" s="219"/>
      <c r="H9597" s="219"/>
      <c r="K9597" s="219"/>
      <c r="L9597" s="219"/>
      <c r="M9597" s="219"/>
    </row>
    <row r="9598" spans="5:13" x14ac:dyDescent="0.2">
      <c r="E9598" s="219"/>
      <c r="F9598" s="219"/>
      <c r="H9598" s="219"/>
      <c r="K9598" s="219"/>
      <c r="L9598" s="219"/>
      <c r="M9598" s="219"/>
    </row>
    <row r="9599" spans="5:13" x14ac:dyDescent="0.2">
      <c r="E9599" s="219"/>
      <c r="F9599" s="219"/>
      <c r="H9599" s="219"/>
      <c r="K9599" s="219"/>
      <c r="L9599" s="219"/>
      <c r="M9599" s="219"/>
    </row>
    <row r="9600" spans="5:13" x14ac:dyDescent="0.2">
      <c r="E9600" s="219"/>
      <c r="F9600" s="219"/>
      <c r="H9600" s="219"/>
      <c r="K9600" s="219"/>
      <c r="L9600" s="219"/>
      <c r="M9600" s="219"/>
    </row>
    <row r="9601" spans="5:13" x14ac:dyDescent="0.2">
      <c r="E9601" s="219"/>
      <c r="F9601" s="219"/>
      <c r="H9601" s="219"/>
      <c r="K9601" s="219"/>
      <c r="L9601" s="219"/>
      <c r="M9601" s="219"/>
    </row>
    <row r="9602" spans="5:13" x14ac:dyDescent="0.2">
      <c r="E9602" s="219"/>
      <c r="F9602" s="219"/>
      <c r="H9602" s="219"/>
      <c r="K9602" s="219"/>
      <c r="L9602" s="219"/>
      <c r="M9602" s="219"/>
    </row>
    <row r="9603" spans="5:13" x14ac:dyDescent="0.2">
      <c r="E9603" s="219"/>
      <c r="F9603" s="219"/>
      <c r="H9603" s="219"/>
      <c r="K9603" s="219"/>
      <c r="L9603" s="219"/>
      <c r="M9603" s="219"/>
    </row>
    <row r="9604" spans="5:13" x14ac:dyDescent="0.2">
      <c r="E9604" s="219"/>
      <c r="F9604" s="219"/>
      <c r="H9604" s="219"/>
      <c r="K9604" s="219"/>
      <c r="L9604" s="219"/>
      <c r="M9604" s="219"/>
    </row>
    <row r="9605" spans="5:13" x14ac:dyDescent="0.2">
      <c r="E9605" s="219"/>
      <c r="F9605" s="219"/>
      <c r="H9605" s="219"/>
      <c r="K9605" s="219"/>
      <c r="L9605" s="219"/>
      <c r="M9605" s="219"/>
    </row>
    <row r="9606" spans="5:13" x14ac:dyDescent="0.2">
      <c r="E9606" s="219"/>
      <c r="F9606" s="219"/>
      <c r="H9606" s="219"/>
      <c r="K9606" s="219"/>
      <c r="L9606" s="219"/>
    </row>
    <row r="9607" spans="5:13" x14ac:dyDescent="0.2">
      <c r="E9607" s="219"/>
      <c r="F9607" s="219"/>
      <c r="H9607" s="219"/>
      <c r="K9607" s="219"/>
      <c r="L9607" s="219"/>
      <c r="M9607" s="219"/>
    </row>
    <row r="9608" spans="5:13" x14ac:dyDescent="0.2">
      <c r="E9608" s="219"/>
      <c r="F9608" s="219"/>
      <c r="H9608" s="219"/>
      <c r="K9608" s="219"/>
      <c r="L9608" s="219"/>
      <c r="M9608" s="219"/>
    </row>
    <row r="9609" spans="5:13" x14ac:dyDescent="0.2">
      <c r="E9609" s="219"/>
      <c r="F9609" s="219"/>
      <c r="H9609" s="219"/>
      <c r="K9609" s="219"/>
      <c r="L9609" s="219"/>
      <c r="M9609" s="219"/>
    </row>
    <row r="9610" spans="5:13" x14ac:dyDescent="0.2">
      <c r="E9610" s="221"/>
      <c r="F9610" s="221"/>
      <c r="H9610" s="221"/>
      <c r="K9610" s="221"/>
      <c r="L9610" s="221"/>
    </row>
    <row r="9611" spans="5:13" x14ac:dyDescent="0.2">
      <c r="E9611" s="219"/>
      <c r="F9611" s="219"/>
      <c r="H9611" s="219"/>
      <c r="K9611" s="219"/>
      <c r="L9611" s="219"/>
      <c r="M9611" s="219"/>
    </row>
    <row r="9612" spans="5:13" x14ac:dyDescent="0.2">
      <c r="E9612" s="219"/>
      <c r="F9612" s="219"/>
      <c r="H9612" s="219"/>
      <c r="K9612" s="219"/>
      <c r="L9612" s="219"/>
      <c r="M9612" s="219"/>
    </row>
    <row r="9613" spans="5:13" x14ac:dyDescent="0.2">
      <c r="E9613" s="219"/>
      <c r="F9613" s="219"/>
      <c r="H9613" s="219"/>
      <c r="K9613" s="219"/>
      <c r="L9613" s="219"/>
      <c r="M9613" s="219"/>
    </row>
    <row r="9614" spans="5:13" x14ac:dyDescent="0.2">
      <c r="E9614" s="219"/>
      <c r="F9614" s="219"/>
      <c r="H9614" s="219"/>
      <c r="K9614" s="219"/>
      <c r="L9614" s="219"/>
      <c r="M9614" s="219"/>
    </row>
    <row r="9615" spans="5:13" x14ac:dyDescent="0.2">
      <c r="E9615" s="219"/>
      <c r="F9615" s="219"/>
      <c r="H9615" s="219"/>
      <c r="K9615" s="219"/>
      <c r="L9615" s="219"/>
      <c r="M9615" s="219"/>
    </row>
    <row r="9616" spans="5:13" x14ac:dyDescent="0.2">
      <c r="E9616" s="219"/>
      <c r="F9616" s="219"/>
      <c r="H9616" s="219"/>
      <c r="K9616" s="219"/>
      <c r="L9616" s="219"/>
      <c r="M9616" s="219"/>
    </row>
    <row r="9617" spans="5:13" x14ac:dyDescent="0.2">
      <c r="E9617" s="219"/>
      <c r="F9617" s="219"/>
      <c r="H9617" s="219"/>
      <c r="K9617" s="219"/>
      <c r="L9617" s="219"/>
      <c r="M9617" s="219"/>
    </row>
    <row r="9618" spans="5:13" x14ac:dyDescent="0.2">
      <c r="H9618" s="219"/>
    </row>
    <row r="9619" spans="5:13" x14ac:dyDescent="0.2">
      <c r="H9619" s="219"/>
    </row>
    <row r="9620" spans="5:13" x14ac:dyDescent="0.2">
      <c r="E9620" s="219"/>
      <c r="F9620" s="219"/>
      <c r="H9620" s="219"/>
      <c r="K9620" s="219"/>
      <c r="L9620" s="219"/>
      <c r="M9620" s="219"/>
    </row>
    <row r="9621" spans="5:13" x14ac:dyDescent="0.2">
      <c r="E9621" s="219"/>
      <c r="F9621" s="219"/>
      <c r="H9621" s="219"/>
      <c r="K9621" s="219"/>
      <c r="L9621" s="219"/>
      <c r="M9621" s="219"/>
    </row>
    <row r="9622" spans="5:13" x14ac:dyDescent="0.2">
      <c r="E9622" s="219"/>
      <c r="F9622" s="219"/>
      <c r="H9622" s="219"/>
      <c r="K9622" s="219"/>
      <c r="L9622" s="219"/>
      <c r="M9622" s="219"/>
    </row>
    <row r="9623" spans="5:13" x14ac:dyDescent="0.2">
      <c r="H9623" s="219"/>
    </row>
    <row r="9624" spans="5:13" x14ac:dyDescent="0.2">
      <c r="E9624" s="219"/>
      <c r="F9624" s="219"/>
      <c r="H9624" s="219"/>
      <c r="K9624" s="219"/>
      <c r="L9624" s="219"/>
      <c r="M9624" s="219"/>
    </row>
    <row r="9625" spans="5:13" x14ac:dyDescent="0.2">
      <c r="E9625" s="219"/>
      <c r="F9625" s="219"/>
      <c r="H9625" s="219"/>
      <c r="K9625" s="219"/>
      <c r="L9625" s="219"/>
      <c r="M9625" s="219"/>
    </row>
    <row r="9626" spans="5:13" x14ac:dyDescent="0.2">
      <c r="E9626" s="219"/>
      <c r="F9626" s="219"/>
      <c r="H9626" s="219"/>
      <c r="K9626" s="219"/>
      <c r="L9626" s="219"/>
      <c r="M9626" s="219"/>
    </row>
    <row r="9627" spans="5:13" x14ac:dyDescent="0.2">
      <c r="E9627" s="219"/>
      <c r="F9627" s="219"/>
      <c r="H9627" s="219"/>
      <c r="K9627" s="219"/>
      <c r="L9627" s="219"/>
      <c r="M9627" s="219"/>
    </row>
    <row r="9628" spans="5:13" x14ac:dyDescent="0.2">
      <c r="H9628" s="219"/>
    </row>
    <row r="9629" spans="5:13" x14ac:dyDescent="0.2">
      <c r="E9629" s="219"/>
      <c r="F9629" s="219"/>
      <c r="H9629" s="219"/>
      <c r="K9629" s="219"/>
      <c r="L9629" s="219"/>
      <c r="M9629" s="219"/>
    </row>
    <row r="9630" spans="5:13" x14ac:dyDescent="0.2">
      <c r="E9630" s="219"/>
      <c r="F9630" s="219"/>
      <c r="H9630" s="219"/>
      <c r="K9630" s="219"/>
      <c r="L9630" s="219"/>
      <c r="M9630" s="219"/>
    </row>
    <row r="9631" spans="5:13" x14ac:dyDescent="0.2">
      <c r="E9631" s="219"/>
      <c r="F9631" s="219"/>
      <c r="H9631" s="219"/>
      <c r="K9631" s="219"/>
      <c r="L9631" s="219"/>
      <c r="M9631" s="219"/>
    </row>
    <row r="9632" spans="5:13" x14ac:dyDescent="0.2">
      <c r="E9632" s="221"/>
      <c r="F9632" s="221"/>
      <c r="H9632" s="221"/>
      <c r="K9632" s="221"/>
      <c r="L9632" s="221"/>
      <c r="M9632" s="221"/>
    </row>
    <row r="9633" spans="5:13" x14ac:dyDescent="0.2">
      <c r="E9633" s="219"/>
      <c r="F9633" s="219"/>
      <c r="H9633" s="219"/>
      <c r="K9633" s="219"/>
      <c r="L9633" s="219"/>
      <c r="M9633" s="219"/>
    </row>
    <row r="9634" spans="5:13" x14ac:dyDescent="0.2">
      <c r="E9634" s="219"/>
      <c r="F9634" s="219"/>
      <c r="H9634" s="219"/>
      <c r="K9634" s="219"/>
      <c r="L9634" s="219"/>
      <c r="M9634" s="219"/>
    </row>
    <row r="9635" spans="5:13" x14ac:dyDescent="0.2">
      <c r="E9635" s="219"/>
      <c r="F9635" s="219"/>
      <c r="H9635" s="219"/>
      <c r="K9635" s="219"/>
      <c r="L9635" s="219"/>
      <c r="M9635" s="219"/>
    </row>
    <row r="9636" spans="5:13" x14ac:dyDescent="0.2">
      <c r="E9636" s="219"/>
      <c r="F9636" s="219"/>
      <c r="H9636" s="219"/>
      <c r="K9636" s="219"/>
      <c r="L9636" s="219"/>
      <c r="M9636" s="219"/>
    </row>
    <row r="9637" spans="5:13" x14ac:dyDescent="0.2">
      <c r="E9637" s="219"/>
      <c r="F9637" s="219"/>
      <c r="H9637" s="219"/>
      <c r="K9637" s="219"/>
      <c r="L9637" s="219"/>
      <c r="M9637" s="219"/>
    </row>
    <row r="9638" spans="5:13" x14ac:dyDescent="0.2">
      <c r="E9638" s="219"/>
      <c r="F9638" s="219"/>
      <c r="H9638" s="219"/>
      <c r="K9638" s="219"/>
      <c r="L9638" s="219"/>
      <c r="M9638" s="219"/>
    </row>
    <row r="9639" spans="5:13" x14ac:dyDescent="0.2">
      <c r="E9639" s="219"/>
      <c r="F9639" s="219"/>
      <c r="H9639" s="219"/>
      <c r="K9639" s="219"/>
      <c r="L9639" s="219"/>
    </row>
    <row r="9640" spans="5:13" x14ac:dyDescent="0.2">
      <c r="E9640" s="219"/>
      <c r="F9640" s="219"/>
      <c r="H9640" s="219"/>
      <c r="K9640" s="219"/>
      <c r="L9640" s="219"/>
      <c r="M9640" s="219"/>
    </row>
    <row r="9641" spans="5:13" x14ac:dyDescent="0.2">
      <c r="E9641" s="219"/>
      <c r="F9641" s="219"/>
      <c r="H9641" s="219"/>
      <c r="K9641" s="219"/>
      <c r="L9641" s="219"/>
      <c r="M9641" s="219"/>
    </row>
    <row r="9642" spans="5:13" x14ac:dyDescent="0.2">
      <c r="E9642" s="219"/>
      <c r="F9642" s="219"/>
      <c r="H9642" s="219"/>
      <c r="K9642" s="219"/>
      <c r="L9642" s="219"/>
      <c r="M9642" s="219"/>
    </row>
    <row r="9643" spans="5:13" x14ac:dyDescent="0.2">
      <c r="E9643" s="219"/>
      <c r="F9643" s="219"/>
      <c r="K9643" s="219"/>
      <c r="L9643" s="219"/>
      <c r="M9643" s="219"/>
    </row>
    <row r="9644" spans="5:13" x14ac:dyDescent="0.2">
      <c r="E9644" s="219"/>
      <c r="F9644" s="219"/>
      <c r="H9644" s="219"/>
      <c r="K9644" s="219"/>
      <c r="L9644" s="219"/>
      <c r="M9644" s="219"/>
    </row>
    <row r="9645" spans="5:13" x14ac:dyDescent="0.2">
      <c r="E9645" s="219"/>
      <c r="F9645" s="219"/>
      <c r="H9645" s="219"/>
      <c r="K9645" s="219"/>
      <c r="L9645" s="219"/>
      <c r="M9645" s="219"/>
    </row>
    <row r="9646" spans="5:13" x14ac:dyDescent="0.2">
      <c r="E9646" s="219"/>
      <c r="F9646" s="219"/>
      <c r="H9646" s="219"/>
      <c r="K9646" s="219"/>
      <c r="L9646" s="219"/>
      <c r="M9646" s="219"/>
    </row>
    <row r="9647" spans="5:13" x14ac:dyDescent="0.2">
      <c r="E9647" s="219"/>
      <c r="F9647" s="219"/>
      <c r="H9647" s="219"/>
      <c r="K9647" s="219"/>
      <c r="L9647" s="219"/>
    </row>
    <row r="9648" spans="5:13" x14ac:dyDescent="0.2">
      <c r="E9648" s="219"/>
      <c r="F9648" s="219"/>
      <c r="H9648" s="219"/>
      <c r="K9648" s="219"/>
      <c r="L9648" s="219"/>
      <c r="M9648" s="219"/>
    </row>
    <row r="9649" spans="5:13" x14ac:dyDescent="0.2">
      <c r="E9649" s="219"/>
    </row>
    <row r="9650" spans="5:13" x14ac:dyDescent="0.2">
      <c r="E9650" s="219"/>
      <c r="F9650" s="219"/>
      <c r="H9650" s="219"/>
      <c r="K9650" s="219"/>
      <c r="L9650" s="219"/>
      <c r="M9650" s="219"/>
    </row>
    <row r="9651" spans="5:13" x14ac:dyDescent="0.2">
      <c r="E9651" s="219"/>
      <c r="F9651" s="219"/>
      <c r="H9651" s="219"/>
      <c r="K9651" s="219"/>
      <c r="L9651" s="219"/>
      <c r="M9651" s="219"/>
    </row>
    <row r="9652" spans="5:13" x14ac:dyDescent="0.2">
      <c r="E9652" s="219"/>
      <c r="F9652" s="219"/>
      <c r="H9652" s="219"/>
      <c r="K9652" s="219"/>
      <c r="L9652" s="219"/>
      <c r="M9652" s="219"/>
    </row>
    <row r="9653" spans="5:13" x14ac:dyDescent="0.2">
      <c r="E9653" s="219"/>
      <c r="F9653" s="219"/>
      <c r="H9653" s="219"/>
      <c r="K9653" s="219"/>
      <c r="L9653" s="219"/>
      <c r="M9653" s="219"/>
    </row>
    <row r="9654" spans="5:13" x14ac:dyDescent="0.2">
      <c r="E9654" s="219"/>
      <c r="F9654" s="219"/>
      <c r="H9654" s="219"/>
      <c r="K9654" s="219"/>
      <c r="L9654" s="219"/>
      <c r="M9654" s="219"/>
    </row>
    <row r="9655" spans="5:13" x14ac:dyDescent="0.2">
      <c r="E9655" s="219"/>
      <c r="F9655" s="219"/>
      <c r="H9655" s="219"/>
      <c r="K9655" s="219"/>
      <c r="L9655" s="219"/>
      <c r="M9655" s="219"/>
    </row>
    <row r="9656" spans="5:13" x14ac:dyDescent="0.2">
      <c r="E9656" s="219"/>
      <c r="F9656" s="219"/>
      <c r="H9656" s="219"/>
      <c r="K9656" s="219"/>
      <c r="L9656" s="219"/>
      <c r="M9656" s="219"/>
    </row>
    <row r="9657" spans="5:13" x14ac:dyDescent="0.2">
      <c r="E9657" s="219"/>
      <c r="F9657" s="219"/>
      <c r="H9657" s="219"/>
      <c r="K9657" s="219"/>
      <c r="L9657" s="219"/>
      <c r="M9657" s="219"/>
    </row>
    <row r="9658" spans="5:13" x14ac:dyDescent="0.2">
      <c r="E9658" s="219"/>
      <c r="F9658" s="219"/>
      <c r="H9658" s="219"/>
      <c r="K9658" s="219"/>
      <c r="L9658" s="219"/>
      <c r="M9658" s="219"/>
    </row>
    <row r="9659" spans="5:13" x14ac:dyDescent="0.2">
      <c r="E9659" s="219"/>
      <c r="F9659" s="219"/>
      <c r="H9659" s="219"/>
      <c r="K9659" s="219"/>
      <c r="L9659" s="219"/>
      <c r="M9659" s="219"/>
    </row>
    <row r="9660" spans="5:13" x14ac:dyDescent="0.2">
      <c r="E9660" s="219"/>
      <c r="F9660" s="219"/>
      <c r="H9660" s="219"/>
      <c r="K9660" s="219"/>
      <c r="L9660" s="219"/>
      <c r="M9660" s="219"/>
    </row>
    <row r="9661" spans="5:13" x14ac:dyDescent="0.2">
      <c r="E9661" s="219"/>
      <c r="F9661" s="219"/>
      <c r="H9661" s="219"/>
      <c r="K9661" s="219"/>
      <c r="L9661" s="219"/>
      <c r="M9661" s="219"/>
    </row>
    <row r="9662" spans="5:13" x14ac:dyDescent="0.2">
      <c r="E9662" s="219"/>
      <c r="F9662" s="219"/>
      <c r="H9662" s="219"/>
      <c r="K9662" s="219"/>
      <c r="L9662" s="219"/>
      <c r="M9662" s="219"/>
    </row>
    <row r="9663" spans="5:13" x14ac:dyDescent="0.2">
      <c r="E9663" s="219"/>
      <c r="F9663" s="219"/>
      <c r="H9663" s="219"/>
      <c r="K9663" s="219"/>
      <c r="L9663" s="219"/>
      <c r="M9663" s="219"/>
    </row>
    <row r="9664" spans="5:13" x14ac:dyDescent="0.2">
      <c r="E9664" s="219"/>
      <c r="F9664" s="219"/>
      <c r="H9664" s="219"/>
      <c r="K9664" s="219"/>
      <c r="L9664" s="219"/>
      <c r="M9664" s="219"/>
    </row>
    <row r="9665" spans="5:13" x14ac:dyDescent="0.2">
      <c r="E9665" s="219"/>
      <c r="F9665" s="219"/>
      <c r="H9665" s="219"/>
      <c r="K9665" s="219"/>
      <c r="L9665" s="219"/>
      <c r="M9665" s="219"/>
    </row>
    <row r="9666" spans="5:13" x14ac:dyDescent="0.2">
      <c r="E9666" s="219"/>
      <c r="F9666" s="219"/>
      <c r="H9666" s="219"/>
      <c r="K9666" s="219"/>
      <c r="L9666" s="219"/>
      <c r="M9666" s="219"/>
    </row>
    <row r="9667" spans="5:13" x14ac:dyDescent="0.2">
      <c r="E9667" s="219"/>
      <c r="F9667" s="219"/>
      <c r="H9667" s="219"/>
      <c r="K9667" s="219"/>
      <c r="L9667" s="219"/>
      <c r="M9667" s="219"/>
    </row>
    <row r="9668" spans="5:13" x14ac:dyDescent="0.2">
      <c r="E9668" s="219"/>
      <c r="F9668" s="219"/>
      <c r="H9668" s="219"/>
      <c r="K9668" s="219"/>
      <c r="L9668" s="219"/>
      <c r="M9668" s="219"/>
    </row>
    <row r="9669" spans="5:13" x14ac:dyDescent="0.2">
      <c r="E9669" s="219"/>
      <c r="F9669" s="219"/>
      <c r="H9669" s="219"/>
      <c r="K9669" s="219"/>
      <c r="L9669" s="219"/>
      <c r="M9669" s="219"/>
    </row>
    <row r="9670" spans="5:13" x14ac:dyDescent="0.2">
      <c r="E9670" s="219"/>
      <c r="F9670" s="219"/>
      <c r="H9670" s="219"/>
      <c r="K9670" s="219"/>
      <c r="L9670" s="219"/>
      <c r="M9670" s="219"/>
    </row>
    <row r="9671" spans="5:13" x14ac:dyDescent="0.2">
      <c r="E9671" s="219"/>
      <c r="F9671" s="219"/>
      <c r="H9671" s="219"/>
      <c r="K9671" s="219"/>
      <c r="L9671" s="219"/>
      <c r="M9671" s="219"/>
    </row>
    <row r="9672" spans="5:13" x14ac:dyDescent="0.2">
      <c r="E9672" s="219"/>
      <c r="F9672" s="219"/>
      <c r="H9672" s="219"/>
      <c r="K9672" s="219"/>
      <c r="L9672" s="219"/>
      <c r="M9672" s="219"/>
    </row>
    <row r="9673" spans="5:13" x14ac:dyDescent="0.2">
      <c r="F9673" s="125"/>
    </row>
    <row r="9674" spans="5:13" x14ac:dyDescent="0.2">
      <c r="E9674" s="219"/>
      <c r="F9674" s="219"/>
      <c r="H9674" s="219"/>
      <c r="K9674" s="219"/>
      <c r="L9674" s="219"/>
      <c r="M9674" s="219"/>
    </row>
    <row r="9675" spans="5:13" x14ac:dyDescent="0.2">
      <c r="E9675" s="219"/>
      <c r="F9675" s="219"/>
      <c r="H9675" s="219"/>
      <c r="K9675" s="219"/>
      <c r="L9675" s="219"/>
      <c r="M9675" s="219"/>
    </row>
    <row r="9676" spans="5:13" x14ac:dyDescent="0.2">
      <c r="E9676" s="219"/>
      <c r="F9676" s="219"/>
      <c r="H9676" s="219"/>
      <c r="K9676" s="219"/>
      <c r="L9676" s="219"/>
      <c r="M9676" s="219"/>
    </row>
    <row r="9677" spans="5:13" x14ac:dyDescent="0.2">
      <c r="E9677" s="219"/>
      <c r="F9677" s="219"/>
      <c r="H9677" s="219"/>
      <c r="K9677" s="219"/>
      <c r="L9677" s="219"/>
      <c r="M9677" s="219"/>
    </row>
    <row r="9678" spans="5:13" x14ac:dyDescent="0.2">
      <c r="E9678" s="219"/>
      <c r="F9678" s="219"/>
      <c r="H9678" s="219"/>
      <c r="K9678" s="219"/>
      <c r="L9678" s="219"/>
      <c r="M9678" s="219"/>
    </row>
    <row r="9679" spans="5:13" x14ac:dyDescent="0.2">
      <c r="E9679" s="219"/>
      <c r="F9679" s="219"/>
      <c r="H9679" s="219"/>
      <c r="K9679" s="219"/>
      <c r="L9679" s="219"/>
      <c r="M9679" s="219"/>
    </row>
    <row r="9680" spans="5:13" x14ac:dyDescent="0.2">
      <c r="E9680" s="219"/>
      <c r="F9680" s="219"/>
      <c r="H9680" s="219"/>
      <c r="K9680" s="219"/>
      <c r="L9680" s="219"/>
      <c r="M9680" s="219"/>
    </row>
    <row r="9681" spans="5:13" x14ac:dyDescent="0.2">
      <c r="E9681" s="219"/>
      <c r="F9681" s="219"/>
      <c r="H9681" s="219"/>
      <c r="K9681" s="219"/>
      <c r="L9681" s="219"/>
      <c r="M9681" s="219"/>
    </row>
    <row r="9682" spans="5:13" x14ac:dyDescent="0.2">
      <c r="E9682" s="219"/>
      <c r="F9682" s="219"/>
      <c r="H9682" s="219"/>
      <c r="K9682" s="219"/>
      <c r="L9682" s="219"/>
      <c r="M9682" s="219"/>
    </row>
    <row r="9683" spans="5:13" x14ac:dyDescent="0.2">
      <c r="E9683" s="219"/>
      <c r="F9683" s="219"/>
      <c r="H9683" s="219"/>
      <c r="K9683" s="219"/>
      <c r="L9683" s="219"/>
      <c r="M9683" s="219"/>
    </row>
    <row r="9684" spans="5:13" x14ac:dyDescent="0.2">
      <c r="H9684" s="219"/>
    </row>
    <row r="9685" spans="5:13" x14ac:dyDescent="0.2">
      <c r="E9685" s="219"/>
      <c r="F9685" s="219"/>
      <c r="H9685" s="219"/>
      <c r="K9685" s="219"/>
      <c r="L9685" s="219"/>
      <c r="M9685" s="219"/>
    </row>
    <row r="9686" spans="5:13" x14ac:dyDescent="0.2">
      <c r="E9686" s="219"/>
      <c r="F9686" s="219"/>
      <c r="H9686" s="219"/>
      <c r="K9686" s="219"/>
      <c r="L9686" s="219"/>
      <c r="M9686" s="219"/>
    </row>
    <row r="9687" spans="5:13" x14ac:dyDescent="0.2">
      <c r="E9687" s="219"/>
      <c r="F9687" s="219"/>
      <c r="H9687" s="219"/>
      <c r="K9687" s="219"/>
      <c r="L9687" s="219"/>
      <c r="M9687" s="219"/>
    </row>
    <row r="9688" spans="5:13" x14ac:dyDescent="0.2">
      <c r="E9688" s="219"/>
      <c r="F9688" s="219"/>
      <c r="H9688" s="219"/>
      <c r="K9688" s="219"/>
      <c r="L9688" s="219"/>
      <c r="M9688" s="219"/>
    </row>
    <row r="9689" spans="5:13" x14ac:dyDescent="0.2">
      <c r="E9689" s="219"/>
      <c r="F9689" s="219"/>
      <c r="H9689" s="219"/>
      <c r="K9689" s="219"/>
      <c r="L9689" s="219"/>
      <c r="M9689" s="219"/>
    </row>
    <row r="9690" spans="5:13" x14ac:dyDescent="0.2">
      <c r="E9690" s="219"/>
      <c r="F9690" s="219"/>
      <c r="H9690" s="219"/>
      <c r="K9690" s="219"/>
      <c r="L9690" s="219"/>
      <c r="M9690" s="219"/>
    </row>
    <row r="9691" spans="5:13" x14ac:dyDescent="0.2">
      <c r="E9691" s="219"/>
      <c r="F9691" s="219"/>
      <c r="H9691" s="219"/>
      <c r="K9691" s="219"/>
      <c r="L9691" s="219"/>
      <c r="M9691" s="219"/>
    </row>
    <row r="9692" spans="5:13" x14ac:dyDescent="0.2">
      <c r="E9692" s="219"/>
      <c r="F9692" s="219"/>
      <c r="H9692" s="219"/>
      <c r="K9692" s="219"/>
      <c r="L9692" s="219"/>
      <c r="M9692" s="219"/>
    </row>
    <row r="9693" spans="5:13" x14ac:dyDescent="0.2">
      <c r="H9693" s="219"/>
    </row>
    <row r="9694" spans="5:13" x14ac:dyDescent="0.2">
      <c r="E9694" s="219"/>
      <c r="F9694" s="219"/>
      <c r="H9694" s="219"/>
      <c r="K9694" s="219"/>
      <c r="L9694" s="219"/>
      <c r="M9694" s="219"/>
    </row>
    <row r="9695" spans="5:13" x14ac:dyDescent="0.2">
      <c r="E9695" s="219"/>
      <c r="F9695" s="219"/>
      <c r="K9695" s="219"/>
      <c r="L9695" s="219"/>
      <c r="M9695" s="219"/>
    </row>
    <row r="9696" spans="5:13" x14ac:dyDescent="0.2">
      <c r="E9696" s="219"/>
      <c r="F9696" s="219"/>
      <c r="K9696" s="219"/>
      <c r="L9696" s="219"/>
      <c r="M9696" s="219"/>
    </row>
    <row r="9697" spans="5:13" x14ac:dyDescent="0.2">
      <c r="E9697" s="221"/>
      <c r="F9697" s="221"/>
      <c r="H9697" s="221"/>
      <c r="K9697" s="221"/>
      <c r="L9697" s="221"/>
    </row>
    <row r="9698" spans="5:13" x14ac:dyDescent="0.2">
      <c r="E9698" s="219"/>
      <c r="F9698" s="219"/>
      <c r="H9698" s="219"/>
      <c r="K9698" s="219"/>
      <c r="L9698" s="219"/>
      <c r="M9698" s="219"/>
    </row>
    <row r="9699" spans="5:13" x14ac:dyDescent="0.2">
      <c r="E9699" s="221"/>
      <c r="F9699" s="221"/>
      <c r="H9699" s="221"/>
      <c r="K9699" s="221"/>
      <c r="L9699" s="221"/>
    </row>
    <row r="9700" spans="5:13" x14ac:dyDescent="0.2">
      <c r="E9700" s="219"/>
      <c r="F9700" s="219"/>
      <c r="H9700" s="219"/>
      <c r="K9700" s="219"/>
      <c r="L9700" s="219"/>
      <c r="M9700" s="219"/>
    </row>
    <row r="9701" spans="5:13" x14ac:dyDescent="0.2">
      <c r="E9701" s="219"/>
      <c r="F9701" s="219"/>
      <c r="H9701" s="219"/>
      <c r="K9701" s="219"/>
      <c r="L9701" s="219"/>
      <c r="M9701" s="219"/>
    </row>
    <row r="9702" spans="5:13" x14ac:dyDescent="0.2">
      <c r="E9702" s="219"/>
      <c r="F9702" s="219"/>
      <c r="H9702" s="219"/>
      <c r="K9702" s="219"/>
      <c r="L9702" s="219"/>
      <c r="M9702" s="219"/>
    </row>
    <row r="9703" spans="5:13" x14ac:dyDescent="0.2">
      <c r="E9703" s="219"/>
      <c r="F9703" s="219"/>
      <c r="H9703" s="219"/>
      <c r="K9703" s="219"/>
      <c r="L9703" s="219"/>
      <c r="M9703" s="219"/>
    </row>
    <row r="9704" spans="5:13" x14ac:dyDescent="0.2">
      <c r="E9704" s="219"/>
      <c r="F9704" s="219"/>
      <c r="H9704" s="219"/>
      <c r="K9704" s="219"/>
      <c r="L9704" s="219"/>
      <c r="M9704" s="219"/>
    </row>
    <row r="9705" spans="5:13" x14ac:dyDescent="0.2">
      <c r="H9705" s="219"/>
    </row>
    <row r="9706" spans="5:13" x14ac:dyDescent="0.2">
      <c r="E9706" s="219"/>
      <c r="F9706" s="219"/>
      <c r="H9706" s="219"/>
      <c r="K9706" s="219"/>
      <c r="L9706" s="219"/>
      <c r="M9706" s="219"/>
    </row>
    <row r="9707" spans="5:13" x14ac:dyDescent="0.2">
      <c r="E9707" s="219"/>
      <c r="F9707" s="219"/>
      <c r="H9707" s="219"/>
      <c r="K9707" s="219"/>
      <c r="L9707" s="219"/>
      <c r="M9707" s="219"/>
    </row>
    <row r="9708" spans="5:13" x14ac:dyDescent="0.2">
      <c r="E9708" s="219"/>
      <c r="F9708" s="219"/>
      <c r="H9708" s="219"/>
      <c r="K9708" s="219"/>
      <c r="L9708" s="219"/>
      <c r="M9708" s="219"/>
    </row>
    <row r="9709" spans="5:13" x14ac:dyDescent="0.2">
      <c r="E9709" s="219"/>
      <c r="F9709" s="219"/>
      <c r="H9709" s="219"/>
      <c r="K9709" s="219"/>
      <c r="L9709" s="219"/>
      <c r="M9709" s="219"/>
    </row>
    <row r="9710" spans="5:13" x14ac:dyDescent="0.2">
      <c r="E9710" s="219"/>
      <c r="F9710" s="219"/>
      <c r="H9710" s="219"/>
      <c r="K9710" s="219"/>
      <c r="L9710" s="219"/>
      <c r="M9710" s="219"/>
    </row>
    <row r="9711" spans="5:13" x14ac:dyDescent="0.2">
      <c r="E9711" s="219"/>
      <c r="F9711" s="219"/>
      <c r="H9711" s="219"/>
      <c r="K9711" s="219"/>
      <c r="L9711" s="219"/>
      <c r="M9711" s="219"/>
    </row>
    <row r="9712" spans="5:13" x14ac:dyDescent="0.2">
      <c r="E9712" s="219"/>
      <c r="F9712" s="219"/>
      <c r="H9712" s="219"/>
      <c r="K9712" s="219"/>
      <c r="L9712" s="219"/>
      <c r="M9712" s="219"/>
    </row>
    <row r="9713" spans="5:13" x14ac:dyDescent="0.2">
      <c r="H9713" s="219"/>
    </row>
    <row r="9714" spans="5:13" x14ac:dyDescent="0.2">
      <c r="E9714" s="219"/>
      <c r="F9714" s="219"/>
      <c r="H9714" s="219"/>
      <c r="K9714" s="219"/>
      <c r="L9714" s="219"/>
    </row>
    <row r="9715" spans="5:13" x14ac:dyDescent="0.2">
      <c r="E9715" s="219"/>
      <c r="F9715" s="219"/>
      <c r="H9715" s="219"/>
      <c r="K9715" s="219"/>
      <c r="L9715" s="219"/>
      <c r="M9715" s="219"/>
    </row>
    <row r="9716" spans="5:13" x14ac:dyDescent="0.2">
      <c r="E9716" s="219"/>
      <c r="F9716" s="219"/>
      <c r="H9716" s="219"/>
      <c r="K9716" s="219"/>
      <c r="L9716" s="219"/>
      <c r="M9716" s="219"/>
    </row>
    <row r="9717" spans="5:13" x14ac:dyDescent="0.2">
      <c r="E9717" s="219"/>
      <c r="F9717" s="219"/>
      <c r="H9717" s="219"/>
      <c r="K9717" s="219"/>
      <c r="L9717" s="219"/>
      <c r="M9717" s="219"/>
    </row>
    <row r="9718" spans="5:13" x14ac:dyDescent="0.2">
      <c r="E9718" s="219"/>
      <c r="F9718" s="219"/>
      <c r="H9718" s="219"/>
      <c r="K9718" s="219"/>
      <c r="L9718" s="219"/>
      <c r="M9718" s="219"/>
    </row>
    <row r="9719" spans="5:13" x14ac:dyDescent="0.2">
      <c r="E9719" s="219"/>
      <c r="F9719" s="219"/>
      <c r="H9719" s="219"/>
      <c r="K9719" s="219"/>
      <c r="L9719" s="219"/>
      <c r="M9719" s="219"/>
    </row>
    <row r="9720" spans="5:13" x14ac:dyDescent="0.2">
      <c r="E9720" s="219"/>
      <c r="F9720" s="219"/>
      <c r="H9720" s="219"/>
      <c r="K9720" s="219"/>
      <c r="L9720" s="219"/>
      <c r="M9720" s="219"/>
    </row>
    <row r="9721" spans="5:13" x14ac:dyDescent="0.2">
      <c r="E9721" s="219"/>
      <c r="F9721" s="219"/>
      <c r="H9721" s="219"/>
      <c r="K9721" s="219"/>
      <c r="L9721" s="219"/>
      <c r="M9721" s="219"/>
    </row>
    <row r="9722" spans="5:13" x14ac:dyDescent="0.2">
      <c r="H9722" s="219"/>
    </row>
    <row r="9723" spans="5:13" x14ac:dyDescent="0.2">
      <c r="E9723" s="219"/>
      <c r="F9723" s="219"/>
      <c r="H9723" s="219"/>
      <c r="K9723" s="219"/>
      <c r="L9723" s="219"/>
      <c r="M9723" s="219"/>
    </row>
    <row r="9724" spans="5:13" x14ac:dyDescent="0.2">
      <c r="E9724" s="219"/>
      <c r="F9724" s="219"/>
      <c r="H9724" s="219"/>
      <c r="K9724" s="219"/>
      <c r="L9724" s="219"/>
      <c r="M9724" s="219"/>
    </row>
    <row r="9725" spans="5:13" x14ac:dyDescent="0.2">
      <c r="H9725" s="219"/>
    </row>
    <row r="9726" spans="5:13" x14ac:dyDescent="0.2">
      <c r="E9726" s="219"/>
      <c r="F9726" s="219"/>
      <c r="H9726" s="219"/>
      <c r="K9726" s="219"/>
      <c r="L9726" s="219"/>
      <c r="M9726" s="219"/>
    </row>
    <row r="9727" spans="5:13" x14ac:dyDescent="0.2">
      <c r="E9727" s="219"/>
      <c r="F9727" s="219"/>
      <c r="H9727" s="219"/>
      <c r="K9727" s="219"/>
      <c r="L9727" s="219"/>
      <c r="M9727" s="219"/>
    </row>
    <row r="9728" spans="5:13" x14ac:dyDescent="0.2">
      <c r="E9728" s="219"/>
      <c r="F9728" s="219"/>
      <c r="H9728" s="219"/>
      <c r="K9728" s="219"/>
      <c r="L9728" s="219"/>
      <c r="M9728" s="219"/>
    </row>
    <row r="9729" spans="5:13" x14ac:dyDescent="0.2">
      <c r="E9729" s="219"/>
      <c r="F9729" s="219"/>
      <c r="H9729" s="219"/>
      <c r="K9729" s="219"/>
      <c r="L9729" s="219"/>
      <c r="M9729" s="219"/>
    </row>
    <row r="9730" spans="5:13" x14ac:dyDescent="0.2">
      <c r="E9730" s="219"/>
      <c r="F9730" s="219"/>
      <c r="H9730" s="219"/>
      <c r="K9730" s="219"/>
      <c r="L9730" s="219"/>
      <c r="M9730" s="219"/>
    </row>
    <row r="9731" spans="5:13" x14ac:dyDescent="0.2">
      <c r="E9731" s="219"/>
      <c r="F9731" s="219"/>
      <c r="H9731" s="219"/>
      <c r="K9731" s="219"/>
      <c r="L9731" s="219"/>
      <c r="M9731" s="219"/>
    </row>
    <row r="9732" spans="5:13" x14ac:dyDescent="0.2">
      <c r="E9732" s="219"/>
      <c r="F9732" s="219"/>
      <c r="H9732" s="219"/>
      <c r="K9732" s="219"/>
      <c r="L9732" s="219"/>
      <c r="M9732" s="219"/>
    </row>
    <row r="9733" spans="5:13" x14ac:dyDescent="0.2">
      <c r="E9733" s="219"/>
      <c r="F9733" s="219"/>
      <c r="H9733" s="219"/>
      <c r="K9733" s="219"/>
      <c r="L9733" s="219"/>
      <c r="M9733" s="219"/>
    </row>
    <row r="9734" spans="5:13" x14ac:dyDescent="0.2">
      <c r="E9734" s="219"/>
      <c r="F9734" s="219"/>
      <c r="H9734" s="219"/>
      <c r="K9734" s="219"/>
      <c r="L9734" s="219"/>
      <c r="M9734" s="219"/>
    </row>
    <row r="9735" spans="5:13" x14ac:dyDescent="0.2">
      <c r="E9735" s="219"/>
      <c r="F9735" s="219"/>
      <c r="H9735" s="219"/>
      <c r="K9735" s="219"/>
      <c r="L9735" s="219"/>
    </row>
    <row r="9736" spans="5:13" x14ac:dyDescent="0.2">
      <c r="E9736" s="219"/>
      <c r="F9736" s="219"/>
      <c r="H9736" s="219"/>
      <c r="K9736" s="219"/>
      <c r="L9736" s="219"/>
      <c r="M9736" s="219"/>
    </row>
    <row r="9737" spans="5:13" x14ac:dyDescent="0.2">
      <c r="E9737" s="219"/>
      <c r="F9737" s="219"/>
      <c r="H9737" s="219"/>
      <c r="K9737" s="219"/>
      <c r="L9737" s="219"/>
      <c r="M9737" s="219"/>
    </row>
    <row r="9738" spans="5:13" x14ac:dyDescent="0.2">
      <c r="E9738" s="219"/>
      <c r="F9738" s="219"/>
      <c r="H9738" s="219"/>
      <c r="K9738" s="219"/>
      <c r="L9738" s="219"/>
      <c r="M9738" s="219"/>
    </row>
    <row r="9739" spans="5:13" x14ac:dyDescent="0.2">
      <c r="E9739" s="219"/>
      <c r="F9739" s="219"/>
      <c r="H9739" s="219"/>
      <c r="K9739" s="219"/>
      <c r="L9739" s="219"/>
      <c r="M9739" s="219"/>
    </row>
    <row r="9740" spans="5:13" x14ac:dyDescent="0.2">
      <c r="E9740" s="219"/>
      <c r="F9740" s="219"/>
      <c r="H9740" s="219"/>
      <c r="K9740" s="219"/>
      <c r="L9740" s="219"/>
      <c r="M9740" s="219"/>
    </row>
    <row r="9741" spans="5:13" x14ac:dyDescent="0.2">
      <c r="E9741" s="219"/>
      <c r="F9741" s="219"/>
      <c r="H9741" s="219"/>
      <c r="K9741" s="219"/>
      <c r="L9741" s="219"/>
      <c r="M9741" s="219"/>
    </row>
    <row r="9742" spans="5:13" x14ac:dyDescent="0.2">
      <c r="E9742" s="219"/>
      <c r="F9742" s="219"/>
      <c r="H9742" s="219"/>
      <c r="K9742" s="219"/>
      <c r="L9742" s="219"/>
      <c r="M9742" s="219"/>
    </row>
    <row r="9743" spans="5:13" x14ac:dyDescent="0.2">
      <c r="E9743" s="219"/>
      <c r="F9743" s="219"/>
      <c r="H9743" s="219"/>
      <c r="K9743" s="219"/>
      <c r="L9743" s="219"/>
      <c r="M9743" s="219"/>
    </row>
    <row r="9744" spans="5:13" x14ac:dyDescent="0.2">
      <c r="E9744" s="219"/>
      <c r="F9744" s="219"/>
      <c r="H9744" s="219"/>
      <c r="K9744" s="219"/>
      <c r="L9744" s="219"/>
      <c r="M9744" s="219"/>
    </row>
    <row r="9745" spans="5:13" x14ac:dyDescent="0.2">
      <c r="E9745" s="219"/>
      <c r="F9745" s="219"/>
      <c r="H9745" s="219"/>
      <c r="K9745" s="219"/>
      <c r="L9745" s="219"/>
      <c r="M9745" s="219"/>
    </row>
    <row r="9746" spans="5:13" x14ac:dyDescent="0.2">
      <c r="E9746" s="219"/>
      <c r="F9746" s="219"/>
      <c r="H9746" s="219"/>
      <c r="K9746" s="219"/>
      <c r="L9746" s="219"/>
      <c r="M9746" s="219"/>
    </row>
    <row r="9747" spans="5:13" x14ac:dyDescent="0.2">
      <c r="H9747" s="219"/>
    </row>
    <row r="9748" spans="5:13" x14ac:dyDescent="0.2">
      <c r="E9748" s="221"/>
      <c r="F9748" s="221"/>
      <c r="H9748" s="221"/>
      <c r="K9748" s="221"/>
      <c r="L9748" s="221"/>
    </row>
    <row r="9749" spans="5:13" x14ac:dyDescent="0.2">
      <c r="E9749" s="219"/>
      <c r="F9749" s="219"/>
      <c r="H9749" s="219"/>
      <c r="K9749" s="219"/>
      <c r="L9749" s="219"/>
      <c r="M9749" s="219"/>
    </row>
    <row r="9750" spans="5:13" x14ac:dyDescent="0.2">
      <c r="E9750" s="219"/>
      <c r="F9750" s="219"/>
      <c r="H9750" s="219"/>
      <c r="K9750" s="219"/>
      <c r="L9750" s="219"/>
      <c r="M9750" s="219"/>
    </row>
    <row r="9751" spans="5:13" x14ac:dyDescent="0.2">
      <c r="E9751" s="219"/>
      <c r="F9751" s="219"/>
      <c r="K9751" s="219"/>
      <c r="L9751" s="219"/>
      <c r="M9751" s="219"/>
    </row>
    <row r="9752" spans="5:13" x14ac:dyDescent="0.2">
      <c r="E9752" s="219"/>
      <c r="F9752" s="219"/>
      <c r="K9752" s="219"/>
      <c r="L9752" s="219"/>
      <c r="M9752" s="219"/>
    </row>
    <row r="9753" spans="5:13" x14ac:dyDescent="0.2">
      <c r="E9753" s="219"/>
      <c r="F9753" s="219"/>
      <c r="H9753" s="219"/>
      <c r="K9753" s="219"/>
      <c r="L9753" s="219"/>
      <c r="M9753" s="219"/>
    </row>
    <row r="9754" spans="5:13" x14ac:dyDescent="0.2">
      <c r="E9754" s="219"/>
      <c r="F9754" s="219"/>
      <c r="H9754" s="219"/>
      <c r="K9754" s="219"/>
      <c r="L9754" s="219"/>
      <c r="M9754" s="219"/>
    </row>
    <row r="9755" spans="5:13" x14ac:dyDescent="0.2">
      <c r="E9755" s="219"/>
      <c r="F9755" s="219"/>
      <c r="H9755" s="219"/>
      <c r="K9755" s="219"/>
      <c r="L9755" s="219"/>
      <c r="M9755" s="219"/>
    </row>
    <row r="9756" spans="5:13" x14ac:dyDescent="0.2">
      <c r="E9756" s="219"/>
      <c r="F9756" s="219"/>
      <c r="K9756" s="219"/>
      <c r="L9756" s="219"/>
      <c r="M9756" s="219"/>
    </row>
    <row r="9757" spans="5:13" x14ac:dyDescent="0.2">
      <c r="H9757" s="219"/>
    </row>
    <row r="9758" spans="5:13" x14ac:dyDescent="0.2">
      <c r="E9758" s="219"/>
      <c r="F9758" s="219"/>
      <c r="H9758" s="219"/>
      <c r="K9758" s="219"/>
      <c r="L9758" s="219"/>
      <c r="M9758" s="219"/>
    </row>
    <row r="9759" spans="5:13" x14ac:dyDescent="0.2">
      <c r="E9759" s="219"/>
      <c r="F9759" s="219"/>
      <c r="H9759" s="219"/>
      <c r="K9759" s="219"/>
      <c r="L9759" s="219"/>
      <c r="M9759" s="219"/>
    </row>
    <row r="9760" spans="5:13" x14ac:dyDescent="0.2">
      <c r="E9760" s="219"/>
      <c r="F9760" s="219"/>
      <c r="H9760" s="219"/>
      <c r="K9760" s="219"/>
      <c r="L9760" s="219"/>
      <c r="M9760" s="219"/>
    </row>
    <row r="9761" spans="5:13" x14ac:dyDescent="0.2">
      <c r="E9761" s="219"/>
      <c r="F9761" s="219"/>
      <c r="H9761" s="219"/>
      <c r="K9761" s="219"/>
      <c r="L9761" s="219"/>
      <c r="M9761" s="219"/>
    </row>
    <row r="9762" spans="5:13" x14ac:dyDescent="0.2">
      <c r="E9762" s="219"/>
      <c r="F9762" s="219"/>
      <c r="H9762" s="219"/>
      <c r="K9762" s="219"/>
      <c r="L9762" s="219"/>
      <c r="M9762" s="219"/>
    </row>
    <row r="9763" spans="5:13" x14ac:dyDescent="0.2">
      <c r="E9763" s="219"/>
      <c r="F9763" s="219"/>
      <c r="H9763" s="219"/>
      <c r="K9763" s="219"/>
      <c r="L9763" s="219"/>
      <c r="M9763" s="219"/>
    </row>
    <row r="9764" spans="5:13" x14ac:dyDescent="0.2">
      <c r="E9764" s="219"/>
      <c r="F9764" s="219"/>
      <c r="H9764" s="219"/>
      <c r="K9764" s="219"/>
      <c r="L9764" s="219"/>
      <c r="M9764" s="219"/>
    </row>
    <row r="9765" spans="5:13" x14ac:dyDescent="0.2">
      <c r="E9765" s="219"/>
      <c r="F9765" s="219"/>
      <c r="H9765" s="219"/>
      <c r="K9765" s="219"/>
      <c r="L9765" s="219"/>
      <c r="M9765" s="219"/>
    </row>
    <row r="9766" spans="5:13" x14ac:dyDescent="0.2">
      <c r="E9766" s="219"/>
      <c r="F9766" s="219"/>
      <c r="H9766" s="219"/>
      <c r="K9766" s="219"/>
      <c r="L9766" s="219"/>
      <c r="M9766" s="219"/>
    </row>
    <row r="9767" spans="5:13" x14ac:dyDescent="0.2">
      <c r="E9767" s="219"/>
      <c r="F9767" s="219"/>
      <c r="H9767" s="219"/>
      <c r="K9767" s="219"/>
      <c r="L9767" s="219"/>
      <c r="M9767" s="219"/>
    </row>
    <row r="9768" spans="5:13" x14ac:dyDescent="0.2">
      <c r="E9768" s="219"/>
      <c r="F9768" s="219"/>
      <c r="H9768" s="219"/>
      <c r="K9768" s="219"/>
      <c r="L9768" s="219"/>
      <c r="M9768" s="219"/>
    </row>
    <row r="9769" spans="5:13" x14ac:dyDescent="0.2">
      <c r="E9769" s="219"/>
      <c r="F9769" s="219"/>
      <c r="H9769" s="219"/>
      <c r="K9769" s="219"/>
      <c r="L9769" s="219"/>
      <c r="M9769" s="219"/>
    </row>
    <row r="9770" spans="5:13" x14ac:dyDescent="0.2">
      <c r="E9770" s="221"/>
      <c r="F9770" s="221"/>
      <c r="H9770" s="221"/>
      <c r="K9770" s="221"/>
      <c r="L9770" s="221"/>
    </row>
    <row r="9771" spans="5:13" x14ac:dyDescent="0.2">
      <c r="E9771" s="219"/>
      <c r="F9771" s="219"/>
      <c r="H9771" s="219"/>
      <c r="K9771" s="219"/>
      <c r="L9771" s="219"/>
      <c r="M9771" s="219"/>
    </row>
    <row r="9772" spans="5:13" x14ac:dyDescent="0.2">
      <c r="H9772" s="219"/>
    </row>
    <row r="9773" spans="5:13" x14ac:dyDescent="0.2">
      <c r="E9773" s="219"/>
      <c r="F9773" s="219"/>
      <c r="H9773" s="219"/>
      <c r="K9773" s="219"/>
      <c r="L9773" s="219"/>
      <c r="M9773" s="219"/>
    </row>
    <row r="9774" spans="5:13" x14ac:dyDescent="0.2">
      <c r="E9774" s="219"/>
      <c r="F9774" s="219"/>
      <c r="H9774" s="219"/>
      <c r="K9774" s="219"/>
      <c r="L9774" s="219"/>
      <c r="M9774" s="219"/>
    </row>
    <row r="9775" spans="5:13" x14ac:dyDescent="0.2">
      <c r="E9775" s="219"/>
      <c r="F9775" s="219"/>
      <c r="H9775" s="219"/>
      <c r="K9775" s="219"/>
      <c r="L9775" s="219"/>
      <c r="M9775" s="219"/>
    </row>
    <row r="9776" spans="5:13" x14ac:dyDescent="0.2">
      <c r="E9776" s="219"/>
      <c r="F9776" s="219"/>
      <c r="H9776" s="219"/>
      <c r="K9776" s="219"/>
      <c r="L9776" s="219"/>
      <c r="M9776" s="219"/>
    </row>
    <row r="9777" spans="5:13" x14ac:dyDescent="0.2">
      <c r="E9777" s="219"/>
      <c r="F9777" s="219"/>
      <c r="H9777" s="219"/>
      <c r="K9777" s="219"/>
      <c r="L9777" s="219"/>
      <c r="M9777" s="219"/>
    </row>
    <row r="9778" spans="5:13" x14ac:dyDescent="0.2">
      <c r="E9778" s="219"/>
      <c r="F9778" s="219"/>
      <c r="H9778" s="219"/>
      <c r="K9778" s="219"/>
      <c r="L9778" s="219"/>
      <c r="M9778" s="219"/>
    </row>
    <row r="9779" spans="5:13" x14ac:dyDescent="0.2">
      <c r="E9779" s="219"/>
      <c r="F9779" s="219"/>
      <c r="H9779" s="219"/>
      <c r="K9779" s="219"/>
      <c r="L9779" s="219"/>
      <c r="M9779" s="219"/>
    </row>
    <row r="9780" spans="5:13" x14ac:dyDescent="0.2">
      <c r="E9780" s="219"/>
      <c r="F9780" s="219"/>
      <c r="H9780" s="219"/>
      <c r="K9780" s="219"/>
      <c r="L9780" s="219"/>
      <c r="M9780" s="219"/>
    </row>
    <row r="9781" spans="5:13" x14ac:dyDescent="0.2">
      <c r="H9781" s="219"/>
    </row>
    <row r="9782" spans="5:13" x14ac:dyDescent="0.2">
      <c r="E9782" s="219"/>
      <c r="F9782" s="219"/>
      <c r="H9782" s="219"/>
      <c r="K9782" s="219"/>
      <c r="L9782" s="219"/>
      <c r="M9782" s="219"/>
    </row>
    <row r="9783" spans="5:13" x14ac:dyDescent="0.2">
      <c r="E9783" s="219"/>
      <c r="F9783" s="219"/>
      <c r="H9783" s="219"/>
      <c r="K9783" s="219"/>
      <c r="L9783" s="219"/>
      <c r="M9783" s="219"/>
    </row>
    <row r="9784" spans="5:13" x14ac:dyDescent="0.2">
      <c r="E9784" s="219"/>
      <c r="F9784" s="219"/>
      <c r="H9784" s="219"/>
      <c r="K9784" s="219"/>
      <c r="L9784" s="219"/>
      <c r="M9784" s="219"/>
    </row>
    <row r="9785" spans="5:13" x14ac:dyDescent="0.2">
      <c r="E9785" s="219"/>
      <c r="F9785" s="219"/>
      <c r="H9785" s="219"/>
      <c r="K9785" s="219"/>
      <c r="L9785" s="219"/>
      <c r="M9785" s="219"/>
    </row>
    <row r="9786" spans="5:13" x14ac:dyDescent="0.2">
      <c r="E9786" s="219"/>
      <c r="F9786" s="219"/>
      <c r="H9786" s="219"/>
      <c r="K9786" s="219"/>
      <c r="L9786" s="219"/>
      <c r="M9786" s="219"/>
    </row>
    <row r="9787" spans="5:13" x14ac:dyDescent="0.2">
      <c r="E9787" s="219"/>
      <c r="F9787" s="219"/>
      <c r="H9787" s="219"/>
      <c r="K9787" s="219"/>
      <c r="L9787" s="219"/>
      <c r="M9787" s="219"/>
    </row>
    <row r="9788" spans="5:13" x14ac:dyDescent="0.2">
      <c r="E9788" s="219"/>
      <c r="F9788" s="219"/>
      <c r="H9788" s="219"/>
      <c r="K9788" s="219"/>
      <c r="L9788" s="219"/>
      <c r="M9788" s="219"/>
    </row>
    <row r="9789" spans="5:13" x14ac:dyDescent="0.2">
      <c r="E9789" s="219"/>
      <c r="F9789" s="219"/>
      <c r="H9789" s="219"/>
      <c r="K9789" s="219"/>
      <c r="L9789" s="219"/>
      <c r="M9789" s="219"/>
    </row>
    <row r="9790" spans="5:13" x14ac:dyDescent="0.2">
      <c r="E9790" s="219"/>
      <c r="F9790" s="219"/>
      <c r="H9790" s="219"/>
      <c r="K9790" s="219"/>
      <c r="L9790" s="219"/>
      <c r="M9790" s="219"/>
    </row>
    <row r="9791" spans="5:13" x14ac:dyDescent="0.2">
      <c r="E9791" s="219"/>
      <c r="F9791" s="219"/>
      <c r="H9791" s="219"/>
      <c r="K9791" s="219"/>
      <c r="L9791" s="219"/>
      <c r="M9791" s="219"/>
    </row>
    <row r="9792" spans="5:13" x14ac:dyDescent="0.2">
      <c r="H9792" s="219"/>
    </row>
    <row r="9793" spans="5:13" x14ac:dyDescent="0.2">
      <c r="H9793" s="219"/>
    </row>
    <row r="9794" spans="5:13" x14ac:dyDescent="0.2">
      <c r="E9794" s="219"/>
      <c r="F9794" s="219"/>
      <c r="H9794" s="219"/>
      <c r="K9794" s="219"/>
      <c r="L9794" s="219"/>
      <c r="M9794" s="219"/>
    </row>
    <row r="9795" spans="5:13" x14ac:dyDescent="0.2">
      <c r="E9795" s="219"/>
      <c r="F9795" s="219"/>
      <c r="H9795" s="219"/>
      <c r="K9795" s="219"/>
      <c r="L9795" s="219"/>
      <c r="M9795" s="219"/>
    </row>
    <row r="9796" spans="5:13" x14ac:dyDescent="0.2">
      <c r="E9796" s="219"/>
      <c r="F9796" s="219"/>
      <c r="H9796" s="219"/>
      <c r="K9796" s="219"/>
      <c r="L9796" s="219"/>
      <c r="M9796" s="219"/>
    </row>
    <row r="9797" spans="5:13" x14ac:dyDescent="0.2">
      <c r="E9797" s="219"/>
      <c r="F9797" s="219"/>
      <c r="K9797" s="219"/>
      <c r="L9797" s="219"/>
      <c r="M9797" s="219"/>
    </row>
    <row r="9798" spans="5:13" x14ac:dyDescent="0.2">
      <c r="E9798" s="219"/>
      <c r="F9798" s="219"/>
      <c r="K9798" s="219"/>
      <c r="L9798" s="219"/>
      <c r="M9798" s="219"/>
    </row>
    <row r="9799" spans="5:13" x14ac:dyDescent="0.2">
      <c r="E9799" s="219"/>
      <c r="F9799" s="219"/>
      <c r="K9799" s="219"/>
      <c r="L9799" s="219"/>
      <c r="M9799" s="219"/>
    </row>
    <row r="9800" spans="5:13" x14ac:dyDescent="0.2">
      <c r="E9800" s="219"/>
      <c r="F9800" s="219"/>
      <c r="H9800" s="219"/>
      <c r="K9800" s="219"/>
      <c r="L9800" s="219"/>
      <c r="M9800" s="219"/>
    </row>
    <row r="9801" spans="5:13" x14ac:dyDescent="0.2">
      <c r="E9801" s="219"/>
      <c r="F9801" s="219"/>
      <c r="K9801" s="219"/>
      <c r="L9801" s="219"/>
      <c r="M9801" s="219"/>
    </row>
    <row r="9802" spans="5:13" x14ac:dyDescent="0.2">
      <c r="E9802" s="221"/>
      <c r="F9802" s="221"/>
      <c r="H9802" s="221"/>
      <c r="K9802" s="221"/>
      <c r="L9802" s="221"/>
      <c r="M9802" s="221"/>
    </row>
    <row r="9803" spans="5:13" x14ac:dyDescent="0.2">
      <c r="E9803" s="219"/>
      <c r="F9803" s="219"/>
      <c r="H9803" s="219"/>
      <c r="K9803" s="219"/>
      <c r="L9803" s="219"/>
      <c r="M9803" s="219"/>
    </row>
    <row r="9804" spans="5:13" x14ac:dyDescent="0.2">
      <c r="E9804" s="219"/>
      <c r="F9804" s="219"/>
      <c r="H9804" s="219"/>
      <c r="K9804" s="219"/>
      <c r="L9804" s="219"/>
      <c r="M9804" s="219"/>
    </row>
    <row r="9805" spans="5:13" x14ac:dyDescent="0.2">
      <c r="E9805" s="219"/>
      <c r="F9805" s="219"/>
      <c r="H9805" s="219"/>
      <c r="K9805" s="219"/>
      <c r="L9805" s="219"/>
      <c r="M9805" s="219"/>
    </row>
    <row r="9806" spans="5:13" x14ac:dyDescent="0.2">
      <c r="E9806" s="219"/>
      <c r="F9806" s="219"/>
      <c r="H9806" s="219"/>
      <c r="K9806" s="219"/>
      <c r="L9806" s="219"/>
      <c r="M9806" s="219"/>
    </row>
    <row r="9807" spans="5:13" x14ac:dyDescent="0.2">
      <c r="E9807" s="219"/>
      <c r="F9807" s="219"/>
      <c r="H9807" s="219"/>
      <c r="K9807" s="219"/>
      <c r="L9807" s="219"/>
      <c r="M9807" s="219"/>
    </row>
    <row r="9808" spans="5:13" x14ac:dyDescent="0.2">
      <c r="E9808" s="219"/>
      <c r="F9808" s="219"/>
      <c r="H9808" s="219"/>
      <c r="K9808" s="219"/>
      <c r="L9808" s="219"/>
      <c r="M9808" s="219"/>
    </row>
    <row r="9809" spans="5:13" x14ac:dyDescent="0.2">
      <c r="E9809" s="219"/>
      <c r="F9809" s="219"/>
      <c r="H9809" s="219"/>
      <c r="K9809" s="219"/>
      <c r="L9809" s="219"/>
      <c r="M9809" s="219"/>
    </row>
    <row r="9810" spans="5:13" x14ac:dyDescent="0.2">
      <c r="E9810" s="219"/>
      <c r="F9810" s="219"/>
      <c r="H9810" s="219"/>
      <c r="K9810" s="219"/>
      <c r="L9810" s="219"/>
      <c r="M9810" s="219"/>
    </row>
    <row r="9811" spans="5:13" x14ac:dyDescent="0.2">
      <c r="E9811" s="219"/>
      <c r="F9811" s="219"/>
      <c r="H9811" s="219"/>
      <c r="K9811" s="219"/>
      <c r="L9811" s="219"/>
      <c r="M9811" s="219"/>
    </row>
    <row r="9812" spans="5:13" x14ac:dyDescent="0.2">
      <c r="E9812" s="219"/>
      <c r="F9812" s="219"/>
      <c r="H9812" s="219"/>
      <c r="K9812" s="219"/>
      <c r="L9812" s="219"/>
      <c r="M9812" s="219"/>
    </row>
    <row r="9813" spans="5:13" x14ac:dyDescent="0.2">
      <c r="E9813" s="219"/>
      <c r="F9813" s="219"/>
      <c r="K9813" s="219"/>
      <c r="L9813" s="219"/>
      <c r="M9813" s="219"/>
    </row>
    <row r="9814" spans="5:13" x14ac:dyDescent="0.2">
      <c r="H9814" s="219"/>
    </row>
    <row r="9815" spans="5:13" x14ac:dyDescent="0.2">
      <c r="E9815" s="219"/>
      <c r="F9815" s="219"/>
      <c r="H9815" s="219"/>
      <c r="K9815" s="219"/>
      <c r="L9815" s="219"/>
      <c r="M9815" s="219"/>
    </row>
    <row r="9816" spans="5:13" x14ac:dyDescent="0.2">
      <c r="E9816" s="219"/>
      <c r="F9816" s="219"/>
      <c r="H9816" s="219"/>
      <c r="K9816" s="219"/>
      <c r="L9816" s="219"/>
      <c r="M9816" s="219"/>
    </row>
    <row r="9817" spans="5:13" x14ac:dyDescent="0.2">
      <c r="E9817" s="219"/>
      <c r="F9817" s="219"/>
      <c r="H9817" s="219"/>
      <c r="K9817" s="219"/>
      <c r="L9817" s="219"/>
      <c r="M9817" s="219"/>
    </row>
    <row r="9818" spans="5:13" x14ac:dyDescent="0.2">
      <c r="E9818" s="219"/>
      <c r="F9818" s="219"/>
      <c r="H9818" s="219"/>
      <c r="K9818" s="219"/>
      <c r="L9818" s="219"/>
      <c r="M9818" s="219"/>
    </row>
    <row r="9819" spans="5:13" x14ac:dyDescent="0.2">
      <c r="E9819" s="219"/>
      <c r="F9819" s="219"/>
      <c r="H9819" s="219"/>
      <c r="K9819" s="219"/>
      <c r="L9819" s="219"/>
      <c r="M9819" s="219"/>
    </row>
    <row r="9820" spans="5:13" x14ac:dyDescent="0.2">
      <c r="H9820" s="219"/>
    </row>
    <row r="9821" spans="5:13" x14ac:dyDescent="0.2">
      <c r="E9821" s="219"/>
      <c r="F9821" s="219"/>
      <c r="H9821" s="219"/>
      <c r="K9821" s="219"/>
      <c r="L9821" s="219"/>
      <c r="M9821" s="219"/>
    </row>
    <row r="9822" spans="5:13" x14ac:dyDescent="0.2">
      <c r="E9822" s="221"/>
      <c r="F9822" s="221"/>
      <c r="H9822" s="221"/>
      <c r="K9822" s="221"/>
      <c r="L9822" s="221"/>
    </row>
    <row r="9823" spans="5:13" x14ac:dyDescent="0.2">
      <c r="E9823" s="219"/>
      <c r="F9823" s="219"/>
      <c r="H9823" s="219"/>
      <c r="K9823" s="219"/>
      <c r="L9823" s="219"/>
      <c r="M9823" s="219"/>
    </row>
    <row r="9824" spans="5:13" x14ac:dyDescent="0.2">
      <c r="E9824" s="219"/>
      <c r="F9824" s="219"/>
      <c r="H9824" s="219"/>
      <c r="K9824" s="219"/>
      <c r="L9824" s="219"/>
      <c r="M9824" s="219"/>
    </row>
    <row r="9825" spans="5:13" x14ac:dyDescent="0.2">
      <c r="E9825" s="219"/>
      <c r="F9825" s="219"/>
      <c r="K9825" s="219"/>
      <c r="L9825" s="219"/>
      <c r="M9825" s="219"/>
    </row>
    <row r="9826" spans="5:13" x14ac:dyDescent="0.2">
      <c r="E9826" s="219"/>
      <c r="F9826" s="219"/>
      <c r="H9826" s="219"/>
      <c r="K9826" s="219"/>
      <c r="L9826" s="219"/>
      <c r="M9826" s="219"/>
    </row>
    <row r="9827" spans="5:13" x14ac:dyDescent="0.2">
      <c r="E9827" s="219"/>
      <c r="F9827" s="219"/>
      <c r="H9827" s="219"/>
      <c r="K9827" s="219"/>
      <c r="L9827" s="219"/>
      <c r="M9827" s="219"/>
    </row>
    <row r="9828" spans="5:13" x14ac:dyDescent="0.2">
      <c r="E9828" s="219"/>
      <c r="F9828" s="219"/>
      <c r="H9828" s="219"/>
      <c r="K9828" s="219"/>
      <c r="L9828" s="219"/>
      <c r="M9828" s="219"/>
    </row>
    <row r="9829" spans="5:13" x14ac:dyDescent="0.2">
      <c r="E9829" s="219"/>
      <c r="F9829" s="219"/>
      <c r="H9829" s="219"/>
      <c r="K9829" s="219"/>
      <c r="L9829" s="219"/>
      <c r="M9829" s="219"/>
    </row>
    <row r="9830" spans="5:13" x14ac:dyDescent="0.2">
      <c r="E9830" s="219"/>
      <c r="F9830" s="219"/>
      <c r="H9830" s="219"/>
      <c r="K9830" s="219"/>
      <c r="L9830" s="219"/>
      <c r="M9830" s="219"/>
    </row>
    <row r="9831" spans="5:13" x14ac:dyDescent="0.2">
      <c r="E9831" s="219"/>
      <c r="F9831" s="219"/>
      <c r="K9831" s="219"/>
      <c r="L9831" s="219"/>
      <c r="M9831" s="219"/>
    </row>
    <row r="9832" spans="5:13" x14ac:dyDescent="0.2">
      <c r="E9832" s="219"/>
      <c r="F9832" s="219"/>
      <c r="H9832" s="219"/>
      <c r="K9832" s="219"/>
      <c r="L9832" s="219"/>
      <c r="M9832" s="219"/>
    </row>
    <row r="9833" spans="5:13" x14ac:dyDescent="0.2">
      <c r="E9833" s="219"/>
      <c r="F9833" s="219"/>
      <c r="K9833" s="219"/>
      <c r="L9833" s="219"/>
      <c r="M9833" s="219"/>
    </row>
    <row r="9834" spans="5:13" x14ac:dyDescent="0.2">
      <c r="E9834" s="219"/>
      <c r="F9834" s="219"/>
      <c r="H9834" s="219"/>
      <c r="K9834" s="219"/>
      <c r="L9834" s="219"/>
      <c r="M9834" s="219"/>
    </row>
    <row r="9835" spans="5:13" x14ac:dyDescent="0.2">
      <c r="E9835" s="219"/>
      <c r="F9835" s="219"/>
      <c r="H9835" s="219"/>
      <c r="K9835" s="219"/>
      <c r="L9835" s="219"/>
      <c r="M9835" s="219"/>
    </row>
    <row r="9836" spans="5:13" x14ac:dyDescent="0.2">
      <c r="E9836" s="219"/>
      <c r="F9836" s="219"/>
      <c r="H9836" s="219"/>
      <c r="K9836" s="219"/>
      <c r="L9836" s="219"/>
      <c r="M9836" s="219"/>
    </row>
    <row r="9837" spans="5:13" x14ac:dyDescent="0.2">
      <c r="E9837" s="219"/>
      <c r="F9837" s="219"/>
      <c r="H9837" s="219"/>
      <c r="K9837" s="219"/>
      <c r="L9837" s="219"/>
      <c r="M9837" s="219"/>
    </row>
    <row r="9838" spans="5:13" x14ac:dyDescent="0.2">
      <c r="E9838" s="219"/>
      <c r="F9838" s="219"/>
      <c r="H9838" s="219"/>
      <c r="K9838" s="219"/>
      <c r="L9838" s="219"/>
      <c r="M9838" s="219"/>
    </row>
    <row r="9839" spans="5:13" x14ac:dyDescent="0.2">
      <c r="E9839" s="219"/>
      <c r="F9839" s="219"/>
      <c r="H9839" s="219"/>
      <c r="K9839" s="219"/>
      <c r="L9839" s="219"/>
      <c r="M9839" s="219"/>
    </row>
    <row r="9840" spans="5:13" x14ac:dyDescent="0.2">
      <c r="E9840" s="219"/>
      <c r="F9840" s="219"/>
      <c r="H9840" s="219"/>
      <c r="K9840" s="219"/>
      <c r="L9840" s="219"/>
      <c r="M9840" s="219"/>
    </row>
    <row r="9841" spans="5:13" x14ac:dyDescent="0.2">
      <c r="E9841" s="219"/>
      <c r="F9841" s="219"/>
      <c r="H9841" s="219"/>
      <c r="K9841" s="219"/>
      <c r="L9841" s="219"/>
      <c r="M9841" s="219"/>
    </row>
    <row r="9842" spans="5:13" x14ac:dyDescent="0.2">
      <c r="E9842" s="219"/>
      <c r="F9842" s="219"/>
      <c r="H9842" s="219"/>
      <c r="K9842" s="219"/>
      <c r="L9842" s="219"/>
      <c r="M9842" s="219"/>
    </row>
    <row r="9843" spans="5:13" x14ac:dyDescent="0.2">
      <c r="E9843" s="219"/>
      <c r="F9843" s="219"/>
      <c r="H9843" s="219"/>
      <c r="K9843" s="219"/>
      <c r="L9843" s="219"/>
      <c r="M9843" s="219"/>
    </row>
    <row r="9844" spans="5:13" x14ac:dyDescent="0.2">
      <c r="E9844" s="219"/>
      <c r="F9844" s="219"/>
      <c r="K9844" s="219"/>
      <c r="L9844" s="219"/>
      <c r="M9844" s="219"/>
    </row>
    <row r="9845" spans="5:13" x14ac:dyDescent="0.2">
      <c r="E9845" s="219"/>
      <c r="F9845" s="219"/>
      <c r="H9845" s="219"/>
      <c r="K9845" s="219"/>
      <c r="L9845" s="219"/>
      <c r="M9845" s="219"/>
    </row>
    <row r="9846" spans="5:13" x14ac:dyDescent="0.2">
      <c r="E9846" s="219"/>
      <c r="F9846" s="219"/>
      <c r="H9846" s="219"/>
      <c r="K9846" s="219"/>
      <c r="L9846" s="219"/>
      <c r="M9846" s="219"/>
    </row>
    <row r="9847" spans="5:13" x14ac:dyDescent="0.2">
      <c r="E9847" s="219"/>
      <c r="F9847" s="219"/>
      <c r="H9847" s="219"/>
      <c r="K9847" s="219"/>
      <c r="L9847" s="219"/>
      <c r="M9847" s="219"/>
    </row>
    <row r="9848" spans="5:13" x14ac:dyDescent="0.2">
      <c r="E9848" s="219"/>
      <c r="F9848" s="219"/>
      <c r="H9848" s="219"/>
      <c r="K9848" s="219"/>
      <c r="L9848" s="219"/>
      <c r="M9848" s="219"/>
    </row>
    <row r="9849" spans="5:13" x14ac:dyDescent="0.2">
      <c r="E9849" s="219"/>
      <c r="F9849" s="219"/>
      <c r="H9849" s="219"/>
      <c r="K9849" s="219"/>
      <c r="L9849" s="219"/>
      <c r="M9849" s="219"/>
    </row>
    <row r="9850" spans="5:13" x14ac:dyDescent="0.2">
      <c r="E9850" s="219"/>
      <c r="F9850" s="219"/>
      <c r="H9850" s="219"/>
      <c r="K9850" s="219"/>
      <c r="L9850" s="219"/>
      <c r="M9850" s="219"/>
    </row>
    <row r="9851" spans="5:13" x14ac:dyDescent="0.2">
      <c r="E9851" s="219"/>
      <c r="F9851" s="219"/>
      <c r="H9851" s="219"/>
      <c r="K9851" s="219"/>
      <c r="L9851" s="219"/>
      <c r="M9851" s="219"/>
    </row>
    <row r="9852" spans="5:13" x14ac:dyDescent="0.2">
      <c r="E9852" s="219"/>
      <c r="F9852" s="219"/>
      <c r="H9852" s="219"/>
      <c r="K9852" s="219"/>
      <c r="L9852" s="219"/>
      <c r="M9852" s="219"/>
    </row>
    <row r="9853" spans="5:13" x14ac:dyDescent="0.2">
      <c r="E9853" s="219"/>
      <c r="F9853" s="219"/>
      <c r="H9853" s="219"/>
      <c r="K9853" s="219"/>
      <c r="L9853" s="219"/>
      <c r="M9853" s="219"/>
    </row>
    <row r="9854" spans="5:13" x14ac:dyDescent="0.2">
      <c r="E9854" s="219"/>
      <c r="F9854" s="219"/>
      <c r="H9854" s="219"/>
      <c r="K9854" s="219"/>
      <c r="L9854" s="219"/>
      <c r="M9854" s="219"/>
    </row>
    <row r="9855" spans="5:13" x14ac:dyDescent="0.2">
      <c r="E9855" s="219"/>
      <c r="F9855" s="219"/>
      <c r="H9855" s="219"/>
      <c r="K9855" s="219"/>
      <c r="L9855" s="219"/>
      <c r="M9855" s="219"/>
    </row>
    <row r="9856" spans="5:13" x14ac:dyDescent="0.2">
      <c r="E9856" s="219"/>
      <c r="F9856" s="219"/>
      <c r="H9856" s="219"/>
      <c r="K9856" s="219"/>
      <c r="L9856" s="219"/>
      <c r="M9856" s="219"/>
    </row>
    <row r="9857" spans="5:13" x14ac:dyDescent="0.2">
      <c r="E9857" s="219"/>
      <c r="F9857" s="219"/>
      <c r="H9857" s="219"/>
      <c r="K9857" s="219"/>
      <c r="L9857" s="219"/>
      <c r="M9857" s="219"/>
    </row>
    <row r="9858" spans="5:13" x14ac:dyDescent="0.2">
      <c r="E9858" s="219"/>
      <c r="F9858" s="219"/>
      <c r="H9858" s="219"/>
      <c r="K9858" s="219"/>
      <c r="L9858" s="219"/>
      <c r="M9858" s="219"/>
    </row>
    <row r="9859" spans="5:13" x14ac:dyDescent="0.2">
      <c r="E9859" s="219"/>
      <c r="F9859" s="219"/>
      <c r="H9859" s="219"/>
      <c r="K9859" s="219"/>
      <c r="L9859" s="219"/>
      <c r="M9859" s="219"/>
    </row>
    <row r="9860" spans="5:13" x14ac:dyDescent="0.2">
      <c r="E9860" s="219"/>
      <c r="F9860" s="219"/>
      <c r="H9860" s="219"/>
      <c r="K9860" s="219"/>
      <c r="L9860" s="219"/>
      <c r="M9860" s="219"/>
    </row>
    <row r="9861" spans="5:13" x14ac:dyDescent="0.2">
      <c r="E9861" s="219"/>
      <c r="F9861" s="219"/>
      <c r="H9861" s="219"/>
      <c r="K9861" s="219"/>
      <c r="L9861" s="219"/>
      <c r="M9861" s="219"/>
    </row>
    <row r="9862" spans="5:13" x14ac:dyDescent="0.2">
      <c r="H9862" s="219"/>
    </row>
    <row r="9863" spans="5:13" x14ac:dyDescent="0.2">
      <c r="E9863" s="219"/>
      <c r="F9863" s="219"/>
      <c r="H9863" s="219"/>
      <c r="K9863" s="219"/>
      <c r="L9863" s="219"/>
      <c r="M9863" s="219"/>
    </row>
    <row r="9864" spans="5:13" x14ac:dyDescent="0.2">
      <c r="E9864" s="219"/>
      <c r="F9864" s="219"/>
      <c r="H9864" s="219"/>
      <c r="K9864" s="219"/>
      <c r="L9864" s="219"/>
      <c r="M9864" s="219"/>
    </row>
    <row r="9865" spans="5:13" x14ac:dyDescent="0.2">
      <c r="E9865" s="219"/>
      <c r="F9865" s="219"/>
      <c r="H9865" s="219"/>
      <c r="K9865" s="219"/>
      <c r="L9865" s="219"/>
      <c r="M9865" s="219"/>
    </row>
    <row r="9866" spans="5:13" x14ac:dyDescent="0.2">
      <c r="E9866" s="219"/>
      <c r="F9866" s="219"/>
      <c r="H9866" s="219"/>
      <c r="K9866" s="219"/>
      <c r="L9866" s="219"/>
      <c r="M9866" s="219"/>
    </row>
    <row r="9867" spans="5:13" x14ac:dyDescent="0.2">
      <c r="E9867" s="219"/>
      <c r="F9867" s="219"/>
      <c r="H9867" s="219"/>
      <c r="K9867" s="219"/>
      <c r="L9867" s="219"/>
      <c r="M9867" s="219"/>
    </row>
    <row r="9868" spans="5:13" x14ac:dyDescent="0.2">
      <c r="E9868" s="219"/>
      <c r="F9868" s="219"/>
      <c r="H9868" s="219"/>
      <c r="K9868" s="219"/>
      <c r="L9868" s="219"/>
      <c r="M9868" s="219"/>
    </row>
    <row r="9869" spans="5:13" x14ac:dyDescent="0.2">
      <c r="H9869" s="219"/>
    </row>
    <row r="9870" spans="5:13" x14ac:dyDescent="0.2">
      <c r="E9870" s="219"/>
      <c r="F9870" s="219"/>
      <c r="H9870" s="219"/>
      <c r="K9870" s="219"/>
      <c r="L9870" s="219"/>
      <c r="M9870" s="219"/>
    </row>
    <row r="9871" spans="5:13" x14ac:dyDescent="0.2">
      <c r="E9871" s="219"/>
      <c r="F9871" s="219"/>
      <c r="K9871" s="219"/>
      <c r="L9871" s="219"/>
      <c r="M9871" s="219"/>
    </row>
    <row r="9872" spans="5:13" x14ac:dyDescent="0.2">
      <c r="E9872" s="219"/>
      <c r="F9872" s="219"/>
      <c r="H9872" s="219"/>
      <c r="K9872" s="219"/>
      <c r="L9872" s="219"/>
      <c r="M9872" s="219"/>
    </row>
    <row r="9873" spans="5:13" x14ac:dyDescent="0.2">
      <c r="E9873" s="219"/>
      <c r="F9873" s="219"/>
      <c r="H9873" s="219"/>
      <c r="K9873" s="219"/>
      <c r="L9873" s="219"/>
      <c r="M9873" s="219"/>
    </row>
    <row r="9874" spans="5:13" x14ac:dyDescent="0.2">
      <c r="E9874" s="219"/>
      <c r="F9874" s="219"/>
      <c r="K9874" s="219"/>
      <c r="L9874" s="219"/>
      <c r="M9874" s="219"/>
    </row>
    <row r="9875" spans="5:13" x14ac:dyDescent="0.2">
      <c r="E9875" s="219"/>
      <c r="F9875" s="219"/>
      <c r="H9875" s="219"/>
      <c r="K9875" s="219"/>
      <c r="L9875" s="219"/>
      <c r="M9875" s="219"/>
    </row>
    <row r="9876" spans="5:13" x14ac:dyDescent="0.2">
      <c r="E9876" s="219"/>
      <c r="F9876" s="219"/>
      <c r="K9876" s="219"/>
      <c r="L9876" s="219"/>
      <c r="M9876" s="219"/>
    </row>
    <row r="9877" spans="5:13" x14ac:dyDescent="0.2">
      <c r="E9877" s="219"/>
      <c r="F9877" s="219"/>
      <c r="H9877" s="219"/>
      <c r="K9877" s="219"/>
      <c r="L9877" s="219"/>
      <c r="M9877" s="219"/>
    </row>
    <row r="9878" spans="5:13" x14ac:dyDescent="0.2">
      <c r="E9878" s="221"/>
      <c r="F9878" s="221"/>
      <c r="H9878" s="221"/>
      <c r="K9878" s="221"/>
      <c r="L9878" s="221"/>
    </row>
    <row r="9879" spans="5:13" x14ac:dyDescent="0.2">
      <c r="E9879" s="219"/>
      <c r="F9879" s="219"/>
      <c r="H9879" s="219"/>
      <c r="K9879" s="219"/>
      <c r="L9879" s="219"/>
      <c r="M9879" s="219"/>
    </row>
    <row r="9880" spans="5:13" x14ac:dyDescent="0.2">
      <c r="E9880" s="221"/>
      <c r="F9880" s="221"/>
      <c r="H9880" s="221"/>
      <c r="K9880" s="221"/>
      <c r="L9880" s="221"/>
      <c r="M9880" s="221"/>
    </row>
    <row r="9881" spans="5:13" x14ac:dyDescent="0.2">
      <c r="E9881" s="219"/>
      <c r="F9881" s="219"/>
      <c r="H9881" s="219"/>
      <c r="K9881" s="219"/>
      <c r="L9881" s="219"/>
      <c r="M9881" s="219"/>
    </row>
    <row r="9882" spans="5:13" x14ac:dyDescent="0.2">
      <c r="H9882" s="219"/>
    </row>
    <row r="9883" spans="5:13" x14ac:dyDescent="0.2">
      <c r="E9883" s="219"/>
      <c r="F9883" s="219"/>
      <c r="H9883" s="219"/>
      <c r="K9883" s="219"/>
      <c r="L9883" s="219"/>
      <c r="M9883" s="219"/>
    </row>
    <row r="9884" spans="5:13" x14ac:dyDescent="0.2">
      <c r="E9884" s="219"/>
      <c r="F9884" s="219"/>
      <c r="H9884" s="219"/>
      <c r="K9884" s="219"/>
      <c r="L9884" s="219"/>
      <c r="M9884" s="219"/>
    </row>
    <row r="9885" spans="5:13" x14ac:dyDescent="0.2">
      <c r="E9885" s="219"/>
      <c r="F9885" s="219"/>
      <c r="H9885" s="219"/>
      <c r="K9885" s="219"/>
      <c r="L9885" s="219"/>
      <c r="M9885" s="219"/>
    </row>
    <row r="9886" spans="5:13" x14ac:dyDescent="0.2">
      <c r="E9886" s="219"/>
      <c r="F9886" s="219"/>
      <c r="H9886" s="219"/>
      <c r="K9886" s="219"/>
      <c r="L9886" s="219"/>
      <c r="M9886" s="219"/>
    </row>
    <row r="9887" spans="5:13" x14ac:dyDescent="0.2">
      <c r="H9887" s="219"/>
    </row>
    <row r="9888" spans="5:13" x14ac:dyDescent="0.2">
      <c r="E9888" s="219"/>
      <c r="F9888" s="219"/>
      <c r="H9888" s="219"/>
      <c r="K9888" s="219"/>
      <c r="L9888" s="219"/>
      <c r="M9888" s="219"/>
    </row>
    <row r="9889" spans="5:13" x14ac:dyDescent="0.2">
      <c r="E9889" s="219"/>
      <c r="F9889" s="219"/>
      <c r="H9889" s="219"/>
      <c r="K9889" s="219"/>
      <c r="L9889" s="219"/>
      <c r="M9889" s="219"/>
    </row>
    <row r="9890" spans="5:13" x14ac:dyDescent="0.2">
      <c r="E9890" s="219"/>
      <c r="F9890" s="219"/>
      <c r="H9890" s="219"/>
      <c r="K9890" s="219"/>
      <c r="L9890" s="219"/>
      <c r="M9890" s="219"/>
    </row>
    <row r="9891" spans="5:13" x14ac:dyDescent="0.2">
      <c r="H9891" s="219"/>
    </row>
    <row r="9892" spans="5:13" x14ac:dyDescent="0.2">
      <c r="E9892" s="219"/>
      <c r="F9892" s="219"/>
      <c r="H9892" s="219"/>
      <c r="K9892" s="219"/>
      <c r="L9892" s="219"/>
      <c r="M9892" s="219"/>
    </row>
    <row r="9893" spans="5:13" x14ac:dyDescent="0.2">
      <c r="E9893" s="219"/>
      <c r="F9893" s="219"/>
      <c r="H9893" s="219"/>
      <c r="K9893" s="219"/>
      <c r="L9893" s="219"/>
      <c r="M9893" s="219"/>
    </row>
    <row r="9894" spans="5:13" x14ac:dyDescent="0.2">
      <c r="E9894" s="219"/>
      <c r="F9894" s="219"/>
      <c r="H9894" s="219"/>
      <c r="K9894" s="219"/>
      <c r="L9894" s="219"/>
      <c r="M9894" s="219"/>
    </row>
    <row r="9895" spans="5:13" x14ac:dyDescent="0.2">
      <c r="E9895" s="219"/>
      <c r="F9895" s="219"/>
      <c r="H9895" s="219"/>
      <c r="K9895" s="219"/>
      <c r="L9895" s="219"/>
      <c r="M9895" s="219"/>
    </row>
    <row r="9896" spans="5:13" x14ac:dyDescent="0.2">
      <c r="E9896" s="219"/>
      <c r="F9896" s="219"/>
      <c r="H9896" s="219"/>
      <c r="K9896" s="219"/>
      <c r="L9896" s="219"/>
      <c r="M9896" s="219"/>
    </row>
    <row r="9897" spans="5:13" x14ac:dyDescent="0.2">
      <c r="E9897" s="219"/>
      <c r="F9897" s="219"/>
      <c r="H9897" s="219"/>
      <c r="K9897" s="219"/>
      <c r="L9897" s="219"/>
      <c r="M9897" s="219"/>
    </row>
    <row r="9898" spans="5:13" x14ac:dyDescent="0.2">
      <c r="E9898" s="219"/>
      <c r="F9898" s="219"/>
      <c r="H9898" s="219"/>
      <c r="K9898" s="219"/>
      <c r="L9898" s="219"/>
      <c r="M9898" s="219"/>
    </row>
    <row r="9899" spans="5:13" x14ac:dyDescent="0.2">
      <c r="E9899" s="219"/>
      <c r="F9899" s="219"/>
      <c r="H9899" s="219"/>
      <c r="K9899" s="219"/>
      <c r="L9899" s="219"/>
      <c r="M9899" s="219"/>
    </row>
    <row r="9900" spans="5:13" x14ac:dyDescent="0.2">
      <c r="E9900" s="219"/>
      <c r="F9900" s="219"/>
      <c r="H9900" s="219"/>
      <c r="K9900" s="219"/>
      <c r="L9900" s="219"/>
      <c r="M9900" s="219"/>
    </row>
    <row r="9901" spans="5:13" x14ac:dyDescent="0.2">
      <c r="E9901" s="219"/>
      <c r="F9901" s="219"/>
      <c r="H9901" s="219"/>
      <c r="K9901" s="219"/>
      <c r="L9901" s="219"/>
      <c r="M9901" s="219"/>
    </row>
    <row r="9902" spans="5:13" x14ac:dyDescent="0.2">
      <c r="E9902" s="219"/>
      <c r="F9902" s="219"/>
      <c r="H9902" s="219"/>
      <c r="K9902" s="219"/>
      <c r="L9902" s="219"/>
      <c r="M9902" s="219"/>
    </row>
    <row r="9903" spans="5:13" x14ac:dyDescent="0.2">
      <c r="E9903" s="219"/>
      <c r="F9903" s="219"/>
      <c r="H9903" s="219"/>
      <c r="K9903" s="219"/>
      <c r="L9903" s="219"/>
      <c r="M9903" s="219"/>
    </row>
    <row r="9904" spans="5:13" x14ac:dyDescent="0.2">
      <c r="E9904" s="219"/>
      <c r="F9904" s="219"/>
      <c r="H9904" s="219"/>
      <c r="K9904" s="219"/>
      <c r="L9904" s="219"/>
      <c r="M9904" s="219"/>
    </row>
    <row r="9905" spans="5:13" x14ac:dyDescent="0.2">
      <c r="E9905" s="219"/>
      <c r="F9905" s="219"/>
      <c r="H9905" s="219"/>
      <c r="K9905" s="219"/>
      <c r="L9905" s="219"/>
      <c r="M9905" s="219"/>
    </row>
    <row r="9906" spans="5:13" x14ac:dyDescent="0.2">
      <c r="E9906" s="219"/>
      <c r="F9906" s="219"/>
      <c r="H9906" s="219"/>
      <c r="K9906" s="219"/>
      <c r="L9906" s="219"/>
      <c r="M9906" s="219"/>
    </row>
    <row r="9907" spans="5:13" x14ac:dyDescent="0.2">
      <c r="E9907" s="219"/>
      <c r="F9907" s="219"/>
      <c r="H9907" s="219"/>
      <c r="K9907" s="219"/>
      <c r="L9907" s="219"/>
      <c r="M9907" s="219"/>
    </row>
    <row r="9908" spans="5:13" x14ac:dyDescent="0.2">
      <c r="E9908" s="219"/>
      <c r="F9908" s="219"/>
      <c r="H9908" s="219"/>
      <c r="K9908" s="219"/>
      <c r="L9908" s="219"/>
      <c r="M9908" s="219"/>
    </row>
    <row r="9909" spans="5:13" x14ac:dyDescent="0.2">
      <c r="E9909" s="219"/>
      <c r="F9909" s="219"/>
      <c r="H9909" s="219"/>
      <c r="K9909" s="219"/>
      <c r="L9909" s="219"/>
      <c r="M9909" s="219"/>
    </row>
    <row r="9910" spans="5:13" x14ac:dyDescent="0.2">
      <c r="E9910" s="219"/>
      <c r="F9910" s="219"/>
      <c r="H9910" s="219"/>
      <c r="K9910" s="219"/>
      <c r="L9910" s="219"/>
      <c r="M9910" s="219"/>
    </row>
    <row r="9911" spans="5:13" x14ac:dyDescent="0.2">
      <c r="E9911" s="219"/>
      <c r="F9911" s="219"/>
      <c r="K9911" s="219"/>
      <c r="L9911" s="219"/>
      <c r="M9911" s="219"/>
    </row>
    <row r="9912" spans="5:13" x14ac:dyDescent="0.2">
      <c r="E9912" s="219"/>
      <c r="F9912" s="219"/>
      <c r="H9912" s="219"/>
      <c r="K9912" s="219"/>
      <c r="L9912" s="219"/>
      <c r="M9912" s="219"/>
    </row>
    <row r="9913" spans="5:13" x14ac:dyDescent="0.2">
      <c r="E9913" s="219"/>
      <c r="F9913" s="219"/>
      <c r="H9913" s="219"/>
      <c r="K9913" s="219"/>
      <c r="L9913" s="219"/>
      <c r="M9913" s="219"/>
    </row>
    <row r="9914" spans="5:13" x14ac:dyDescent="0.2">
      <c r="E9914" s="219"/>
      <c r="F9914" s="219"/>
      <c r="H9914" s="219"/>
      <c r="K9914" s="219"/>
      <c r="L9914" s="219"/>
      <c r="M9914" s="219"/>
    </row>
    <row r="9915" spans="5:13" x14ac:dyDescent="0.2">
      <c r="E9915" s="219"/>
      <c r="F9915" s="219"/>
      <c r="H9915" s="219"/>
      <c r="K9915" s="219"/>
      <c r="L9915" s="219"/>
      <c r="M9915" s="219"/>
    </row>
    <row r="9916" spans="5:13" x14ac:dyDescent="0.2">
      <c r="E9916" s="219"/>
      <c r="F9916" s="219"/>
      <c r="H9916" s="219"/>
      <c r="K9916" s="219"/>
      <c r="L9916" s="219"/>
      <c r="M9916" s="219"/>
    </row>
    <row r="9917" spans="5:13" x14ac:dyDescent="0.2">
      <c r="E9917" s="219"/>
      <c r="F9917" s="219"/>
      <c r="H9917" s="219"/>
      <c r="K9917" s="219"/>
      <c r="L9917" s="219"/>
      <c r="M9917" s="219"/>
    </row>
    <row r="9918" spans="5:13" x14ac:dyDescent="0.2">
      <c r="E9918" s="219"/>
      <c r="F9918" s="219"/>
      <c r="H9918" s="219"/>
      <c r="K9918" s="219"/>
      <c r="L9918" s="219"/>
      <c r="M9918" s="219"/>
    </row>
    <row r="9919" spans="5:13" x14ac:dyDescent="0.2">
      <c r="E9919" s="219"/>
      <c r="F9919" s="219"/>
      <c r="H9919" s="219"/>
      <c r="K9919" s="219"/>
      <c r="L9919" s="219"/>
      <c r="M9919" s="219"/>
    </row>
    <row r="9920" spans="5:13" x14ac:dyDescent="0.2">
      <c r="F9920" s="125"/>
    </row>
    <row r="9921" spans="5:13" x14ac:dyDescent="0.2">
      <c r="E9921" s="219"/>
      <c r="F9921" s="219"/>
      <c r="H9921" s="219"/>
      <c r="K9921" s="219"/>
      <c r="L9921" s="219"/>
      <c r="M9921" s="219"/>
    </row>
    <row r="9922" spans="5:13" x14ac:dyDescent="0.2">
      <c r="E9922" s="219"/>
      <c r="F9922" s="219"/>
      <c r="H9922" s="219"/>
      <c r="K9922" s="219"/>
      <c r="L9922" s="219"/>
      <c r="M9922" s="221"/>
    </row>
    <row r="9923" spans="5:13" x14ac:dyDescent="0.2">
      <c r="E9923" s="219"/>
      <c r="F9923" s="219"/>
      <c r="H9923" s="219"/>
      <c r="K9923" s="219"/>
      <c r="L9923" s="219"/>
      <c r="M9923" s="219"/>
    </row>
    <row r="9924" spans="5:13" x14ac:dyDescent="0.2">
      <c r="E9924" s="219"/>
      <c r="F9924" s="219"/>
      <c r="H9924" s="219"/>
      <c r="K9924" s="219"/>
      <c r="L9924" s="219"/>
      <c r="M9924" s="219"/>
    </row>
    <row r="9925" spans="5:13" x14ac:dyDescent="0.2">
      <c r="E9925" s="219"/>
      <c r="F9925" s="219"/>
      <c r="H9925" s="219"/>
      <c r="K9925" s="219"/>
      <c r="L9925" s="219"/>
      <c r="M9925" s="219"/>
    </row>
    <row r="9926" spans="5:13" x14ac:dyDescent="0.2">
      <c r="E9926" s="219"/>
      <c r="F9926" s="219"/>
      <c r="H9926" s="219"/>
      <c r="K9926" s="219"/>
      <c r="L9926" s="219"/>
      <c r="M9926" s="219"/>
    </row>
    <row r="9927" spans="5:13" x14ac:dyDescent="0.2">
      <c r="E9927" s="219"/>
      <c r="F9927" s="219"/>
      <c r="H9927" s="219"/>
      <c r="K9927" s="219"/>
      <c r="L9927" s="219"/>
      <c r="M9927" s="219"/>
    </row>
    <row r="9928" spans="5:13" x14ac:dyDescent="0.2">
      <c r="E9928" s="219"/>
      <c r="F9928" s="219"/>
      <c r="H9928" s="219"/>
      <c r="K9928" s="219"/>
      <c r="L9928" s="219"/>
      <c r="M9928" s="219"/>
    </row>
    <row r="9929" spans="5:13" x14ac:dyDescent="0.2">
      <c r="E9929" s="219"/>
      <c r="F9929" s="219"/>
      <c r="H9929" s="219"/>
      <c r="K9929" s="219"/>
      <c r="L9929" s="219"/>
      <c r="M9929" s="219"/>
    </row>
    <row r="9930" spans="5:13" x14ac:dyDescent="0.2">
      <c r="F9930" s="125"/>
    </row>
    <row r="9931" spans="5:13" x14ac:dyDescent="0.2">
      <c r="E9931" s="219"/>
      <c r="F9931" s="219"/>
      <c r="K9931" s="219"/>
      <c r="L9931" s="219"/>
      <c r="M9931" s="219"/>
    </row>
    <row r="9932" spans="5:13" x14ac:dyDescent="0.2">
      <c r="E9932" s="219"/>
      <c r="F9932" s="219"/>
      <c r="H9932" s="219"/>
      <c r="K9932" s="219"/>
      <c r="L9932" s="219"/>
      <c r="M9932" s="219"/>
    </row>
    <row r="9933" spans="5:13" x14ac:dyDescent="0.2">
      <c r="E9933" s="219"/>
      <c r="F9933" s="219"/>
      <c r="H9933" s="219"/>
      <c r="K9933" s="219"/>
      <c r="L9933" s="219"/>
      <c r="M9933" s="219"/>
    </row>
    <row r="9934" spans="5:13" x14ac:dyDescent="0.2">
      <c r="E9934" s="219"/>
      <c r="F9934" s="219"/>
      <c r="H9934" s="219"/>
      <c r="K9934" s="219"/>
      <c r="L9934" s="219"/>
      <c r="M9934" s="219"/>
    </row>
    <row r="9935" spans="5:13" x14ac:dyDescent="0.2">
      <c r="E9935" s="219"/>
      <c r="F9935" s="219"/>
      <c r="H9935" s="219"/>
      <c r="K9935" s="219"/>
      <c r="L9935" s="219"/>
      <c r="M9935" s="219"/>
    </row>
    <row r="9936" spans="5:13" x14ac:dyDescent="0.2">
      <c r="E9936" s="221"/>
      <c r="F9936" s="221"/>
      <c r="H9936" s="221"/>
      <c r="K9936" s="221"/>
      <c r="L9936" s="221"/>
    </row>
    <row r="9937" spans="5:13" x14ac:dyDescent="0.2">
      <c r="E9937" s="219"/>
      <c r="F9937" s="219"/>
      <c r="H9937" s="219"/>
      <c r="K9937" s="219"/>
      <c r="L9937" s="219"/>
      <c r="M9937" s="219"/>
    </row>
    <row r="9938" spans="5:13" x14ac:dyDescent="0.2">
      <c r="E9938" s="219"/>
      <c r="F9938" s="219"/>
      <c r="H9938" s="219"/>
      <c r="K9938" s="219"/>
      <c r="L9938" s="219"/>
      <c r="M9938" s="219"/>
    </row>
    <row r="9939" spans="5:13" x14ac:dyDescent="0.2">
      <c r="E9939" s="219"/>
      <c r="F9939" s="219"/>
      <c r="H9939" s="219"/>
      <c r="K9939" s="219"/>
      <c r="L9939" s="219"/>
      <c r="M9939" s="219"/>
    </row>
    <row r="9940" spans="5:13" x14ac:dyDescent="0.2">
      <c r="H9940" s="219"/>
    </row>
    <row r="9941" spans="5:13" x14ac:dyDescent="0.2">
      <c r="E9941" s="219"/>
      <c r="F9941" s="219"/>
      <c r="H9941" s="219"/>
      <c r="K9941" s="219"/>
      <c r="L9941" s="219"/>
      <c r="M9941" s="219"/>
    </row>
    <row r="9942" spans="5:13" x14ac:dyDescent="0.2">
      <c r="E9942" s="219"/>
      <c r="F9942" s="219"/>
      <c r="H9942" s="219"/>
      <c r="K9942" s="219"/>
      <c r="L9942" s="219"/>
      <c r="M9942" s="219"/>
    </row>
    <row r="9943" spans="5:13" x14ac:dyDescent="0.2">
      <c r="E9943" s="219"/>
      <c r="F9943" s="219"/>
      <c r="H9943" s="219"/>
      <c r="K9943" s="219"/>
      <c r="L9943" s="219"/>
      <c r="M9943" s="219"/>
    </row>
    <row r="9944" spans="5:13" x14ac:dyDescent="0.2">
      <c r="E9944" s="219"/>
      <c r="F9944" s="219"/>
      <c r="H9944" s="219"/>
      <c r="K9944" s="219"/>
      <c r="L9944" s="219"/>
      <c r="M9944" s="219"/>
    </row>
    <row r="9945" spans="5:13" x14ac:dyDescent="0.2">
      <c r="E9945" s="219"/>
      <c r="F9945" s="219"/>
      <c r="K9945" s="219"/>
      <c r="L9945" s="219"/>
      <c r="M9945" s="219"/>
    </row>
    <row r="9946" spans="5:13" x14ac:dyDescent="0.2">
      <c r="E9946" s="219"/>
      <c r="F9946" s="219"/>
      <c r="H9946" s="219"/>
      <c r="K9946" s="219"/>
      <c r="L9946" s="219"/>
      <c r="M9946" s="219"/>
    </row>
    <row r="9947" spans="5:13" x14ac:dyDescent="0.2">
      <c r="E9947" s="219"/>
      <c r="F9947" s="219"/>
      <c r="H9947" s="219"/>
      <c r="K9947" s="219"/>
      <c r="L9947" s="219"/>
    </row>
    <row r="9948" spans="5:13" x14ac:dyDescent="0.2">
      <c r="E9948" s="219"/>
      <c r="F9948" s="219"/>
      <c r="H9948" s="219"/>
      <c r="K9948" s="219"/>
      <c r="L9948" s="219"/>
      <c r="M9948" s="219"/>
    </row>
    <row r="9949" spans="5:13" x14ac:dyDescent="0.2">
      <c r="E9949" s="219"/>
      <c r="F9949" s="219"/>
      <c r="H9949" s="219"/>
      <c r="K9949" s="219"/>
      <c r="L9949" s="219"/>
      <c r="M9949" s="219"/>
    </row>
    <row r="9950" spans="5:13" x14ac:dyDescent="0.2">
      <c r="E9950" s="219"/>
      <c r="F9950" s="219"/>
      <c r="K9950" s="219"/>
      <c r="L9950" s="219"/>
      <c r="M9950" s="219"/>
    </row>
    <row r="9951" spans="5:13" x14ac:dyDescent="0.2">
      <c r="E9951" s="219"/>
      <c r="F9951" s="219"/>
      <c r="K9951" s="219"/>
      <c r="L9951" s="219"/>
      <c r="M9951" s="219"/>
    </row>
    <row r="9952" spans="5:13" x14ac:dyDescent="0.2">
      <c r="E9952" s="219"/>
      <c r="F9952" s="219"/>
      <c r="H9952" s="219"/>
      <c r="K9952" s="219"/>
      <c r="L9952" s="219"/>
      <c r="M9952" s="219"/>
    </row>
    <row r="9953" spans="5:13" x14ac:dyDescent="0.2">
      <c r="E9953" s="219"/>
      <c r="F9953" s="219"/>
      <c r="H9953" s="219"/>
      <c r="K9953" s="219"/>
      <c r="L9953" s="219"/>
      <c r="M9953" s="219"/>
    </row>
    <row r="9954" spans="5:13" x14ac:dyDescent="0.2">
      <c r="E9954" s="219"/>
      <c r="F9954" s="219"/>
      <c r="H9954" s="219"/>
      <c r="K9954" s="219"/>
      <c r="L9954" s="219"/>
      <c r="M9954" s="219"/>
    </row>
    <row r="9955" spans="5:13" x14ac:dyDescent="0.2">
      <c r="E9955" s="219"/>
      <c r="F9955" s="219"/>
      <c r="H9955" s="219"/>
      <c r="K9955" s="219"/>
      <c r="L9955" s="219"/>
      <c r="M9955" s="219"/>
    </row>
    <row r="9956" spans="5:13" x14ac:dyDescent="0.2">
      <c r="E9956" s="219"/>
      <c r="F9956" s="219"/>
      <c r="H9956" s="219"/>
      <c r="K9956" s="219"/>
      <c r="L9956" s="219"/>
      <c r="M9956" s="219"/>
    </row>
    <row r="9957" spans="5:13" x14ac:dyDescent="0.2">
      <c r="E9957" s="219"/>
      <c r="F9957" s="219"/>
      <c r="H9957" s="219"/>
      <c r="K9957" s="219"/>
      <c r="L9957" s="219"/>
      <c r="M9957" s="219"/>
    </row>
    <row r="9958" spans="5:13" x14ac:dyDescent="0.2">
      <c r="E9958" s="219"/>
      <c r="F9958" s="219"/>
      <c r="H9958" s="219"/>
      <c r="K9958" s="219"/>
      <c r="L9958" s="219"/>
      <c r="M9958" s="219"/>
    </row>
    <row r="9959" spans="5:13" x14ac:dyDescent="0.2">
      <c r="E9959" s="219"/>
      <c r="F9959" s="219"/>
      <c r="H9959" s="219"/>
      <c r="K9959" s="219"/>
      <c r="L9959" s="219"/>
      <c r="M9959" s="219"/>
    </row>
    <row r="9960" spans="5:13" x14ac:dyDescent="0.2">
      <c r="E9960" s="219"/>
      <c r="F9960" s="219"/>
      <c r="H9960" s="219"/>
      <c r="K9960" s="219"/>
      <c r="L9960" s="219"/>
      <c r="M9960" s="219"/>
    </row>
    <row r="9961" spans="5:13" x14ac:dyDescent="0.2">
      <c r="E9961" s="219"/>
      <c r="F9961" s="219"/>
      <c r="H9961" s="219"/>
      <c r="K9961" s="219"/>
      <c r="L9961" s="219"/>
      <c r="M9961" s="219"/>
    </row>
    <row r="9962" spans="5:13" x14ac:dyDescent="0.2">
      <c r="E9962" s="219"/>
      <c r="F9962" s="219"/>
      <c r="H9962" s="219"/>
      <c r="K9962" s="219"/>
      <c r="L9962" s="219"/>
      <c r="M9962" s="219"/>
    </row>
    <row r="9963" spans="5:13" x14ac:dyDescent="0.2">
      <c r="E9963" s="219"/>
      <c r="F9963" s="219"/>
      <c r="H9963" s="219"/>
      <c r="K9963" s="219"/>
      <c r="L9963" s="219"/>
      <c r="M9963" s="219"/>
    </row>
    <row r="9964" spans="5:13" x14ac:dyDescent="0.2">
      <c r="E9964" s="219"/>
      <c r="F9964" s="219"/>
      <c r="H9964" s="219"/>
      <c r="K9964" s="219"/>
      <c r="L9964" s="219"/>
      <c r="M9964" s="219"/>
    </row>
    <row r="9965" spans="5:13" x14ac:dyDescent="0.2">
      <c r="E9965" s="219"/>
      <c r="F9965" s="219"/>
      <c r="H9965" s="219"/>
      <c r="K9965" s="219"/>
      <c r="L9965" s="219"/>
      <c r="M9965" s="219"/>
    </row>
    <row r="9966" spans="5:13" x14ac:dyDescent="0.2">
      <c r="E9966" s="219"/>
      <c r="F9966" s="219"/>
      <c r="H9966" s="219"/>
      <c r="K9966" s="219"/>
      <c r="L9966" s="219"/>
      <c r="M9966" s="219"/>
    </row>
    <row r="9967" spans="5:13" x14ac:dyDescent="0.2">
      <c r="E9967" s="219"/>
      <c r="F9967" s="219"/>
      <c r="H9967" s="219"/>
      <c r="K9967" s="219"/>
      <c r="L9967" s="219"/>
      <c r="M9967" s="219"/>
    </row>
    <row r="9968" spans="5:13" x14ac:dyDescent="0.2">
      <c r="E9968" s="219"/>
      <c r="F9968" s="219"/>
      <c r="H9968" s="219"/>
      <c r="K9968" s="219"/>
      <c r="L9968" s="219"/>
      <c r="M9968" s="219"/>
    </row>
    <row r="9969" spans="5:13" x14ac:dyDescent="0.2">
      <c r="E9969" s="219"/>
      <c r="F9969" s="219"/>
      <c r="H9969" s="219"/>
      <c r="K9969" s="219"/>
      <c r="L9969" s="219"/>
      <c r="M9969" s="219"/>
    </row>
    <row r="9970" spans="5:13" x14ac:dyDescent="0.2">
      <c r="E9970" s="219"/>
      <c r="F9970" s="219"/>
      <c r="H9970" s="219"/>
      <c r="K9970" s="219"/>
      <c r="L9970" s="219"/>
      <c r="M9970" s="219"/>
    </row>
    <row r="9971" spans="5:13" x14ac:dyDescent="0.2">
      <c r="E9971" s="219"/>
      <c r="F9971" s="219"/>
      <c r="H9971" s="219"/>
      <c r="K9971" s="219"/>
      <c r="L9971" s="219"/>
      <c r="M9971" s="219"/>
    </row>
    <row r="9972" spans="5:13" x14ac:dyDescent="0.2">
      <c r="E9972" s="219"/>
      <c r="F9972" s="219"/>
      <c r="H9972" s="219"/>
      <c r="K9972" s="219"/>
      <c r="L9972" s="219"/>
      <c r="M9972" s="219"/>
    </row>
    <row r="9973" spans="5:13" x14ac:dyDescent="0.2">
      <c r="H9973" s="219"/>
    </row>
    <row r="9974" spans="5:13" x14ac:dyDescent="0.2">
      <c r="E9974" s="219"/>
      <c r="F9974" s="219"/>
      <c r="H9974" s="219"/>
      <c r="K9974" s="219"/>
      <c r="L9974" s="219"/>
      <c r="M9974" s="219"/>
    </row>
    <row r="9975" spans="5:13" x14ac:dyDescent="0.2">
      <c r="E9975" s="219"/>
      <c r="F9975" s="219"/>
      <c r="H9975" s="219"/>
      <c r="K9975" s="219"/>
      <c r="L9975" s="219"/>
      <c r="M9975" s="219"/>
    </row>
    <row r="9976" spans="5:13" x14ac:dyDescent="0.2">
      <c r="E9976" s="219"/>
      <c r="F9976" s="219"/>
      <c r="H9976" s="219"/>
      <c r="K9976" s="219"/>
      <c r="L9976" s="219"/>
      <c r="M9976" s="219"/>
    </row>
    <row r="9977" spans="5:13" x14ac:dyDescent="0.2">
      <c r="E9977" s="219"/>
      <c r="F9977" s="219"/>
      <c r="H9977" s="219"/>
      <c r="K9977" s="219"/>
      <c r="L9977" s="219"/>
      <c r="M9977" s="219"/>
    </row>
    <row r="9978" spans="5:13" x14ac:dyDescent="0.2">
      <c r="H9978" s="219"/>
    </row>
    <row r="9979" spans="5:13" x14ac:dyDescent="0.2">
      <c r="E9979" s="219"/>
      <c r="F9979" s="219"/>
      <c r="H9979" s="219"/>
      <c r="K9979" s="219"/>
      <c r="L9979" s="219"/>
      <c r="M9979" s="219"/>
    </row>
    <row r="9980" spans="5:13" x14ac:dyDescent="0.2">
      <c r="E9980" s="219"/>
      <c r="F9980" s="219"/>
      <c r="H9980" s="219"/>
      <c r="K9980" s="219"/>
      <c r="L9980" s="219"/>
      <c r="M9980" s="219"/>
    </row>
    <row r="9981" spans="5:13" x14ac:dyDescent="0.2">
      <c r="E9981" s="219"/>
      <c r="F9981" s="219"/>
      <c r="H9981" s="219"/>
      <c r="K9981" s="219"/>
      <c r="L9981" s="219"/>
      <c r="M9981" s="219"/>
    </row>
    <row r="9982" spans="5:13" x14ac:dyDescent="0.2">
      <c r="E9982" s="219"/>
      <c r="F9982" s="219"/>
      <c r="H9982" s="219"/>
      <c r="K9982" s="219"/>
      <c r="L9982" s="219"/>
      <c r="M9982" s="219"/>
    </row>
    <row r="9983" spans="5:13" x14ac:dyDescent="0.2">
      <c r="E9983" s="219"/>
      <c r="F9983" s="219"/>
      <c r="H9983" s="219"/>
      <c r="K9983" s="219"/>
      <c r="L9983" s="219"/>
      <c r="M9983" s="219"/>
    </row>
    <row r="9984" spans="5:13" x14ac:dyDescent="0.2">
      <c r="F9984" s="125"/>
    </row>
    <row r="9985" spans="5:13" x14ac:dyDescent="0.2">
      <c r="E9985" s="219"/>
      <c r="F9985" s="219"/>
      <c r="H9985" s="219"/>
      <c r="K9985" s="219"/>
      <c r="L9985" s="219"/>
      <c r="M9985" s="219"/>
    </row>
    <row r="9986" spans="5:13" x14ac:dyDescent="0.2">
      <c r="E9986" s="219"/>
      <c r="F9986" s="219"/>
      <c r="H9986" s="219"/>
      <c r="K9986" s="219"/>
      <c r="L9986" s="219"/>
      <c r="M9986" s="219"/>
    </row>
    <row r="9987" spans="5:13" x14ac:dyDescent="0.2">
      <c r="E9987" s="219"/>
      <c r="F9987" s="219"/>
      <c r="H9987" s="219"/>
      <c r="K9987" s="219"/>
      <c r="L9987" s="219"/>
      <c r="M9987" s="219"/>
    </row>
    <row r="9988" spans="5:13" x14ac:dyDescent="0.2">
      <c r="H9988" s="219"/>
    </row>
    <row r="9989" spans="5:13" x14ac:dyDescent="0.2">
      <c r="H9989" s="219"/>
    </row>
    <row r="9990" spans="5:13" x14ac:dyDescent="0.2">
      <c r="E9990" s="219"/>
      <c r="F9990" s="219"/>
      <c r="H9990" s="219"/>
      <c r="K9990" s="219"/>
      <c r="L9990" s="219"/>
      <c r="M9990" s="219"/>
    </row>
    <row r="9991" spans="5:13" x14ac:dyDescent="0.2">
      <c r="E9991" s="219"/>
      <c r="F9991" s="219"/>
      <c r="H9991" s="219"/>
      <c r="K9991" s="219"/>
      <c r="L9991" s="219"/>
      <c r="M9991" s="219"/>
    </row>
    <row r="9992" spans="5:13" x14ac:dyDescent="0.2">
      <c r="E9992" s="219"/>
      <c r="F9992" s="219"/>
      <c r="H9992" s="219"/>
      <c r="K9992" s="219"/>
      <c r="L9992" s="219"/>
      <c r="M9992" s="219"/>
    </row>
    <row r="9993" spans="5:13" x14ac:dyDescent="0.2">
      <c r="E9993" s="219"/>
      <c r="F9993" s="219"/>
      <c r="H9993" s="219"/>
      <c r="K9993" s="219"/>
      <c r="L9993" s="219"/>
      <c r="M9993" s="219"/>
    </row>
    <row r="9994" spans="5:13" x14ac:dyDescent="0.2">
      <c r="E9994" s="219"/>
      <c r="F9994" s="219"/>
      <c r="H9994" s="219"/>
      <c r="K9994" s="219"/>
      <c r="L9994" s="219"/>
      <c r="M9994" s="219"/>
    </row>
    <row r="9995" spans="5:13" x14ac:dyDescent="0.2">
      <c r="H9995" s="219"/>
    </row>
    <row r="9996" spans="5:13" x14ac:dyDescent="0.2">
      <c r="E9996" s="219"/>
      <c r="F9996" s="219"/>
      <c r="H9996" s="219"/>
      <c r="K9996" s="219"/>
      <c r="L9996" s="219"/>
      <c r="M9996" s="219"/>
    </row>
    <row r="9997" spans="5:13" x14ac:dyDescent="0.2">
      <c r="E9997" s="219"/>
      <c r="F9997" s="219"/>
      <c r="H9997" s="219"/>
      <c r="K9997" s="219"/>
      <c r="L9997" s="219"/>
      <c r="M9997" s="219"/>
    </row>
    <row r="9998" spans="5:13" x14ac:dyDescent="0.2">
      <c r="E9998" s="219"/>
      <c r="F9998" s="219"/>
      <c r="H9998" s="219"/>
      <c r="K9998" s="219"/>
      <c r="L9998" s="219"/>
      <c r="M9998" s="219"/>
    </row>
    <row r="9999" spans="5:13" x14ac:dyDescent="0.2">
      <c r="E9999" s="219"/>
      <c r="F9999" s="219"/>
      <c r="H9999" s="219"/>
      <c r="K9999" s="219"/>
      <c r="L9999" s="219"/>
      <c r="M9999" s="219"/>
    </row>
    <row r="10000" spans="5:13" x14ac:dyDescent="0.2">
      <c r="E10000" s="219"/>
      <c r="F10000" s="219"/>
      <c r="H10000" s="219"/>
      <c r="K10000" s="219"/>
      <c r="L10000" s="219"/>
      <c r="M10000" s="219"/>
    </row>
    <row r="10001" spans="5:13" x14ac:dyDescent="0.2">
      <c r="E10001" s="219"/>
      <c r="F10001" s="219"/>
      <c r="K10001" s="219"/>
      <c r="L10001" s="219"/>
      <c r="M10001" s="219"/>
    </row>
    <row r="10002" spans="5:13" x14ac:dyDescent="0.2">
      <c r="E10002" s="219"/>
      <c r="F10002" s="219"/>
      <c r="H10002" s="219"/>
      <c r="K10002" s="219"/>
      <c r="L10002" s="219"/>
      <c r="M10002" s="219"/>
    </row>
    <row r="10003" spans="5:13" x14ac:dyDescent="0.2">
      <c r="E10003" s="219"/>
      <c r="F10003" s="219"/>
      <c r="H10003" s="219"/>
      <c r="K10003" s="219"/>
      <c r="L10003" s="219"/>
      <c r="M10003" s="219"/>
    </row>
    <row r="10004" spans="5:13" x14ac:dyDescent="0.2">
      <c r="H10004" s="219"/>
    </row>
    <row r="10005" spans="5:13" x14ac:dyDescent="0.2">
      <c r="E10005" s="219"/>
      <c r="F10005" s="219"/>
      <c r="K10005" s="219"/>
      <c r="L10005" s="219"/>
      <c r="M10005" s="219"/>
    </row>
    <row r="10006" spans="5:13" x14ac:dyDescent="0.2">
      <c r="E10006" s="219"/>
      <c r="F10006" s="219"/>
      <c r="H10006" s="219"/>
      <c r="K10006" s="219"/>
      <c r="L10006" s="219"/>
      <c r="M10006" s="219"/>
    </row>
    <row r="10007" spans="5:13" x14ac:dyDescent="0.2">
      <c r="E10007" s="219"/>
    </row>
    <row r="10008" spans="5:13" x14ac:dyDescent="0.2">
      <c r="E10008" s="219"/>
      <c r="F10008" s="219"/>
      <c r="H10008" s="219"/>
      <c r="K10008" s="219"/>
      <c r="L10008" s="219"/>
      <c r="M10008" s="219"/>
    </row>
    <row r="10009" spans="5:13" x14ac:dyDescent="0.2">
      <c r="E10009" s="219"/>
      <c r="F10009" s="219"/>
      <c r="H10009" s="219"/>
      <c r="K10009" s="219"/>
      <c r="L10009" s="219"/>
      <c r="M10009" s="219"/>
    </row>
    <row r="10010" spans="5:13" x14ac:dyDescent="0.2">
      <c r="E10010" s="219"/>
      <c r="F10010" s="219"/>
      <c r="H10010" s="219"/>
      <c r="K10010" s="219"/>
      <c r="L10010" s="219"/>
      <c r="M10010" s="219"/>
    </row>
    <row r="10011" spans="5:13" x14ac:dyDescent="0.2">
      <c r="E10011" s="219"/>
      <c r="F10011" s="219"/>
      <c r="H10011" s="219"/>
      <c r="K10011" s="219"/>
      <c r="L10011" s="219"/>
      <c r="M10011" s="219"/>
    </row>
    <row r="10012" spans="5:13" x14ac:dyDescent="0.2">
      <c r="E10012" s="219"/>
      <c r="F10012" s="219"/>
      <c r="H10012" s="219"/>
      <c r="K10012" s="219"/>
      <c r="L10012" s="219"/>
      <c r="M10012" s="219"/>
    </row>
    <row r="10013" spans="5:13" x14ac:dyDescent="0.2">
      <c r="E10013" s="219"/>
      <c r="F10013" s="219"/>
      <c r="K10013" s="219"/>
      <c r="L10013" s="219"/>
      <c r="M10013" s="219"/>
    </row>
    <row r="10014" spans="5:13" x14ac:dyDescent="0.2">
      <c r="E10014" s="219"/>
      <c r="F10014" s="219"/>
      <c r="H10014" s="219"/>
      <c r="K10014" s="219"/>
      <c r="L10014" s="219"/>
      <c r="M10014" s="219"/>
    </row>
    <row r="10015" spans="5:13" x14ac:dyDescent="0.2">
      <c r="E10015" s="219"/>
      <c r="F10015" s="219"/>
      <c r="H10015" s="219"/>
      <c r="K10015" s="219"/>
      <c r="L10015" s="219"/>
      <c r="M10015" s="219"/>
    </row>
    <row r="10016" spans="5:13" x14ac:dyDescent="0.2">
      <c r="E10016" s="219"/>
      <c r="F10016" s="219"/>
      <c r="K10016" s="219"/>
      <c r="L10016" s="219"/>
      <c r="M10016" s="219"/>
    </row>
    <row r="10017" spans="5:13" x14ac:dyDescent="0.2">
      <c r="E10017" s="219"/>
      <c r="F10017" s="219"/>
      <c r="H10017" s="219"/>
      <c r="K10017" s="219"/>
      <c r="L10017" s="219"/>
      <c r="M10017" s="219"/>
    </row>
    <row r="10018" spans="5:13" x14ac:dyDescent="0.2">
      <c r="H10018" s="219"/>
    </row>
    <row r="10019" spans="5:13" x14ac:dyDescent="0.2">
      <c r="E10019" s="219"/>
      <c r="F10019" s="219"/>
      <c r="H10019" s="219"/>
      <c r="K10019" s="219"/>
      <c r="L10019" s="219"/>
      <c r="M10019" s="219"/>
    </row>
    <row r="10020" spans="5:13" x14ac:dyDescent="0.2">
      <c r="E10020" s="219"/>
      <c r="F10020" s="219"/>
      <c r="H10020" s="219"/>
      <c r="K10020" s="219"/>
      <c r="L10020" s="219"/>
      <c r="M10020" s="219"/>
    </row>
    <row r="10021" spans="5:13" x14ac:dyDescent="0.2">
      <c r="E10021" s="219"/>
      <c r="F10021" s="219"/>
      <c r="H10021" s="219"/>
      <c r="K10021" s="219"/>
      <c r="L10021" s="219"/>
      <c r="M10021" s="219"/>
    </row>
    <row r="10022" spans="5:13" x14ac:dyDescent="0.2">
      <c r="E10022" s="219"/>
      <c r="F10022" s="219"/>
      <c r="H10022" s="219"/>
      <c r="K10022" s="219"/>
      <c r="L10022" s="219"/>
      <c r="M10022" s="219"/>
    </row>
    <row r="10023" spans="5:13" x14ac:dyDescent="0.2">
      <c r="E10023" s="219"/>
      <c r="F10023" s="219"/>
      <c r="H10023" s="219"/>
      <c r="K10023" s="219"/>
      <c r="L10023" s="219"/>
      <c r="M10023" s="219"/>
    </row>
    <row r="10024" spans="5:13" x14ac:dyDescent="0.2">
      <c r="E10024" s="219"/>
      <c r="F10024" s="219"/>
      <c r="H10024" s="219"/>
      <c r="K10024" s="219"/>
      <c r="L10024" s="219"/>
      <c r="M10024" s="219"/>
    </row>
    <row r="10025" spans="5:13" x14ac:dyDescent="0.2">
      <c r="E10025" s="219"/>
      <c r="F10025" s="219"/>
      <c r="H10025" s="219"/>
      <c r="K10025" s="219"/>
      <c r="L10025" s="219"/>
      <c r="M10025" s="219"/>
    </row>
    <row r="10026" spans="5:13" x14ac:dyDescent="0.2">
      <c r="E10026" s="219"/>
      <c r="F10026" s="219"/>
      <c r="H10026" s="219"/>
      <c r="K10026" s="219"/>
      <c r="L10026" s="219"/>
      <c r="M10026" s="219"/>
    </row>
    <row r="10027" spans="5:13" x14ac:dyDescent="0.2">
      <c r="E10027" s="219"/>
      <c r="F10027" s="219"/>
      <c r="H10027" s="219"/>
      <c r="K10027" s="219"/>
      <c r="L10027" s="219"/>
      <c r="M10027" s="219"/>
    </row>
    <row r="10028" spans="5:13" x14ac:dyDescent="0.2">
      <c r="E10028" s="219"/>
      <c r="F10028" s="219"/>
      <c r="H10028" s="219"/>
      <c r="K10028" s="219"/>
      <c r="L10028" s="219"/>
      <c r="M10028" s="219"/>
    </row>
    <row r="10029" spans="5:13" x14ac:dyDescent="0.2">
      <c r="E10029" s="219"/>
      <c r="F10029" s="219"/>
      <c r="H10029" s="219"/>
      <c r="K10029" s="219"/>
      <c r="L10029" s="219"/>
      <c r="M10029" s="219"/>
    </row>
    <row r="10030" spans="5:13" x14ac:dyDescent="0.2">
      <c r="E10030" s="219"/>
      <c r="F10030" s="219"/>
      <c r="H10030" s="219"/>
      <c r="K10030" s="219"/>
      <c r="L10030" s="219"/>
      <c r="M10030" s="219"/>
    </row>
    <row r="10031" spans="5:13" x14ac:dyDescent="0.2">
      <c r="E10031" s="219"/>
      <c r="F10031" s="219"/>
      <c r="H10031" s="219"/>
      <c r="K10031" s="219"/>
      <c r="L10031" s="219"/>
      <c r="M10031" s="219"/>
    </row>
    <row r="10032" spans="5:13" x14ac:dyDescent="0.2">
      <c r="E10032" s="219"/>
      <c r="F10032" s="219"/>
      <c r="H10032" s="219"/>
      <c r="K10032" s="219"/>
      <c r="L10032" s="219"/>
      <c r="M10032" s="219"/>
    </row>
    <row r="10033" spans="5:13" x14ac:dyDescent="0.2">
      <c r="E10033" s="219"/>
      <c r="F10033" s="219"/>
      <c r="H10033" s="219"/>
      <c r="K10033" s="219"/>
      <c r="L10033" s="219"/>
      <c r="M10033" s="219"/>
    </row>
    <row r="10034" spans="5:13" x14ac:dyDescent="0.2">
      <c r="E10034" s="219"/>
      <c r="F10034" s="219"/>
      <c r="H10034" s="219"/>
      <c r="K10034" s="219"/>
      <c r="L10034" s="219"/>
      <c r="M10034" s="219"/>
    </row>
    <row r="10035" spans="5:13" x14ac:dyDescent="0.2">
      <c r="E10035" s="219"/>
      <c r="F10035" s="219"/>
      <c r="H10035" s="219"/>
      <c r="K10035" s="219"/>
      <c r="L10035" s="219"/>
      <c r="M10035" s="219"/>
    </row>
    <row r="10036" spans="5:13" x14ac:dyDescent="0.2">
      <c r="E10036" s="219"/>
      <c r="F10036" s="219"/>
      <c r="H10036" s="219"/>
      <c r="K10036" s="219"/>
      <c r="L10036" s="219"/>
      <c r="M10036" s="219"/>
    </row>
    <row r="10037" spans="5:13" x14ac:dyDescent="0.2">
      <c r="E10037" s="219"/>
      <c r="F10037" s="219"/>
      <c r="H10037" s="219"/>
      <c r="K10037" s="219"/>
      <c r="L10037" s="219"/>
      <c r="M10037" s="219"/>
    </row>
    <row r="10038" spans="5:13" x14ac:dyDescent="0.2">
      <c r="E10038" s="219"/>
      <c r="F10038" s="219"/>
      <c r="K10038" s="219"/>
      <c r="L10038" s="219"/>
      <c r="M10038" s="219"/>
    </row>
    <row r="10039" spans="5:13" x14ac:dyDescent="0.2">
      <c r="E10039" s="219"/>
      <c r="F10039" s="219"/>
      <c r="H10039" s="219"/>
      <c r="K10039" s="219"/>
      <c r="L10039" s="219"/>
      <c r="M10039" s="219"/>
    </row>
    <row r="10040" spans="5:13" x14ac:dyDescent="0.2">
      <c r="E10040" s="219"/>
      <c r="F10040" s="219"/>
      <c r="H10040" s="219"/>
      <c r="K10040" s="219"/>
      <c r="L10040" s="219"/>
      <c r="M10040" s="219"/>
    </row>
    <row r="10041" spans="5:13" x14ac:dyDescent="0.2">
      <c r="E10041" s="219"/>
      <c r="F10041" s="219"/>
      <c r="H10041" s="219"/>
      <c r="K10041" s="219"/>
      <c r="L10041" s="219"/>
      <c r="M10041" s="219"/>
    </row>
    <row r="10042" spans="5:13" x14ac:dyDescent="0.2">
      <c r="E10042" s="219"/>
      <c r="F10042" s="219"/>
      <c r="H10042" s="219"/>
      <c r="K10042" s="219"/>
      <c r="L10042" s="219"/>
      <c r="M10042" s="219"/>
    </row>
    <row r="10043" spans="5:13" x14ac:dyDescent="0.2">
      <c r="E10043" s="219"/>
      <c r="F10043" s="219"/>
      <c r="H10043" s="219"/>
      <c r="K10043" s="219"/>
      <c r="L10043" s="219"/>
      <c r="M10043" s="219"/>
    </row>
    <row r="10044" spans="5:13" x14ac:dyDescent="0.2">
      <c r="E10044" s="219"/>
      <c r="F10044" s="219"/>
      <c r="K10044" s="219"/>
      <c r="L10044" s="219"/>
      <c r="M10044" s="219"/>
    </row>
    <row r="10045" spans="5:13" x14ac:dyDescent="0.2">
      <c r="E10045" s="219"/>
      <c r="F10045" s="219"/>
      <c r="H10045" s="219"/>
      <c r="K10045" s="219"/>
      <c r="L10045" s="219"/>
      <c r="M10045" s="219"/>
    </row>
    <row r="10046" spans="5:13" x14ac:dyDescent="0.2">
      <c r="E10046" s="219"/>
      <c r="F10046" s="219"/>
      <c r="H10046" s="219"/>
      <c r="K10046" s="219"/>
      <c r="L10046" s="219"/>
      <c r="M10046" s="219"/>
    </row>
    <row r="10047" spans="5:13" x14ac:dyDescent="0.2">
      <c r="E10047" s="219"/>
      <c r="F10047" s="219"/>
      <c r="H10047" s="219"/>
      <c r="K10047" s="219"/>
      <c r="L10047" s="219"/>
      <c r="M10047" s="219"/>
    </row>
    <row r="10048" spans="5:13" x14ac:dyDescent="0.2">
      <c r="E10048" s="219"/>
      <c r="F10048" s="219"/>
      <c r="H10048" s="219"/>
      <c r="K10048" s="219"/>
      <c r="L10048" s="219"/>
      <c r="M10048" s="219"/>
    </row>
    <row r="10049" spans="5:13" x14ac:dyDescent="0.2">
      <c r="E10049" s="219"/>
      <c r="F10049" s="219"/>
      <c r="H10049" s="219"/>
      <c r="K10049" s="219"/>
      <c r="L10049" s="219"/>
      <c r="M10049" s="219"/>
    </row>
    <row r="10050" spans="5:13" x14ac:dyDescent="0.2">
      <c r="E10050" s="219"/>
      <c r="F10050" s="219"/>
      <c r="H10050" s="219"/>
      <c r="K10050" s="219"/>
      <c r="L10050" s="219"/>
      <c r="M10050" s="219"/>
    </row>
    <row r="10051" spans="5:13" x14ac:dyDescent="0.2">
      <c r="E10051" s="219"/>
      <c r="F10051" s="219"/>
      <c r="H10051" s="219"/>
      <c r="K10051" s="219"/>
      <c r="L10051" s="219"/>
      <c r="M10051" s="219"/>
    </row>
    <row r="10052" spans="5:13" x14ac:dyDescent="0.2">
      <c r="E10052" s="219"/>
      <c r="F10052" s="219"/>
      <c r="H10052" s="219"/>
      <c r="K10052" s="219"/>
      <c r="L10052" s="219"/>
      <c r="M10052" s="219"/>
    </row>
    <row r="10053" spans="5:13" x14ac:dyDescent="0.2">
      <c r="E10053" s="219"/>
      <c r="F10053" s="219"/>
      <c r="H10053" s="219"/>
      <c r="K10053" s="219"/>
      <c r="L10053" s="219"/>
      <c r="M10053" s="219"/>
    </row>
    <row r="10054" spans="5:13" x14ac:dyDescent="0.2">
      <c r="E10054" s="219"/>
      <c r="F10054" s="219"/>
      <c r="H10054" s="219"/>
      <c r="K10054" s="219"/>
      <c r="L10054" s="219"/>
      <c r="M10054" s="219"/>
    </row>
    <row r="10055" spans="5:13" x14ac:dyDescent="0.2">
      <c r="E10055" s="219"/>
      <c r="F10055" s="219"/>
      <c r="H10055" s="219"/>
      <c r="K10055" s="219"/>
      <c r="L10055" s="219"/>
      <c r="M10055" s="219"/>
    </row>
    <row r="10056" spans="5:13" x14ac:dyDescent="0.2">
      <c r="H10056" s="219"/>
    </row>
    <row r="10057" spans="5:13" x14ac:dyDescent="0.2">
      <c r="E10057" s="219"/>
      <c r="F10057" s="219"/>
      <c r="H10057" s="219"/>
      <c r="K10057" s="219"/>
      <c r="L10057" s="219"/>
      <c r="M10057" s="219"/>
    </row>
    <row r="10058" spans="5:13" x14ac:dyDescent="0.2">
      <c r="E10058" s="219"/>
      <c r="F10058" s="219"/>
      <c r="H10058" s="219"/>
      <c r="K10058" s="219"/>
      <c r="L10058" s="219"/>
      <c r="M10058" s="219"/>
    </row>
    <row r="10059" spans="5:13" x14ac:dyDescent="0.2">
      <c r="E10059" s="219"/>
      <c r="F10059" s="219"/>
      <c r="K10059" s="219"/>
      <c r="L10059" s="219"/>
      <c r="M10059" s="219"/>
    </row>
    <row r="10060" spans="5:13" x14ac:dyDescent="0.2">
      <c r="E10060" s="219"/>
      <c r="F10060" s="219"/>
      <c r="H10060" s="219"/>
      <c r="K10060" s="219"/>
      <c r="L10060" s="219"/>
      <c r="M10060" s="219"/>
    </row>
    <row r="10061" spans="5:13" x14ac:dyDescent="0.2">
      <c r="E10061" s="219"/>
      <c r="F10061" s="219"/>
      <c r="H10061" s="219"/>
      <c r="K10061" s="219"/>
      <c r="L10061" s="219"/>
    </row>
    <row r="10062" spans="5:13" x14ac:dyDescent="0.2">
      <c r="E10062" s="219"/>
      <c r="F10062" s="219"/>
      <c r="H10062" s="219"/>
      <c r="K10062" s="219"/>
      <c r="L10062" s="219"/>
      <c r="M10062" s="219"/>
    </row>
    <row r="10063" spans="5:13" x14ac:dyDescent="0.2">
      <c r="E10063" s="219"/>
      <c r="F10063" s="219"/>
      <c r="H10063" s="219"/>
      <c r="K10063" s="219"/>
      <c r="L10063" s="219"/>
      <c r="M10063" s="219"/>
    </row>
    <row r="10064" spans="5:13" x14ac:dyDescent="0.2">
      <c r="E10064" s="219"/>
      <c r="F10064" s="219"/>
      <c r="H10064" s="219"/>
      <c r="K10064" s="219"/>
      <c r="L10064" s="219"/>
      <c r="M10064" s="219"/>
    </row>
    <row r="10065" spans="5:13" x14ac:dyDescent="0.2">
      <c r="E10065" s="219"/>
      <c r="F10065" s="219"/>
      <c r="K10065" s="219"/>
      <c r="L10065" s="219"/>
      <c r="M10065" s="219"/>
    </row>
    <row r="10066" spans="5:13" x14ac:dyDescent="0.2">
      <c r="E10066" s="219"/>
      <c r="F10066" s="219"/>
      <c r="H10066" s="219"/>
      <c r="K10066" s="219"/>
      <c r="L10066" s="219"/>
      <c r="M10066" s="219"/>
    </row>
    <row r="10067" spans="5:13" x14ac:dyDescent="0.2">
      <c r="F10067" s="125"/>
    </row>
    <row r="10068" spans="5:13" x14ac:dyDescent="0.2">
      <c r="E10068" s="219"/>
      <c r="F10068" s="219"/>
      <c r="H10068" s="219"/>
      <c r="K10068" s="219"/>
      <c r="L10068" s="219"/>
      <c r="M10068" s="219"/>
    </row>
    <row r="10069" spans="5:13" x14ac:dyDescent="0.2">
      <c r="E10069" s="219"/>
      <c r="F10069" s="219"/>
      <c r="H10069" s="219"/>
      <c r="K10069" s="219"/>
      <c r="L10069" s="219"/>
      <c r="M10069" s="219"/>
    </row>
    <row r="10070" spans="5:13" x14ac:dyDescent="0.2">
      <c r="E10070" s="219"/>
      <c r="F10070" s="219"/>
      <c r="H10070" s="219"/>
      <c r="K10070" s="219"/>
      <c r="L10070" s="219"/>
      <c r="M10070" s="219"/>
    </row>
    <row r="10071" spans="5:13" x14ac:dyDescent="0.2">
      <c r="E10071" s="219"/>
      <c r="F10071" s="219"/>
      <c r="H10071" s="219"/>
      <c r="K10071" s="219"/>
      <c r="L10071" s="219"/>
      <c r="M10071" s="219"/>
    </row>
    <row r="10072" spans="5:13" x14ac:dyDescent="0.2">
      <c r="E10072" s="219"/>
      <c r="F10072" s="219"/>
      <c r="K10072" s="219"/>
      <c r="L10072" s="219"/>
      <c r="M10072" s="219"/>
    </row>
    <row r="10073" spans="5:13" x14ac:dyDescent="0.2">
      <c r="E10073" s="219"/>
      <c r="F10073" s="219"/>
      <c r="H10073" s="219"/>
      <c r="K10073" s="219"/>
      <c r="L10073" s="219"/>
      <c r="M10073" s="219"/>
    </row>
    <row r="10074" spans="5:13" x14ac:dyDescent="0.2">
      <c r="E10074" s="219"/>
      <c r="F10074" s="219"/>
      <c r="K10074" s="219"/>
      <c r="L10074" s="219"/>
      <c r="M10074" s="219"/>
    </row>
    <row r="10075" spans="5:13" x14ac:dyDescent="0.2">
      <c r="E10075" s="219"/>
      <c r="F10075" s="219"/>
      <c r="H10075" s="219"/>
      <c r="K10075" s="219"/>
      <c r="L10075" s="219"/>
      <c r="M10075" s="219"/>
    </row>
    <row r="10076" spans="5:13" x14ac:dyDescent="0.2">
      <c r="E10076" s="219"/>
      <c r="F10076" s="219"/>
      <c r="H10076" s="219"/>
      <c r="K10076" s="219"/>
      <c r="L10076" s="219"/>
      <c r="M10076" s="219"/>
    </row>
    <row r="10077" spans="5:13" x14ac:dyDescent="0.2">
      <c r="E10077" s="219"/>
      <c r="F10077" s="219"/>
      <c r="H10077" s="219"/>
      <c r="K10077" s="219"/>
      <c r="L10077" s="219"/>
      <c r="M10077" s="219"/>
    </row>
    <row r="10078" spans="5:13" x14ac:dyDescent="0.2">
      <c r="E10078" s="219"/>
      <c r="F10078" s="219"/>
      <c r="H10078" s="219"/>
      <c r="K10078" s="219"/>
      <c r="L10078" s="219"/>
      <c r="M10078" s="219"/>
    </row>
    <row r="10079" spans="5:13" x14ac:dyDescent="0.2">
      <c r="E10079" s="219"/>
      <c r="F10079" s="219"/>
      <c r="K10079" s="219"/>
      <c r="L10079" s="219"/>
      <c r="M10079" s="219"/>
    </row>
    <row r="10080" spans="5:13" x14ac:dyDescent="0.2">
      <c r="E10080" s="219"/>
      <c r="F10080" s="219"/>
      <c r="K10080" s="219"/>
      <c r="L10080" s="219"/>
      <c r="M10080" s="219"/>
    </row>
    <row r="10081" spans="5:13" x14ac:dyDescent="0.2">
      <c r="E10081" s="219"/>
      <c r="F10081" s="219"/>
      <c r="H10081" s="219"/>
      <c r="K10081" s="219"/>
      <c r="L10081" s="219"/>
      <c r="M10081" s="219"/>
    </row>
    <row r="10082" spans="5:13" x14ac:dyDescent="0.2">
      <c r="E10082" s="219"/>
      <c r="F10082" s="219"/>
      <c r="H10082" s="219"/>
      <c r="K10082" s="219"/>
      <c r="L10082" s="219"/>
      <c r="M10082" s="219"/>
    </row>
    <row r="10083" spans="5:13" x14ac:dyDescent="0.2">
      <c r="E10083" s="219"/>
      <c r="F10083" s="219"/>
      <c r="H10083" s="219"/>
      <c r="K10083" s="219"/>
      <c r="L10083" s="219"/>
      <c r="M10083" s="219"/>
    </row>
    <row r="10084" spans="5:13" x14ac:dyDescent="0.2">
      <c r="E10084" s="219"/>
      <c r="F10084" s="219"/>
      <c r="H10084" s="219"/>
      <c r="K10084" s="219"/>
      <c r="L10084" s="219"/>
      <c r="M10084" s="219"/>
    </row>
    <row r="10085" spans="5:13" x14ac:dyDescent="0.2">
      <c r="E10085" s="219"/>
      <c r="F10085" s="219"/>
      <c r="H10085" s="219"/>
      <c r="K10085" s="219"/>
      <c r="L10085" s="219"/>
      <c r="M10085" s="219"/>
    </row>
    <row r="10086" spans="5:13" x14ac:dyDescent="0.2">
      <c r="E10086" s="219"/>
      <c r="F10086" s="219"/>
      <c r="H10086" s="219"/>
      <c r="K10086" s="219"/>
      <c r="L10086" s="219"/>
      <c r="M10086" s="219"/>
    </row>
    <row r="10087" spans="5:13" x14ac:dyDescent="0.2">
      <c r="E10087" s="219"/>
      <c r="F10087" s="219"/>
      <c r="H10087" s="219"/>
      <c r="K10087" s="219"/>
      <c r="L10087" s="219"/>
      <c r="M10087" s="219"/>
    </row>
    <row r="10088" spans="5:13" x14ac:dyDescent="0.2">
      <c r="E10088" s="219"/>
      <c r="F10088" s="219"/>
      <c r="H10088" s="219"/>
      <c r="K10088" s="219"/>
      <c r="L10088" s="219"/>
      <c r="M10088" s="219"/>
    </row>
    <row r="10089" spans="5:13" x14ac:dyDescent="0.2">
      <c r="E10089" s="219"/>
      <c r="F10089" s="219"/>
      <c r="H10089" s="219"/>
      <c r="K10089" s="219"/>
      <c r="L10089" s="219"/>
      <c r="M10089" s="219"/>
    </row>
    <row r="10090" spans="5:13" x14ac:dyDescent="0.2">
      <c r="E10090" s="219"/>
      <c r="F10090" s="219"/>
      <c r="H10090" s="219"/>
      <c r="K10090" s="219"/>
      <c r="L10090" s="219"/>
      <c r="M10090" s="219"/>
    </row>
    <row r="10091" spans="5:13" x14ac:dyDescent="0.2">
      <c r="E10091" s="219"/>
      <c r="F10091" s="219"/>
      <c r="H10091" s="219"/>
      <c r="K10091" s="219"/>
      <c r="L10091" s="219"/>
      <c r="M10091" s="219"/>
    </row>
    <row r="10092" spans="5:13" x14ac:dyDescent="0.2">
      <c r="E10092" s="219"/>
      <c r="F10092" s="219"/>
      <c r="H10092" s="219"/>
      <c r="K10092" s="219"/>
      <c r="L10092" s="219"/>
      <c r="M10092" s="219"/>
    </row>
    <row r="10093" spans="5:13" x14ac:dyDescent="0.2">
      <c r="E10093" s="219"/>
      <c r="F10093" s="219"/>
      <c r="H10093" s="219"/>
      <c r="K10093" s="219"/>
      <c r="L10093" s="219"/>
      <c r="M10093" s="219"/>
    </row>
    <row r="10094" spans="5:13" x14ac:dyDescent="0.2">
      <c r="E10094" s="219"/>
      <c r="F10094" s="219"/>
      <c r="H10094" s="219"/>
      <c r="K10094" s="219"/>
      <c r="L10094" s="219"/>
      <c r="M10094" s="219"/>
    </row>
    <row r="10095" spans="5:13" x14ac:dyDescent="0.2">
      <c r="E10095" s="219"/>
      <c r="F10095" s="219"/>
      <c r="H10095" s="219"/>
      <c r="K10095" s="219"/>
      <c r="L10095" s="219"/>
      <c r="M10095" s="219"/>
    </row>
    <row r="10096" spans="5:13" x14ac:dyDescent="0.2">
      <c r="E10096" s="219"/>
      <c r="F10096" s="219"/>
      <c r="H10096" s="219"/>
      <c r="K10096" s="219"/>
      <c r="L10096" s="219"/>
      <c r="M10096" s="219"/>
    </row>
    <row r="10097" spans="5:13" x14ac:dyDescent="0.2">
      <c r="E10097" s="219"/>
      <c r="F10097" s="219"/>
      <c r="H10097" s="219"/>
      <c r="K10097" s="219"/>
      <c r="L10097" s="219"/>
      <c r="M10097" s="219"/>
    </row>
    <row r="10098" spans="5:13" x14ac:dyDescent="0.2">
      <c r="E10098" s="219"/>
      <c r="F10098" s="219"/>
      <c r="H10098" s="219"/>
      <c r="K10098" s="219"/>
      <c r="L10098" s="219"/>
      <c r="M10098" s="219"/>
    </row>
    <row r="10099" spans="5:13" x14ac:dyDescent="0.2">
      <c r="E10099" s="219"/>
      <c r="F10099" s="219"/>
      <c r="H10099" s="219"/>
      <c r="K10099" s="219"/>
      <c r="L10099" s="219"/>
      <c r="M10099" s="219"/>
    </row>
    <row r="10100" spans="5:13" x14ac:dyDescent="0.2">
      <c r="E10100" s="219"/>
      <c r="F10100" s="219"/>
      <c r="K10100" s="219"/>
      <c r="L10100" s="219"/>
      <c r="M10100" s="219"/>
    </row>
    <row r="10101" spans="5:13" x14ac:dyDescent="0.2">
      <c r="E10101" s="219"/>
      <c r="F10101" s="219"/>
      <c r="H10101" s="219"/>
      <c r="K10101" s="219"/>
      <c r="L10101" s="219"/>
      <c r="M10101" s="219"/>
    </row>
    <row r="10102" spans="5:13" x14ac:dyDescent="0.2">
      <c r="E10102" s="219"/>
      <c r="F10102" s="219"/>
      <c r="K10102" s="219"/>
      <c r="L10102" s="219"/>
      <c r="M10102" s="219"/>
    </row>
    <row r="10103" spans="5:13" x14ac:dyDescent="0.2">
      <c r="E10103" s="219"/>
      <c r="F10103" s="219"/>
      <c r="H10103" s="219"/>
      <c r="K10103" s="219"/>
      <c r="L10103" s="219"/>
      <c r="M10103" s="219"/>
    </row>
    <row r="10104" spans="5:13" x14ac:dyDescent="0.2">
      <c r="E10104" s="219"/>
      <c r="F10104" s="219"/>
      <c r="H10104" s="219"/>
      <c r="K10104" s="219"/>
      <c r="L10104" s="219"/>
      <c r="M10104" s="219"/>
    </row>
    <row r="10105" spans="5:13" x14ac:dyDescent="0.2">
      <c r="E10105" s="219"/>
      <c r="F10105" s="219"/>
      <c r="H10105" s="219"/>
      <c r="K10105" s="219"/>
      <c r="L10105" s="219"/>
      <c r="M10105" s="219"/>
    </row>
    <row r="10106" spans="5:13" x14ac:dyDescent="0.2">
      <c r="E10106" s="219"/>
      <c r="F10106" s="219"/>
      <c r="H10106" s="219"/>
      <c r="K10106" s="219"/>
      <c r="L10106" s="219"/>
      <c r="M10106" s="219"/>
    </row>
    <row r="10107" spans="5:13" x14ac:dyDescent="0.2">
      <c r="E10107" s="219"/>
      <c r="F10107" s="219"/>
      <c r="H10107" s="219"/>
      <c r="K10107" s="219"/>
      <c r="L10107" s="219"/>
      <c r="M10107" s="219"/>
    </row>
    <row r="10108" spans="5:13" x14ac:dyDescent="0.2">
      <c r="E10108" s="219"/>
      <c r="F10108" s="219"/>
      <c r="H10108" s="219"/>
      <c r="K10108" s="219"/>
      <c r="L10108" s="219"/>
      <c r="M10108" s="219"/>
    </row>
    <row r="10109" spans="5:13" x14ac:dyDescent="0.2">
      <c r="E10109" s="219"/>
      <c r="F10109" s="219"/>
      <c r="H10109" s="219"/>
      <c r="K10109" s="219"/>
      <c r="L10109" s="219"/>
      <c r="M10109" s="219"/>
    </row>
    <row r="10110" spans="5:13" x14ac:dyDescent="0.2">
      <c r="E10110" s="219"/>
      <c r="F10110" s="219"/>
      <c r="H10110" s="219"/>
      <c r="K10110" s="219"/>
      <c r="L10110" s="219"/>
      <c r="M10110" s="219"/>
    </row>
    <row r="10111" spans="5:13" x14ac:dyDescent="0.2">
      <c r="E10111" s="219"/>
      <c r="F10111" s="219"/>
      <c r="H10111" s="219"/>
      <c r="K10111" s="219"/>
      <c r="L10111" s="219"/>
      <c r="M10111" s="219"/>
    </row>
    <row r="10112" spans="5:13" x14ac:dyDescent="0.2">
      <c r="E10112" s="219"/>
      <c r="F10112" s="219"/>
      <c r="H10112" s="219"/>
      <c r="K10112" s="219"/>
      <c r="L10112" s="219"/>
      <c r="M10112" s="219"/>
    </row>
    <row r="10113" spans="5:13" x14ac:dyDescent="0.2">
      <c r="E10113" s="219"/>
      <c r="F10113" s="219"/>
      <c r="H10113" s="219"/>
      <c r="K10113" s="219"/>
      <c r="L10113" s="219"/>
      <c r="M10113" s="219"/>
    </row>
    <row r="10114" spans="5:13" x14ac:dyDescent="0.2">
      <c r="E10114" s="219"/>
      <c r="F10114" s="219"/>
      <c r="H10114" s="219"/>
      <c r="K10114" s="219"/>
      <c r="L10114" s="219"/>
      <c r="M10114" s="219"/>
    </row>
    <row r="10115" spans="5:13" x14ac:dyDescent="0.2">
      <c r="E10115" s="219"/>
      <c r="F10115" s="219"/>
      <c r="H10115" s="219"/>
      <c r="K10115" s="219"/>
      <c r="L10115" s="219"/>
      <c r="M10115" s="219"/>
    </row>
    <row r="10116" spans="5:13" x14ac:dyDescent="0.2">
      <c r="E10116" s="219"/>
      <c r="F10116" s="219"/>
      <c r="H10116" s="219"/>
      <c r="K10116" s="219"/>
      <c r="L10116" s="219"/>
      <c r="M10116" s="219"/>
    </row>
    <row r="10117" spans="5:13" x14ac:dyDescent="0.2">
      <c r="E10117" s="219"/>
      <c r="F10117" s="219"/>
      <c r="H10117" s="219"/>
      <c r="K10117" s="219"/>
      <c r="L10117" s="219"/>
      <c r="M10117" s="219"/>
    </row>
    <row r="10118" spans="5:13" x14ac:dyDescent="0.2">
      <c r="E10118" s="219"/>
      <c r="F10118" s="219"/>
      <c r="H10118" s="219"/>
      <c r="K10118" s="219"/>
      <c r="L10118" s="219"/>
      <c r="M10118" s="219"/>
    </row>
    <row r="10119" spans="5:13" x14ac:dyDescent="0.2">
      <c r="E10119" s="219"/>
      <c r="F10119" s="219"/>
      <c r="H10119" s="219"/>
      <c r="K10119" s="219"/>
      <c r="L10119" s="219"/>
      <c r="M10119" s="219"/>
    </row>
    <row r="10120" spans="5:13" x14ac:dyDescent="0.2">
      <c r="E10120" s="219"/>
      <c r="F10120" s="219"/>
      <c r="H10120" s="219"/>
      <c r="K10120" s="219"/>
      <c r="L10120" s="219"/>
      <c r="M10120" s="219"/>
    </row>
    <row r="10121" spans="5:13" x14ac:dyDescent="0.2">
      <c r="E10121" s="219"/>
      <c r="F10121" s="219"/>
      <c r="H10121" s="219"/>
      <c r="K10121" s="219"/>
      <c r="L10121" s="219"/>
      <c r="M10121" s="219"/>
    </row>
    <row r="10122" spans="5:13" x14ac:dyDescent="0.2">
      <c r="E10122" s="219"/>
      <c r="F10122" s="219"/>
      <c r="K10122" s="219"/>
      <c r="L10122" s="219"/>
      <c r="M10122" s="219"/>
    </row>
    <row r="10123" spans="5:13" x14ac:dyDescent="0.2">
      <c r="E10123" s="219"/>
      <c r="F10123" s="219"/>
      <c r="H10123" s="219"/>
      <c r="K10123" s="219"/>
      <c r="L10123" s="219"/>
      <c r="M10123" s="219"/>
    </row>
    <row r="10124" spans="5:13" x14ac:dyDescent="0.2">
      <c r="E10124" s="219"/>
      <c r="F10124" s="219"/>
      <c r="K10124" s="219"/>
      <c r="L10124" s="219"/>
      <c r="M10124" s="219"/>
    </row>
    <row r="10125" spans="5:13" x14ac:dyDescent="0.2">
      <c r="H10125" s="219"/>
    </row>
    <row r="10126" spans="5:13" x14ac:dyDescent="0.2">
      <c r="E10126" s="219"/>
      <c r="F10126" s="219"/>
      <c r="H10126" s="219"/>
      <c r="K10126" s="219"/>
      <c r="L10126" s="219"/>
      <c r="M10126" s="219"/>
    </row>
    <row r="10127" spans="5:13" x14ac:dyDescent="0.2">
      <c r="E10127" s="219"/>
      <c r="F10127" s="219"/>
      <c r="H10127" s="219"/>
      <c r="K10127" s="219"/>
      <c r="L10127" s="219"/>
      <c r="M10127" s="219"/>
    </row>
    <row r="10128" spans="5:13" x14ac:dyDescent="0.2">
      <c r="E10128" s="219"/>
      <c r="F10128" s="219"/>
      <c r="H10128" s="219"/>
      <c r="K10128" s="219"/>
      <c r="L10128" s="219"/>
      <c r="M10128" s="219"/>
    </row>
    <row r="10129" spans="5:13" x14ac:dyDescent="0.2">
      <c r="E10129" s="219"/>
      <c r="F10129" s="219"/>
      <c r="H10129" s="219"/>
      <c r="K10129" s="219"/>
      <c r="L10129" s="219"/>
      <c r="M10129" s="219"/>
    </row>
    <row r="10130" spans="5:13" x14ac:dyDescent="0.2">
      <c r="E10130" s="219"/>
      <c r="F10130" s="219"/>
      <c r="H10130" s="219"/>
      <c r="K10130" s="219"/>
      <c r="L10130" s="219"/>
      <c r="M10130" s="219"/>
    </row>
    <row r="10131" spans="5:13" x14ac:dyDescent="0.2">
      <c r="E10131" s="219"/>
      <c r="F10131" s="219"/>
      <c r="H10131" s="219"/>
      <c r="K10131" s="219"/>
      <c r="L10131" s="219"/>
      <c r="M10131" s="219"/>
    </row>
    <row r="10132" spans="5:13" x14ac:dyDescent="0.2">
      <c r="E10132" s="219"/>
      <c r="F10132" s="219"/>
      <c r="H10132" s="219"/>
      <c r="K10132" s="219"/>
      <c r="L10132" s="219"/>
      <c r="M10132" s="219"/>
    </row>
    <row r="10133" spans="5:13" x14ac:dyDescent="0.2">
      <c r="H10133" s="219"/>
    </row>
    <row r="10134" spans="5:13" x14ac:dyDescent="0.2">
      <c r="E10134" s="219"/>
      <c r="F10134" s="219"/>
      <c r="H10134" s="219"/>
      <c r="K10134" s="219"/>
      <c r="L10134" s="219"/>
      <c r="M10134" s="219"/>
    </row>
    <row r="10135" spans="5:13" x14ac:dyDescent="0.2">
      <c r="E10135" s="219"/>
      <c r="F10135" s="219"/>
      <c r="K10135" s="219"/>
      <c r="L10135" s="219"/>
      <c r="M10135" s="219"/>
    </row>
    <row r="10136" spans="5:13" x14ac:dyDescent="0.2">
      <c r="E10136" s="219"/>
      <c r="F10136" s="219"/>
      <c r="H10136" s="219"/>
      <c r="K10136" s="219"/>
      <c r="L10136" s="219"/>
      <c r="M10136" s="219"/>
    </row>
    <row r="10137" spans="5:13" x14ac:dyDescent="0.2">
      <c r="E10137" s="219"/>
      <c r="F10137" s="219"/>
      <c r="H10137" s="219"/>
      <c r="K10137" s="219"/>
      <c r="L10137" s="219"/>
      <c r="M10137" s="219"/>
    </row>
    <row r="10138" spans="5:13" x14ac:dyDescent="0.2">
      <c r="E10138" s="219"/>
      <c r="F10138" s="219"/>
      <c r="K10138" s="219"/>
      <c r="L10138" s="219"/>
      <c r="M10138" s="219"/>
    </row>
    <row r="10139" spans="5:13" x14ac:dyDescent="0.2">
      <c r="E10139" s="219"/>
      <c r="F10139" s="219"/>
      <c r="H10139" s="219"/>
      <c r="K10139" s="219"/>
      <c r="L10139" s="219"/>
      <c r="M10139" s="219"/>
    </row>
    <row r="10140" spans="5:13" x14ac:dyDescent="0.2">
      <c r="E10140" s="219"/>
      <c r="F10140" s="219"/>
      <c r="K10140" s="219"/>
      <c r="L10140" s="219"/>
      <c r="M10140" s="219"/>
    </row>
    <row r="10141" spans="5:13" x14ac:dyDescent="0.2">
      <c r="H10141" s="219"/>
    </row>
    <row r="10142" spans="5:13" x14ac:dyDescent="0.2">
      <c r="H10142" s="219"/>
    </row>
    <row r="10143" spans="5:13" x14ac:dyDescent="0.2">
      <c r="E10143" s="219"/>
      <c r="F10143" s="219"/>
      <c r="H10143" s="219"/>
      <c r="K10143" s="219"/>
      <c r="L10143" s="219"/>
      <c r="M10143" s="219"/>
    </row>
    <row r="10144" spans="5:13" x14ac:dyDescent="0.2">
      <c r="E10144" s="219"/>
      <c r="F10144" s="219"/>
      <c r="H10144" s="219"/>
      <c r="K10144" s="219"/>
      <c r="L10144" s="219"/>
      <c r="M10144" s="219"/>
    </row>
    <row r="10145" spans="5:13" x14ac:dyDescent="0.2">
      <c r="E10145" s="219"/>
      <c r="F10145" s="219"/>
      <c r="H10145" s="219"/>
      <c r="K10145" s="219"/>
      <c r="L10145" s="219"/>
      <c r="M10145" s="219"/>
    </row>
    <row r="10146" spans="5:13" x14ac:dyDescent="0.2">
      <c r="E10146" s="219"/>
      <c r="F10146" s="219"/>
      <c r="H10146" s="219"/>
      <c r="K10146" s="219"/>
      <c r="L10146" s="219"/>
      <c r="M10146" s="219"/>
    </row>
    <row r="10147" spans="5:13" x14ac:dyDescent="0.2">
      <c r="E10147" s="219"/>
      <c r="F10147" s="219"/>
      <c r="K10147" s="219"/>
      <c r="L10147" s="219"/>
      <c r="M10147" s="219"/>
    </row>
    <row r="10148" spans="5:13" x14ac:dyDescent="0.2">
      <c r="E10148" s="219"/>
      <c r="F10148" s="219"/>
      <c r="H10148" s="219"/>
      <c r="K10148" s="219"/>
      <c r="L10148" s="219"/>
      <c r="M10148" s="219"/>
    </row>
    <row r="10149" spans="5:13" x14ac:dyDescent="0.2">
      <c r="E10149" s="219"/>
      <c r="F10149" s="219"/>
      <c r="H10149" s="219"/>
      <c r="K10149" s="219"/>
      <c r="L10149" s="219"/>
      <c r="M10149" s="219"/>
    </row>
    <row r="10150" spans="5:13" x14ac:dyDescent="0.2">
      <c r="E10150" s="219"/>
      <c r="F10150" s="219"/>
      <c r="H10150" s="219"/>
      <c r="K10150" s="219"/>
      <c r="L10150" s="219"/>
      <c r="M10150" s="219"/>
    </row>
    <row r="10151" spans="5:13" x14ac:dyDescent="0.2">
      <c r="E10151" s="219"/>
      <c r="F10151" s="219"/>
      <c r="K10151" s="219"/>
      <c r="L10151" s="219"/>
      <c r="M10151" s="219"/>
    </row>
    <row r="10152" spans="5:13" x14ac:dyDescent="0.2">
      <c r="H10152" s="219"/>
    </row>
    <row r="10153" spans="5:13" x14ac:dyDescent="0.2">
      <c r="H10153" s="219"/>
    </row>
    <row r="10154" spans="5:13" x14ac:dyDescent="0.2">
      <c r="E10154" s="219"/>
      <c r="F10154" s="219"/>
      <c r="H10154" s="219"/>
      <c r="K10154" s="219"/>
      <c r="L10154" s="219"/>
      <c r="M10154" s="219"/>
    </row>
    <row r="10155" spans="5:13" x14ac:dyDescent="0.2">
      <c r="E10155" s="219"/>
      <c r="F10155" s="219"/>
      <c r="H10155" s="219"/>
      <c r="K10155" s="219"/>
      <c r="L10155" s="219"/>
      <c r="M10155" s="219"/>
    </row>
    <row r="10156" spans="5:13" x14ac:dyDescent="0.2">
      <c r="E10156" s="219"/>
      <c r="F10156" s="219"/>
      <c r="H10156" s="219"/>
      <c r="K10156" s="219"/>
      <c r="L10156" s="219"/>
      <c r="M10156" s="219"/>
    </row>
    <row r="10157" spans="5:13" x14ac:dyDescent="0.2">
      <c r="E10157" s="219"/>
      <c r="F10157" s="219"/>
      <c r="K10157" s="219"/>
      <c r="L10157" s="219"/>
      <c r="M10157" s="219"/>
    </row>
    <row r="10158" spans="5:13" x14ac:dyDescent="0.2">
      <c r="H10158" s="219"/>
    </row>
    <row r="10159" spans="5:13" x14ac:dyDescent="0.2">
      <c r="E10159" s="219"/>
      <c r="F10159" s="219"/>
      <c r="H10159" s="219"/>
      <c r="K10159" s="219"/>
      <c r="L10159" s="219"/>
      <c r="M10159" s="219"/>
    </row>
    <row r="10160" spans="5:13" x14ac:dyDescent="0.2">
      <c r="E10160" s="219"/>
      <c r="F10160" s="219"/>
      <c r="K10160" s="219"/>
      <c r="L10160" s="219"/>
      <c r="M10160" s="219"/>
    </row>
    <row r="10161" spans="5:13" x14ac:dyDescent="0.2">
      <c r="H10161" s="219"/>
    </row>
    <row r="10162" spans="5:13" x14ac:dyDescent="0.2">
      <c r="E10162" s="219"/>
      <c r="F10162" s="219"/>
      <c r="H10162" s="219"/>
      <c r="K10162" s="219"/>
      <c r="L10162" s="219"/>
      <c r="M10162" s="219"/>
    </row>
    <row r="10163" spans="5:13" x14ac:dyDescent="0.2">
      <c r="E10163" s="219"/>
      <c r="F10163" s="219"/>
      <c r="K10163" s="219"/>
      <c r="L10163" s="219"/>
      <c r="M10163" s="219"/>
    </row>
    <row r="10164" spans="5:13" x14ac:dyDescent="0.2">
      <c r="E10164" s="219"/>
      <c r="F10164" s="219"/>
      <c r="H10164" s="219"/>
      <c r="K10164" s="219"/>
      <c r="L10164" s="219"/>
      <c r="M10164" s="219"/>
    </row>
    <row r="10165" spans="5:13" x14ac:dyDescent="0.2">
      <c r="E10165" s="219"/>
      <c r="F10165" s="219"/>
      <c r="H10165" s="219"/>
      <c r="K10165" s="219"/>
      <c r="L10165" s="219"/>
      <c r="M10165" s="219"/>
    </row>
    <row r="10166" spans="5:13" x14ac:dyDescent="0.2">
      <c r="H10166" s="219"/>
    </row>
    <row r="10167" spans="5:13" x14ac:dyDescent="0.2">
      <c r="E10167" s="219"/>
      <c r="F10167" s="219"/>
      <c r="H10167" s="219"/>
      <c r="K10167" s="219"/>
      <c r="L10167" s="219"/>
      <c r="M10167" s="219"/>
    </row>
    <row r="10168" spans="5:13" x14ac:dyDescent="0.2">
      <c r="E10168" s="219"/>
      <c r="F10168" s="219"/>
      <c r="H10168" s="219"/>
      <c r="K10168" s="219"/>
      <c r="L10168" s="219"/>
      <c r="M10168" s="219"/>
    </row>
    <row r="10169" spans="5:13" x14ac:dyDescent="0.2">
      <c r="E10169" s="219"/>
      <c r="F10169" s="219"/>
      <c r="H10169" s="219"/>
      <c r="K10169" s="219"/>
      <c r="L10169" s="219"/>
      <c r="M10169" s="219"/>
    </row>
    <row r="10170" spans="5:13" x14ac:dyDescent="0.2">
      <c r="E10170" s="219"/>
      <c r="F10170" s="219"/>
      <c r="H10170" s="219"/>
      <c r="K10170" s="219"/>
      <c r="L10170" s="219"/>
      <c r="M10170" s="219"/>
    </row>
    <row r="10171" spans="5:13" x14ac:dyDescent="0.2">
      <c r="E10171" s="219"/>
      <c r="F10171" s="219"/>
      <c r="H10171" s="219"/>
      <c r="K10171" s="219"/>
      <c r="L10171" s="219"/>
      <c r="M10171" s="219"/>
    </row>
    <row r="10172" spans="5:13" x14ac:dyDescent="0.2">
      <c r="E10172" s="219"/>
      <c r="F10172" s="219"/>
      <c r="H10172" s="219"/>
      <c r="K10172" s="219"/>
      <c r="L10172" s="219"/>
      <c r="M10172" s="219"/>
    </row>
    <row r="10173" spans="5:13" x14ac:dyDescent="0.2">
      <c r="E10173" s="219"/>
      <c r="F10173" s="219"/>
      <c r="H10173" s="219"/>
      <c r="K10173" s="219"/>
      <c r="L10173" s="219"/>
      <c r="M10173" s="219"/>
    </row>
    <row r="10174" spans="5:13" x14ac:dyDescent="0.2">
      <c r="E10174" s="219"/>
      <c r="F10174" s="219"/>
      <c r="H10174" s="219"/>
      <c r="K10174" s="219"/>
      <c r="L10174" s="219"/>
      <c r="M10174" s="219"/>
    </row>
    <row r="10175" spans="5:13" x14ac:dyDescent="0.2">
      <c r="H10175" s="219"/>
    </row>
    <row r="10176" spans="5:13" x14ac:dyDescent="0.2">
      <c r="H10176" s="219"/>
    </row>
    <row r="10177" spans="5:13" x14ac:dyDescent="0.2">
      <c r="E10177" s="219"/>
      <c r="F10177" s="219"/>
      <c r="H10177" s="219"/>
      <c r="K10177" s="219"/>
      <c r="L10177" s="219"/>
      <c r="M10177" s="219"/>
    </row>
    <row r="10178" spans="5:13" x14ac:dyDescent="0.2">
      <c r="E10178" s="219"/>
      <c r="F10178" s="219"/>
      <c r="H10178" s="219"/>
      <c r="K10178" s="219"/>
      <c r="L10178" s="219"/>
      <c r="M10178" s="219"/>
    </row>
    <row r="10179" spans="5:13" x14ac:dyDescent="0.2">
      <c r="E10179" s="219"/>
      <c r="F10179" s="219"/>
      <c r="H10179" s="219"/>
      <c r="K10179" s="219"/>
      <c r="L10179" s="219"/>
      <c r="M10179" s="219"/>
    </row>
    <row r="10180" spans="5:13" x14ac:dyDescent="0.2">
      <c r="E10180" s="219"/>
      <c r="F10180" s="219"/>
      <c r="H10180" s="219"/>
      <c r="K10180" s="219"/>
      <c r="L10180" s="219"/>
      <c r="M10180" s="219"/>
    </row>
    <row r="10181" spans="5:13" x14ac:dyDescent="0.2">
      <c r="E10181" s="219"/>
      <c r="F10181" s="219"/>
      <c r="H10181" s="219"/>
      <c r="K10181" s="219"/>
      <c r="L10181" s="219"/>
      <c r="M10181" s="219"/>
    </row>
    <row r="10182" spans="5:13" x14ac:dyDescent="0.2">
      <c r="E10182" s="219"/>
      <c r="F10182" s="219"/>
      <c r="H10182" s="219"/>
      <c r="K10182" s="219"/>
      <c r="L10182" s="219"/>
      <c r="M10182" s="219"/>
    </row>
    <row r="10183" spans="5:13" x14ac:dyDescent="0.2">
      <c r="E10183" s="219"/>
      <c r="F10183" s="219"/>
      <c r="H10183" s="219"/>
      <c r="K10183" s="219"/>
      <c r="L10183" s="219"/>
      <c r="M10183" s="219"/>
    </row>
    <row r="10184" spans="5:13" x14ac:dyDescent="0.2">
      <c r="E10184" s="219"/>
      <c r="F10184" s="219"/>
      <c r="H10184" s="219"/>
      <c r="K10184" s="219"/>
      <c r="L10184" s="219"/>
      <c r="M10184" s="219"/>
    </row>
    <row r="10185" spans="5:13" x14ac:dyDescent="0.2">
      <c r="E10185" s="219"/>
      <c r="F10185" s="219"/>
      <c r="H10185" s="219"/>
      <c r="K10185" s="219"/>
      <c r="L10185" s="219"/>
      <c r="M10185" s="219"/>
    </row>
    <row r="10186" spans="5:13" x14ac:dyDescent="0.2">
      <c r="E10186" s="219"/>
      <c r="F10186" s="219"/>
      <c r="H10186" s="219"/>
      <c r="K10186" s="219"/>
      <c r="L10186" s="219"/>
      <c r="M10186" s="219"/>
    </row>
    <row r="10187" spans="5:13" x14ac:dyDescent="0.2">
      <c r="E10187" s="219"/>
      <c r="F10187" s="219"/>
      <c r="H10187" s="219"/>
      <c r="K10187" s="219"/>
      <c r="L10187" s="219"/>
      <c r="M10187" s="219"/>
    </row>
    <row r="10188" spans="5:13" x14ac:dyDescent="0.2">
      <c r="E10188" s="219"/>
      <c r="F10188" s="219"/>
      <c r="H10188" s="219"/>
      <c r="K10188" s="219"/>
      <c r="L10188" s="219"/>
      <c r="M10188" s="219"/>
    </row>
    <row r="10189" spans="5:13" x14ac:dyDescent="0.2">
      <c r="E10189" s="219"/>
      <c r="F10189" s="219"/>
      <c r="H10189" s="219"/>
      <c r="K10189" s="219"/>
      <c r="L10189" s="219"/>
      <c r="M10189" s="219"/>
    </row>
    <row r="10190" spans="5:13" x14ac:dyDescent="0.2">
      <c r="H10190" s="219"/>
    </row>
    <row r="10191" spans="5:13" x14ac:dyDescent="0.2">
      <c r="E10191" s="219"/>
      <c r="F10191" s="219"/>
      <c r="H10191" s="219"/>
      <c r="K10191" s="219"/>
      <c r="L10191" s="219"/>
      <c r="M10191" s="219"/>
    </row>
    <row r="10192" spans="5:13" x14ac:dyDescent="0.2">
      <c r="E10192" s="219"/>
      <c r="F10192" s="219"/>
      <c r="K10192" s="219"/>
      <c r="L10192" s="219"/>
      <c r="M10192" s="219"/>
    </row>
    <row r="10193" spans="5:13" x14ac:dyDescent="0.2">
      <c r="E10193" s="219"/>
      <c r="F10193" s="219"/>
      <c r="H10193" s="219"/>
      <c r="K10193" s="219"/>
      <c r="L10193" s="219"/>
      <c r="M10193" s="219"/>
    </row>
    <row r="10194" spans="5:13" x14ac:dyDescent="0.2">
      <c r="H10194" s="219"/>
    </row>
    <row r="10195" spans="5:13" x14ac:dyDescent="0.2">
      <c r="E10195" s="219"/>
      <c r="F10195" s="219"/>
      <c r="K10195" s="219"/>
      <c r="L10195" s="219"/>
      <c r="M10195" s="219"/>
    </row>
    <row r="10196" spans="5:13" x14ac:dyDescent="0.2">
      <c r="E10196" s="219"/>
      <c r="F10196" s="219"/>
      <c r="H10196" s="219"/>
      <c r="K10196" s="219"/>
      <c r="L10196" s="219"/>
      <c r="M10196" s="219"/>
    </row>
    <row r="10197" spans="5:13" x14ac:dyDescent="0.2">
      <c r="E10197" s="219"/>
      <c r="F10197" s="219"/>
      <c r="H10197" s="219"/>
      <c r="K10197" s="219"/>
      <c r="L10197" s="219"/>
      <c r="M10197" s="219"/>
    </row>
    <row r="10198" spans="5:13" x14ac:dyDescent="0.2">
      <c r="E10198" s="219"/>
      <c r="F10198" s="219"/>
      <c r="K10198" s="219"/>
      <c r="L10198" s="219"/>
      <c r="M10198" s="219"/>
    </row>
    <row r="10199" spans="5:13" x14ac:dyDescent="0.2">
      <c r="E10199" s="219"/>
      <c r="F10199" s="219"/>
      <c r="K10199" s="219"/>
      <c r="L10199" s="219"/>
      <c r="M10199" s="219"/>
    </row>
    <row r="10200" spans="5:13" x14ac:dyDescent="0.2">
      <c r="H10200" s="219"/>
    </row>
    <row r="10201" spans="5:13" x14ac:dyDescent="0.2">
      <c r="E10201" s="219"/>
      <c r="F10201" s="219"/>
      <c r="H10201" s="219"/>
      <c r="K10201" s="219"/>
      <c r="L10201" s="219"/>
      <c r="M10201" s="219"/>
    </row>
    <row r="10202" spans="5:13" x14ac:dyDescent="0.2">
      <c r="E10202" s="219"/>
      <c r="F10202" s="219"/>
      <c r="H10202" s="219"/>
      <c r="K10202" s="219"/>
      <c r="L10202" s="219"/>
      <c r="M10202" s="219"/>
    </row>
    <row r="10203" spans="5:13" x14ac:dyDescent="0.2">
      <c r="E10203" s="219"/>
      <c r="F10203" s="219"/>
      <c r="H10203" s="219"/>
      <c r="K10203" s="219"/>
      <c r="L10203" s="219"/>
      <c r="M10203" s="219"/>
    </row>
    <row r="10204" spans="5:13" x14ac:dyDescent="0.2">
      <c r="E10204" s="219"/>
      <c r="F10204" s="219"/>
      <c r="H10204" s="219"/>
      <c r="K10204" s="219"/>
      <c r="L10204" s="219"/>
      <c r="M10204" s="219"/>
    </row>
    <row r="10205" spans="5:13" x14ac:dyDescent="0.2">
      <c r="E10205" s="219"/>
      <c r="F10205" s="219"/>
      <c r="H10205" s="219"/>
      <c r="K10205" s="219"/>
      <c r="L10205" s="219"/>
      <c r="M10205" s="219"/>
    </row>
    <row r="10206" spans="5:13" x14ac:dyDescent="0.2">
      <c r="E10206" s="219"/>
      <c r="F10206" s="219"/>
      <c r="H10206" s="219"/>
      <c r="K10206" s="219"/>
      <c r="L10206" s="219"/>
      <c r="M10206" s="219"/>
    </row>
    <row r="10207" spans="5:13" x14ac:dyDescent="0.2">
      <c r="E10207" s="219"/>
      <c r="F10207" s="219"/>
      <c r="H10207" s="219"/>
      <c r="K10207" s="219"/>
      <c r="L10207" s="219"/>
      <c r="M10207" s="219"/>
    </row>
    <row r="10208" spans="5:13" x14ac:dyDescent="0.2">
      <c r="E10208" s="219"/>
      <c r="F10208" s="219"/>
      <c r="H10208" s="219"/>
      <c r="K10208" s="219"/>
      <c r="L10208" s="219"/>
      <c r="M10208" s="219"/>
    </row>
    <row r="10209" spans="5:13" x14ac:dyDescent="0.2">
      <c r="E10209" s="219"/>
      <c r="F10209" s="219"/>
      <c r="H10209" s="219"/>
      <c r="K10209" s="219"/>
      <c r="L10209" s="219"/>
      <c r="M10209" s="219"/>
    </row>
    <row r="10210" spans="5:13" x14ac:dyDescent="0.2">
      <c r="E10210" s="219"/>
      <c r="F10210" s="219"/>
      <c r="K10210" s="219"/>
      <c r="L10210" s="219"/>
      <c r="M10210" s="219"/>
    </row>
    <row r="10211" spans="5:13" x14ac:dyDescent="0.2">
      <c r="E10211" s="219"/>
      <c r="F10211" s="219"/>
      <c r="K10211" s="219"/>
      <c r="L10211" s="219"/>
      <c r="M10211" s="219"/>
    </row>
    <row r="10212" spans="5:13" x14ac:dyDescent="0.2">
      <c r="E10212" s="219"/>
      <c r="F10212" s="219"/>
      <c r="H10212" s="219"/>
      <c r="K10212" s="219"/>
      <c r="L10212" s="219"/>
      <c r="M10212" s="219"/>
    </row>
    <row r="10213" spans="5:13" x14ac:dyDescent="0.2">
      <c r="E10213" s="219"/>
      <c r="F10213" s="219"/>
      <c r="H10213" s="219"/>
      <c r="K10213" s="219"/>
      <c r="L10213" s="219"/>
      <c r="M10213" s="219"/>
    </row>
    <row r="10214" spans="5:13" x14ac:dyDescent="0.2">
      <c r="H10214" s="219"/>
    </row>
    <row r="10215" spans="5:13" x14ac:dyDescent="0.2">
      <c r="E10215" s="219"/>
      <c r="F10215" s="219"/>
      <c r="H10215" s="219"/>
      <c r="K10215" s="219"/>
      <c r="L10215" s="219"/>
      <c r="M10215" s="219"/>
    </row>
    <row r="10216" spans="5:13" x14ac:dyDescent="0.2">
      <c r="E10216" s="219"/>
      <c r="F10216" s="219"/>
      <c r="H10216" s="219"/>
      <c r="K10216" s="219"/>
      <c r="L10216" s="219"/>
      <c r="M10216" s="219"/>
    </row>
    <row r="10217" spans="5:13" x14ac:dyDescent="0.2">
      <c r="E10217" s="219"/>
      <c r="F10217" s="219"/>
      <c r="H10217" s="219"/>
      <c r="K10217" s="219"/>
      <c r="L10217" s="219"/>
      <c r="M10217" s="219"/>
    </row>
    <row r="10218" spans="5:13" x14ac:dyDescent="0.2">
      <c r="E10218" s="215"/>
    </row>
    <row r="10219" spans="5:13" x14ac:dyDescent="0.2">
      <c r="E10219" s="219"/>
      <c r="F10219" s="219"/>
      <c r="H10219" s="219"/>
      <c r="K10219" s="219"/>
      <c r="L10219" s="219"/>
      <c r="M10219" s="219"/>
    </row>
    <row r="10220" spans="5:13" x14ac:dyDescent="0.2">
      <c r="E10220" s="219"/>
      <c r="F10220" s="219"/>
      <c r="K10220" s="219"/>
      <c r="L10220" s="219"/>
      <c r="M10220" s="219"/>
    </row>
    <row r="10221" spans="5:13" x14ac:dyDescent="0.2">
      <c r="E10221" s="219"/>
      <c r="F10221" s="219"/>
      <c r="H10221" s="219"/>
      <c r="K10221" s="219"/>
      <c r="L10221" s="219"/>
      <c r="M10221" s="219"/>
    </row>
    <row r="10222" spans="5:13" x14ac:dyDescent="0.2">
      <c r="E10222" s="219"/>
      <c r="F10222" s="219"/>
      <c r="H10222" s="219"/>
      <c r="K10222" s="219"/>
      <c r="L10222" s="219"/>
      <c r="M10222" s="219"/>
    </row>
    <row r="10223" spans="5:13" x14ac:dyDescent="0.2">
      <c r="E10223" s="219"/>
      <c r="F10223" s="219"/>
      <c r="H10223" s="219"/>
      <c r="K10223" s="219"/>
      <c r="L10223" s="219"/>
      <c r="M10223" s="219"/>
    </row>
    <row r="10224" spans="5:13" x14ac:dyDescent="0.2">
      <c r="E10224" s="219"/>
      <c r="F10224" s="219"/>
      <c r="H10224" s="219"/>
      <c r="K10224" s="219"/>
      <c r="L10224" s="219"/>
      <c r="M10224" s="219"/>
    </row>
    <row r="10225" spans="5:13" x14ac:dyDescent="0.2">
      <c r="E10225" s="219"/>
      <c r="F10225" s="219"/>
      <c r="K10225" s="219"/>
      <c r="L10225" s="219"/>
      <c r="M10225" s="219"/>
    </row>
    <row r="10226" spans="5:13" x14ac:dyDescent="0.2">
      <c r="E10226" s="219"/>
      <c r="F10226" s="219"/>
      <c r="H10226" s="219"/>
      <c r="K10226" s="219"/>
      <c r="L10226" s="219"/>
      <c r="M10226" s="219"/>
    </row>
    <row r="10227" spans="5:13" x14ac:dyDescent="0.2">
      <c r="E10227" s="219"/>
      <c r="F10227" s="219"/>
      <c r="K10227" s="219"/>
      <c r="L10227" s="219"/>
      <c r="M10227" s="219"/>
    </row>
    <row r="10228" spans="5:13" x14ac:dyDescent="0.2">
      <c r="E10228" s="219"/>
      <c r="F10228" s="219"/>
      <c r="K10228" s="219"/>
      <c r="L10228" s="219"/>
      <c r="M10228" s="219"/>
    </row>
    <row r="10229" spans="5:13" x14ac:dyDescent="0.2">
      <c r="E10229" s="219"/>
      <c r="F10229" s="219"/>
      <c r="H10229" s="219"/>
      <c r="K10229" s="219"/>
      <c r="L10229" s="219"/>
      <c r="M10229" s="219"/>
    </row>
    <row r="10230" spans="5:13" x14ac:dyDescent="0.2">
      <c r="E10230" s="221"/>
      <c r="F10230" s="221"/>
      <c r="H10230" s="221"/>
      <c r="K10230" s="221"/>
      <c r="L10230" s="221"/>
      <c r="M10230" s="221"/>
    </row>
    <row r="10231" spans="5:13" x14ac:dyDescent="0.2">
      <c r="E10231" s="219"/>
      <c r="F10231" s="219"/>
      <c r="K10231" s="219"/>
      <c r="L10231" s="219"/>
      <c r="M10231" s="219"/>
    </row>
    <row r="10232" spans="5:13" x14ac:dyDescent="0.2">
      <c r="E10232" s="219"/>
      <c r="F10232" s="219"/>
      <c r="H10232" s="219"/>
      <c r="K10232" s="219"/>
      <c r="L10232" s="219"/>
      <c r="M10232" s="219"/>
    </row>
    <row r="10233" spans="5:13" x14ac:dyDescent="0.2">
      <c r="E10233" s="219"/>
      <c r="F10233" s="219"/>
      <c r="H10233" s="219"/>
      <c r="K10233" s="219"/>
      <c r="L10233" s="219"/>
      <c r="M10233" s="219"/>
    </row>
    <row r="10234" spans="5:13" x14ac:dyDescent="0.2">
      <c r="E10234" s="219"/>
      <c r="F10234" s="219"/>
      <c r="H10234" s="219"/>
      <c r="K10234" s="219"/>
      <c r="L10234" s="219"/>
      <c r="M10234" s="219"/>
    </row>
    <row r="10235" spans="5:13" x14ac:dyDescent="0.2">
      <c r="E10235" s="219"/>
      <c r="F10235" s="219"/>
      <c r="H10235" s="219"/>
      <c r="K10235" s="219"/>
      <c r="L10235" s="219"/>
      <c r="M10235" s="219"/>
    </row>
    <row r="10236" spans="5:13" x14ac:dyDescent="0.2">
      <c r="E10236" s="219"/>
      <c r="F10236" s="219"/>
      <c r="H10236" s="219"/>
      <c r="K10236" s="219"/>
      <c r="L10236" s="219"/>
      <c r="M10236" s="219"/>
    </row>
    <row r="10237" spans="5:13" x14ac:dyDescent="0.2">
      <c r="E10237" s="219"/>
      <c r="F10237" s="219"/>
      <c r="H10237" s="219"/>
      <c r="K10237" s="219"/>
      <c r="L10237" s="219"/>
      <c r="M10237" s="219"/>
    </row>
    <row r="10238" spans="5:13" x14ac:dyDescent="0.2">
      <c r="E10238" s="219"/>
      <c r="F10238" s="219"/>
      <c r="H10238" s="219"/>
      <c r="K10238" s="219"/>
      <c r="L10238" s="219"/>
      <c r="M10238" s="219"/>
    </row>
    <row r="10239" spans="5:13" x14ac:dyDescent="0.2">
      <c r="E10239" s="219"/>
      <c r="F10239" s="219"/>
      <c r="H10239" s="219"/>
      <c r="K10239" s="219"/>
      <c r="L10239" s="219"/>
      <c r="M10239" s="219"/>
    </row>
    <row r="10240" spans="5:13" x14ac:dyDescent="0.2">
      <c r="E10240" s="221"/>
      <c r="F10240" s="221"/>
      <c r="H10240" s="221"/>
      <c r="K10240" s="221"/>
      <c r="L10240" s="221"/>
      <c r="M10240" s="221"/>
    </row>
    <row r="10241" spans="5:13" x14ac:dyDescent="0.2">
      <c r="E10241" s="219"/>
      <c r="F10241" s="219"/>
      <c r="H10241" s="219"/>
      <c r="K10241" s="219"/>
      <c r="L10241" s="219"/>
      <c r="M10241" s="219"/>
    </row>
    <row r="10242" spans="5:13" x14ac:dyDescent="0.2">
      <c r="E10242" s="219"/>
      <c r="F10242" s="219"/>
      <c r="H10242" s="219"/>
      <c r="K10242" s="219"/>
      <c r="L10242" s="219"/>
      <c r="M10242" s="219"/>
    </row>
    <row r="10243" spans="5:13" x14ac:dyDescent="0.2">
      <c r="E10243" s="219"/>
      <c r="F10243" s="219"/>
      <c r="H10243" s="219"/>
      <c r="K10243" s="219"/>
      <c r="L10243" s="219"/>
      <c r="M10243" s="219"/>
    </row>
    <row r="10244" spans="5:13" x14ac:dyDescent="0.2">
      <c r="E10244" s="219"/>
      <c r="F10244" s="219"/>
      <c r="H10244" s="219"/>
      <c r="K10244" s="219"/>
      <c r="L10244" s="219"/>
      <c r="M10244" s="219"/>
    </row>
    <row r="10245" spans="5:13" x14ac:dyDescent="0.2">
      <c r="H10245" s="219"/>
    </row>
    <row r="10246" spans="5:13" x14ac:dyDescent="0.2">
      <c r="E10246" s="219"/>
      <c r="F10246" s="219"/>
      <c r="K10246" s="219"/>
      <c r="L10246" s="219"/>
      <c r="M10246" s="219"/>
    </row>
    <row r="10247" spans="5:13" x14ac:dyDescent="0.2">
      <c r="E10247" s="219"/>
      <c r="F10247" s="219"/>
      <c r="H10247" s="219"/>
      <c r="K10247" s="219"/>
      <c r="L10247" s="219"/>
    </row>
    <row r="10248" spans="5:13" x14ac:dyDescent="0.2">
      <c r="E10248" s="219"/>
      <c r="F10248" s="219"/>
      <c r="H10248" s="219"/>
      <c r="K10248" s="219"/>
      <c r="L10248" s="219"/>
      <c r="M10248" s="219"/>
    </row>
    <row r="10249" spans="5:13" x14ac:dyDescent="0.2">
      <c r="E10249" s="219"/>
      <c r="F10249" s="219"/>
      <c r="H10249" s="219"/>
      <c r="K10249" s="219"/>
      <c r="L10249" s="219"/>
      <c r="M10249" s="219"/>
    </row>
    <row r="10250" spans="5:13" x14ac:dyDescent="0.2">
      <c r="E10250" s="219"/>
    </row>
    <row r="10251" spans="5:13" x14ac:dyDescent="0.2">
      <c r="E10251" s="219"/>
      <c r="F10251" s="219"/>
      <c r="H10251" s="219"/>
      <c r="K10251" s="219"/>
      <c r="L10251" s="219"/>
      <c r="M10251" s="219"/>
    </row>
    <row r="10252" spans="5:13" x14ac:dyDescent="0.2">
      <c r="E10252" s="219"/>
      <c r="F10252" s="219"/>
      <c r="H10252" s="219"/>
      <c r="K10252" s="219"/>
      <c r="L10252" s="219"/>
      <c r="M10252" s="219"/>
    </row>
    <row r="10253" spans="5:13" x14ac:dyDescent="0.2">
      <c r="E10253" s="219"/>
      <c r="F10253" s="219"/>
      <c r="H10253" s="219"/>
      <c r="K10253" s="219"/>
      <c r="L10253" s="219"/>
      <c r="M10253" s="219"/>
    </row>
    <row r="10254" spans="5:13" x14ac:dyDescent="0.2">
      <c r="E10254" s="219"/>
      <c r="F10254" s="219"/>
      <c r="H10254" s="219"/>
      <c r="K10254" s="219"/>
      <c r="L10254" s="219"/>
      <c r="M10254" s="219"/>
    </row>
    <row r="10255" spans="5:13" x14ac:dyDescent="0.2">
      <c r="E10255" s="219"/>
      <c r="F10255" s="219"/>
      <c r="H10255" s="219"/>
      <c r="K10255" s="219"/>
      <c r="L10255" s="219"/>
      <c r="M10255" s="219"/>
    </row>
    <row r="10256" spans="5:13" x14ac:dyDescent="0.2">
      <c r="E10256" s="219"/>
      <c r="F10256" s="219"/>
      <c r="H10256" s="219"/>
      <c r="K10256" s="219"/>
      <c r="L10256" s="219"/>
      <c r="M10256" s="219"/>
    </row>
    <row r="10257" spans="5:13" x14ac:dyDescent="0.2">
      <c r="E10257" s="219"/>
      <c r="F10257" s="219"/>
      <c r="H10257" s="219"/>
      <c r="K10257" s="219"/>
      <c r="L10257" s="219"/>
      <c r="M10257" s="219"/>
    </row>
    <row r="10258" spans="5:13" x14ac:dyDescent="0.2">
      <c r="E10258" s="219"/>
      <c r="F10258" s="219"/>
      <c r="H10258" s="219"/>
      <c r="K10258" s="219"/>
      <c r="L10258" s="219"/>
      <c r="M10258" s="219"/>
    </row>
    <row r="10259" spans="5:13" x14ac:dyDescent="0.2">
      <c r="E10259" s="219"/>
      <c r="F10259" s="219"/>
      <c r="H10259" s="219"/>
      <c r="K10259" s="219"/>
      <c r="L10259" s="219"/>
      <c r="M10259" s="219"/>
    </row>
    <row r="10260" spans="5:13" x14ac:dyDescent="0.2">
      <c r="E10260" s="219"/>
      <c r="F10260" s="219"/>
      <c r="H10260" s="219"/>
      <c r="K10260" s="219"/>
      <c r="L10260" s="219"/>
      <c r="M10260" s="219"/>
    </row>
    <row r="10261" spans="5:13" x14ac:dyDescent="0.2">
      <c r="E10261" s="219"/>
      <c r="F10261" s="219"/>
      <c r="H10261" s="219"/>
      <c r="K10261" s="219"/>
      <c r="L10261" s="219"/>
      <c r="M10261" s="219"/>
    </row>
    <row r="10262" spans="5:13" x14ac:dyDescent="0.2">
      <c r="E10262" s="219"/>
      <c r="F10262" s="219"/>
      <c r="H10262" s="219"/>
      <c r="K10262" s="219"/>
      <c r="L10262" s="219"/>
      <c r="M10262" s="219"/>
    </row>
    <row r="10263" spans="5:13" x14ac:dyDescent="0.2">
      <c r="E10263" s="219"/>
      <c r="F10263" s="219"/>
      <c r="H10263" s="219"/>
      <c r="K10263" s="219"/>
      <c r="L10263" s="219"/>
      <c r="M10263" s="219"/>
    </row>
    <row r="10264" spans="5:13" x14ac:dyDescent="0.2">
      <c r="E10264" s="219"/>
      <c r="F10264" s="219"/>
      <c r="H10264" s="219"/>
      <c r="K10264" s="219"/>
      <c r="L10264" s="219"/>
      <c r="M10264" s="219"/>
    </row>
    <row r="10265" spans="5:13" x14ac:dyDescent="0.2">
      <c r="E10265" s="219"/>
      <c r="F10265" s="219"/>
      <c r="H10265" s="219"/>
      <c r="K10265" s="219"/>
      <c r="L10265" s="219"/>
      <c r="M10265" s="219"/>
    </row>
    <row r="10266" spans="5:13" x14ac:dyDescent="0.2">
      <c r="E10266" s="219"/>
      <c r="F10266" s="219"/>
      <c r="H10266" s="219"/>
      <c r="K10266" s="219"/>
      <c r="L10266" s="219"/>
      <c r="M10266" s="219"/>
    </row>
    <row r="10267" spans="5:13" x14ac:dyDescent="0.2">
      <c r="E10267" s="219"/>
      <c r="F10267" s="219"/>
      <c r="H10267" s="219"/>
      <c r="K10267" s="219"/>
      <c r="L10267" s="219"/>
      <c r="M10267" s="219"/>
    </row>
    <row r="10268" spans="5:13" x14ac:dyDescent="0.2">
      <c r="E10268" s="219"/>
      <c r="F10268" s="219"/>
      <c r="H10268" s="219"/>
      <c r="K10268" s="219"/>
      <c r="L10268" s="219"/>
      <c r="M10268" s="219"/>
    </row>
    <row r="10269" spans="5:13" x14ac:dyDescent="0.2">
      <c r="E10269" s="219"/>
      <c r="F10269" s="219"/>
      <c r="H10269" s="219"/>
      <c r="K10269" s="219"/>
      <c r="L10269" s="219"/>
      <c r="M10269" s="219"/>
    </row>
    <row r="10270" spans="5:13" x14ac:dyDescent="0.2">
      <c r="E10270" s="219"/>
      <c r="F10270" s="219"/>
      <c r="H10270" s="219"/>
      <c r="K10270" s="219"/>
      <c r="L10270" s="219"/>
      <c r="M10270" s="219"/>
    </row>
    <row r="10271" spans="5:13" x14ac:dyDescent="0.2">
      <c r="E10271" s="219"/>
      <c r="F10271" s="219"/>
      <c r="H10271" s="219"/>
      <c r="K10271" s="219"/>
      <c r="L10271" s="219"/>
      <c r="M10271" s="219"/>
    </row>
    <row r="10272" spans="5:13" x14ac:dyDescent="0.2">
      <c r="E10272" s="219"/>
      <c r="F10272" s="219"/>
      <c r="K10272" s="219"/>
      <c r="L10272" s="219"/>
      <c r="M10272" s="219"/>
    </row>
    <row r="10273" spans="5:13" x14ac:dyDescent="0.2">
      <c r="E10273" s="219"/>
      <c r="F10273" s="219"/>
      <c r="H10273" s="219"/>
      <c r="K10273" s="219"/>
      <c r="L10273" s="219"/>
      <c r="M10273" s="219"/>
    </row>
    <row r="10274" spans="5:13" x14ac:dyDescent="0.2">
      <c r="E10274" s="219"/>
      <c r="F10274" s="219"/>
      <c r="H10274" s="219"/>
      <c r="K10274" s="219"/>
      <c r="L10274" s="219"/>
      <c r="M10274" s="219"/>
    </row>
    <row r="10275" spans="5:13" x14ac:dyDescent="0.2">
      <c r="E10275" s="219"/>
      <c r="F10275" s="219"/>
      <c r="H10275" s="219"/>
      <c r="K10275" s="219"/>
      <c r="L10275" s="219"/>
      <c r="M10275" s="219"/>
    </row>
    <row r="10276" spans="5:13" x14ac:dyDescent="0.2">
      <c r="E10276" s="219"/>
      <c r="F10276" s="219"/>
      <c r="H10276" s="219"/>
      <c r="K10276" s="219"/>
      <c r="L10276" s="219"/>
      <c r="M10276" s="219"/>
    </row>
    <row r="10277" spans="5:13" x14ac:dyDescent="0.2">
      <c r="E10277" s="219"/>
      <c r="F10277" s="219"/>
      <c r="H10277" s="219"/>
      <c r="K10277" s="219"/>
      <c r="L10277" s="219"/>
      <c r="M10277" s="219"/>
    </row>
    <row r="10278" spans="5:13" x14ac:dyDescent="0.2">
      <c r="H10278" s="219"/>
    </row>
    <row r="10279" spans="5:13" x14ac:dyDescent="0.2">
      <c r="E10279" s="219"/>
      <c r="F10279" s="219"/>
      <c r="H10279" s="219"/>
      <c r="K10279" s="219"/>
      <c r="L10279" s="219"/>
      <c r="M10279" s="219"/>
    </row>
    <row r="10280" spans="5:13" x14ac:dyDescent="0.2">
      <c r="E10280" s="219"/>
      <c r="F10280" s="219"/>
      <c r="H10280" s="219"/>
      <c r="K10280" s="219"/>
      <c r="L10280" s="219"/>
      <c r="M10280" s="219"/>
    </row>
    <row r="10281" spans="5:13" x14ac:dyDescent="0.2">
      <c r="E10281" s="219"/>
      <c r="F10281" s="219"/>
      <c r="H10281" s="219"/>
      <c r="K10281" s="219"/>
      <c r="L10281" s="219"/>
      <c r="M10281" s="219"/>
    </row>
    <row r="10282" spans="5:13" x14ac:dyDescent="0.2">
      <c r="H10282" s="219"/>
    </row>
    <row r="10283" spans="5:13" x14ac:dyDescent="0.2">
      <c r="E10283" s="219"/>
      <c r="F10283" s="219"/>
      <c r="H10283" s="219"/>
      <c r="K10283" s="219"/>
      <c r="L10283" s="219"/>
      <c r="M10283" s="219"/>
    </row>
    <row r="10284" spans="5:13" x14ac:dyDescent="0.2">
      <c r="E10284" s="219"/>
      <c r="F10284" s="219"/>
      <c r="H10284" s="219"/>
      <c r="K10284" s="219"/>
      <c r="L10284" s="219"/>
      <c r="M10284" s="219"/>
    </row>
    <row r="10285" spans="5:13" x14ac:dyDescent="0.2">
      <c r="E10285" s="219"/>
      <c r="F10285" s="219"/>
      <c r="H10285" s="219"/>
      <c r="K10285" s="219"/>
      <c r="L10285" s="219"/>
      <c r="M10285" s="219"/>
    </row>
    <row r="10286" spans="5:13" x14ac:dyDescent="0.2">
      <c r="E10286" s="219"/>
      <c r="F10286" s="219"/>
      <c r="H10286" s="219"/>
      <c r="K10286" s="219"/>
      <c r="L10286" s="219"/>
      <c r="M10286" s="219"/>
    </row>
    <row r="10287" spans="5:13" x14ac:dyDescent="0.2">
      <c r="E10287" s="219"/>
      <c r="F10287" s="219"/>
      <c r="H10287" s="219"/>
      <c r="K10287" s="219"/>
      <c r="L10287" s="219"/>
      <c r="M10287" s="219"/>
    </row>
    <row r="10288" spans="5:13" x14ac:dyDescent="0.2">
      <c r="E10288" s="219"/>
      <c r="F10288" s="219"/>
      <c r="H10288" s="219"/>
      <c r="K10288" s="219"/>
      <c r="L10288" s="219"/>
      <c r="M10288" s="219"/>
    </row>
    <row r="10289" spans="5:13" x14ac:dyDescent="0.2">
      <c r="E10289" s="219"/>
      <c r="F10289" s="219"/>
      <c r="H10289" s="219"/>
      <c r="K10289" s="219"/>
      <c r="L10289" s="219"/>
      <c r="M10289" s="219"/>
    </row>
    <row r="10290" spans="5:13" x14ac:dyDescent="0.2">
      <c r="H10290" s="219"/>
    </row>
    <row r="10291" spans="5:13" x14ac:dyDescent="0.2">
      <c r="E10291" s="219"/>
      <c r="F10291" s="219"/>
      <c r="H10291" s="219"/>
      <c r="K10291" s="219"/>
      <c r="L10291" s="219"/>
      <c r="M10291" s="219"/>
    </row>
    <row r="10292" spans="5:13" x14ac:dyDescent="0.2">
      <c r="E10292" s="219"/>
      <c r="F10292" s="219"/>
      <c r="H10292" s="219"/>
      <c r="K10292" s="219"/>
      <c r="L10292" s="219"/>
      <c r="M10292" s="219"/>
    </row>
    <row r="10293" spans="5:13" x14ac:dyDescent="0.2">
      <c r="E10293" s="219"/>
      <c r="F10293" s="219"/>
      <c r="H10293" s="219"/>
      <c r="K10293" s="219"/>
      <c r="L10293" s="219"/>
      <c r="M10293" s="219"/>
    </row>
    <row r="10294" spans="5:13" x14ac:dyDescent="0.2">
      <c r="E10294" s="219"/>
      <c r="F10294" s="125"/>
    </row>
    <row r="10295" spans="5:13" x14ac:dyDescent="0.2">
      <c r="E10295" s="219"/>
      <c r="F10295" s="219"/>
      <c r="H10295" s="219"/>
      <c r="K10295" s="219"/>
      <c r="L10295" s="219"/>
      <c r="M10295" s="219"/>
    </row>
    <row r="10296" spans="5:13" x14ac:dyDescent="0.2">
      <c r="E10296" s="219"/>
      <c r="F10296" s="219"/>
      <c r="H10296" s="219"/>
      <c r="K10296" s="219"/>
      <c r="L10296" s="219"/>
      <c r="M10296" s="219"/>
    </row>
    <row r="10297" spans="5:13" x14ac:dyDescent="0.2">
      <c r="E10297" s="219"/>
      <c r="F10297" s="219"/>
      <c r="H10297" s="219"/>
      <c r="K10297" s="219"/>
      <c r="L10297" s="219"/>
      <c r="M10297" s="219"/>
    </row>
    <row r="10298" spans="5:13" x14ac:dyDescent="0.2">
      <c r="E10298" s="219"/>
      <c r="F10298" s="219"/>
      <c r="H10298" s="219"/>
      <c r="K10298" s="219"/>
      <c r="L10298" s="219"/>
      <c r="M10298" s="219"/>
    </row>
    <row r="10299" spans="5:13" x14ac:dyDescent="0.2">
      <c r="E10299" s="219"/>
      <c r="F10299" s="219"/>
      <c r="H10299" s="219"/>
      <c r="K10299" s="219"/>
      <c r="L10299" s="219"/>
      <c r="M10299" s="219"/>
    </row>
    <row r="10300" spans="5:13" x14ac:dyDescent="0.2">
      <c r="E10300" s="219"/>
      <c r="F10300" s="219"/>
      <c r="H10300" s="219"/>
      <c r="K10300" s="219"/>
      <c r="L10300" s="219"/>
      <c r="M10300" s="219"/>
    </row>
    <row r="10301" spans="5:13" x14ac:dyDescent="0.2">
      <c r="E10301" s="219"/>
      <c r="F10301" s="219"/>
      <c r="H10301" s="219"/>
      <c r="K10301" s="219"/>
      <c r="L10301" s="219"/>
      <c r="M10301" s="219"/>
    </row>
    <row r="10302" spans="5:13" x14ac:dyDescent="0.2">
      <c r="E10302" s="219"/>
      <c r="F10302" s="219"/>
      <c r="H10302" s="219"/>
      <c r="K10302" s="219"/>
      <c r="L10302" s="219"/>
      <c r="M10302" s="219"/>
    </row>
    <row r="10303" spans="5:13" x14ac:dyDescent="0.2">
      <c r="E10303" s="219"/>
      <c r="F10303" s="219"/>
      <c r="H10303" s="219"/>
      <c r="K10303" s="219"/>
      <c r="L10303" s="219"/>
      <c r="M10303" s="219"/>
    </row>
    <row r="10304" spans="5:13" x14ac:dyDescent="0.2">
      <c r="E10304" s="219"/>
      <c r="F10304" s="219"/>
      <c r="H10304" s="219"/>
      <c r="K10304" s="219"/>
      <c r="L10304" s="219"/>
      <c r="M10304" s="219"/>
    </row>
    <row r="10305" spans="5:13" x14ac:dyDescent="0.2">
      <c r="H10305" s="219"/>
    </row>
    <row r="10306" spans="5:13" x14ac:dyDescent="0.2">
      <c r="E10306" s="219"/>
      <c r="F10306" s="219"/>
      <c r="H10306" s="219"/>
      <c r="K10306" s="219"/>
      <c r="L10306" s="219"/>
      <c r="M10306" s="219"/>
    </row>
    <row r="10307" spans="5:13" x14ac:dyDescent="0.2">
      <c r="E10307" s="219"/>
      <c r="F10307" s="219"/>
      <c r="H10307" s="219"/>
      <c r="K10307" s="219"/>
      <c r="L10307" s="219"/>
      <c r="M10307" s="219"/>
    </row>
    <row r="10308" spans="5:13" x14ac:dyDescent="0.2">
      <c r="E10308" s="219"/>
      <c r="F10308" s="219"/>
      <c r="H10308" s="219"/>
      <c r="K10308" s="219"/>
      <c r="L10308" s="219"/>
      <c r="M10308" s="219"/>
    </row>
    <row r="10309" spans="5:13" x14ac:dyDescent="0.2">
      <c r="E10309" s="219"/>
      <c r="F10309" s="219"/>
      <c r="H10309" s="219"/>
      <c r="K10309" s="219"/>
      <c r="L10309" s="219"/>
      <c r="M10309" s="219"/>
    </row>
    <row r="10310" spans="5:13" x14ac:dyDescent="0.2">
      <c r="E10310" s="219"/>
      <c r="F10310" s="219"/>
      <c r="H10310" s="219"/>
      <c r="K10310" s="219"/>
      <c r="L10310" s="219"/>
      <c r="M10310" s="219"/>
    </row>
    <row r="10311" spans="5:13" x14ac:dyDescent="0.2">
      <c r="E10311" s="219"/>
      <c r="F10311" s="219"/>
      <c r="H10311" s="219"/>
      <c r="K10311" s="219"/>
      <c r="L10311" s="219"/>
      <c r="M10311" s="219"/>
    </row>
    <row r="10312" spans="5:13" x14ac:dyDescent="0.2">
      <c r="E10312" s="219"/>
      <c r="F10312" s="219"/>
      <c r="H10312" s="219"/>
      <c r="K10312" s="219"/>
      <c r="L10312" s="219"/>
      <c r="M10312" s="219"/>
    </row>
    <row r="10313" spans="5:13" x14ac:dyDescent="0.2">
      <c r="E10313" s="219"/>
      <c r="F10313" s="219"/>
      <c r="H10313" s="219"/>
      <c r="K10313" s="219"/>
      <c r="L10313" s="219"/>
      <c r="M10313" s="219"/>
    </row>
    <row r="10314" spans="5:13" x14ac:dyDescent="0.2">
      <c r="E10314" s="219"/>
      <c r="F10314" s="219"/>
      <c r="H10314" s="219"/>
      <c r="K10314" s="219"/>
      <c r="L10314" s="219"/>
      <c r="M10314" s="219"/>
    </row>
    <row r="10315" spans="5:13" x14ac:dyDescent="0.2">
      <c r="H10315" s="219"/>
    </row>
    <row r="10316" spans="5:13" x14ac:dyDescent="0.2">
      <c r="E10316" s="219"/>
      <c r="F10316" s="219"/>
      <c r="H10316" s="219"/>
      <c r="K10316" s="219"/>
      <c r="L10316" s="219"/>
      <c r="M10316" s="219"/>
    </row>
    <row r="10317" spans="5:13" x14ac:dyDescent="0.2">
      <c r="E10317" s="219"/>
      <c r="F10317" s="219"/>
      <c r="H10317" s="219"/>
      <c r="K10317" s="219"/>
      <c r="L10317" s="219"/>
      <c r="M10317" s="219"/>
    </row>
    <row r="10318" spans="5:13" x14ac:dyDescent="0.2">
      <c r="E10318" s="221"/>
      <c r="F10318" s="221"/>
      <c r="H10318" s="221"/>
      <c r="K10318" s="221"/>
      <c r="L10318" s="221"/>
      <c r="M10318" s="221"/>
    </row>
    <row r="10319" spans="5:13" x14ac:dyDescent="0.2">
      <c r="E10319" s="219"/>
      <c r="F10319" s="219"/>
      <c r="H10319" s="219"/>
      <c r="K10319" s="219"/>
      <c r="L10319" s="219"/>
      <c r="M10319" s="219"/>
    </row>
    <row r="10320" spans="5:13" x14ac:dyDescent="0.2">
      <c r="E10320" s="219"/>
      <c r="F10320" s="219"/>
      <c r="H10320" s="219"/>
      <c r="K10320" s="219"/>
      <c r="L10320" s="219"/>
      <c r="M10320" s="219"/>
    </row>
    <row r="10321" spans="5:13" x14ac:dyDescent="0.2">
      <c r="E10321" s="219"/>
      <c r="F10321" s="219"/>
      <c r="H10321" s="219"/>
      <c r="K10321" s="219"/>
      <c r="L10321" s="219"/>
      <c r="M10321" s="219"/>
    </row>
    <row r="10322" spans="5:13" x14ac:dyDescent="0.2">
      <c r="E10322" s="219"/>
      <c r="F10322" s="219"/>
      <c r="H10322" s="219"/>
      <c r="K10322" s="219"/>
      <c r="L10322" s="219"/>
      <c r="M10322" s="219"/>
    </row>
    <row r="10323" spans="5:13" x14ac:dyDescent="0.2">
      <c r="E10323" s="219"/>
      <c r="F10323" s="219"/>
      <c r="H10323" s="219"/>
      <c r="K10323" s="219"/>
      <c r="L10323" s="219"/>
      <c r="M10323" s="219"/>
    </row>
    <row r="10324" spans="5:13" x14ac:dyDescent="0.2">
      <c r="E10324" s="219"/>
      <c r="F10324" s="219"/>
      <c r="H10324" s="219"/>
      <c r="K10324" s="219"/>
      <c r="L10324" s="219"/>
      <c r="M10324" s="219"/>
    </row>
    <row r="10325" spans="5:13" x14ac:dyDescent="0.2">
      <c r="E10325" s="219"/>
      <c r="F10325" s="219"/>
      <c r="H10325" s="219"/>
      <c r="K10325" s="219"/>
      <c r="L10325" s="219"/>
      <c r="M10325" s="219"/>
    </row>
    <row r="10326" spans="5:13" x14ac:dyDescent="0.2">
      <c r="E10326" s="219"/>
      <c r="F10326" s="219"/>
      <c r="H10326" s="219"/>
      <c r="K10326" s="219"/>
      <c r="L10326" s="219"/>
      <c r="M10326" s="219"/>
    </row>
    <row r="10327" spans="5:13" x14ac:dyDescent="0.2">
      <c r="E10327" s="219"/>
      <c r="F10327" s="219"/>
      <c r="H10327" s="219"/>
      <c r="K10327" s="219"/>
      <c r="L10327" s="219"/>
      <c r="M10327" s="219"/>
    </row>
    <row r="10328" spans="5:13" x14ac:dyDescent="0.2">
      <c r="E10328" s="219"/>
      <c r="F10328" s="219"/>
      <c r="H10328" s="219"/>
      <c r="K10328" s="219"/>
      <c r="L10328" s="219"/>
      <c r="M10328" s="219"/>
    </row>
    <row r="10329" spans="5:13" x14ac:dyDescent="0.2">
      <c r="E10329" s="219"/>
      <c r="F10329" s="219"/>
      <c r="H10329" s="219"/>
      <c r="K10329" s="219"/>
      <c r="L10329" s="219"/>
      <c r="M10329" s="219"/>
    </row>
    <row r="10330" spans="5:13" x14ac:dyDescent="0.2">
      <c r="E10330" s="219"/>
      <c r="F10330" s="219"/>
      <c r="H10330" s="219"/>
      <c r="K10330" s="219"/>
      <c r="L10330" s="219"/>
      <c r="M10330" s="219"/>
    </row>
    <row r="10331" spans="5:13" x14ac:dyDescent="0.2">
      <c r="E10331" s="219"/>
      <c r="F10331" s="219"/>
      <c r="H10331" s="219"/>
      <c r="K10331" s="219"/>
      <c r="L10331" s="219"/>
      <c r="M10331" s="219"/>
    </row>
    <row r="10332" spans="5:13" x14ac:dyDescent="0.2">
      <c r="E10332" s="219"/>
      <c r="F10332" s="219"/>
      <c r="H10332" s="219"/>
      <c r="K10332" s="219"/>
      <c r="L10332" s="219"/>
      <c r="M10332" s="219"/>
    </row>
    <row r="10333" spans="5:13" x14ac:dyDescent="0.2">
      <c r="E10333" s="219"/>
      <c r="F10333" s="219"/>
      <c r="H10333" s="219"/>
      <c r="K10333" s="219"/>
      <c r="L10333" s="219"/>
      <c r="M10333" s="219"/>
    </row>
    <row r="10334" spans="5:13" x14ac:dyDescent="0.2">
      <c r="E10334" s="219"/>
      <c r="F10334" s="219"/>
      <c r="H10334" s="219"/>
      <c r="K10334" s="219"/>
      <c r="L10334" s="219"/>
      <c r="M10334" s="219"/>
    </row>
    <row r="10335" spans="5:13" x14ac:dyDescent="0.2">
      <c r="E10335" s="219"/>
      <c r="F10335" s="219"/>
      <c r="H10335" s="219"/>
      <c r="K10335" s="219"/>
      <c r="L10335" s="219"/>
      <c r="M10335" s="219"/>
    </row>
    <row r="10336" spans="5:13" x14ac:dyDescent="0.2">
      <c r="H10336" s="219"/>
    </row>
    <row r="10337" spans="5:13" x14ac:dyDescent="0.2">
      <c r="E10337" s="219"/>
      <c r="F10337" s="219"/>
      <c r="H10337" s="219"/>
      <c r="K10337" s="219"/>
      <c r="L10337" s="219"/>
      <c r="M10337" s="219"/>
    </row>
    <row r="10338" spans="5:13" x14ac:dyDescent="0.2">
      <c r="E10338" s="219"/>
      <c r="F10338" s="219"/>
      <c r="H10338" s="219"/>
      <c r="K10338" s="219"/>
      <c r="L10338" s="219"/>
      <c r="M10338" s="219"/>
    </row>
    <row r="10339" spans="5:13" x14ac:dyDescent="0.2">
      <c r="E10339" s="219"/>
      <c r="F10339" s="219"/>
      <c r="H10339" s="219"/>
      <c r="K10339" s="219"/>
      <c r="L10339" s="219"/>
      <c r="M10339" s="219"/>
    </row>
    <row r="10340" spans="5:13" x14ac:dyDescent="0.2">
      <c r="H10340" s="219"/>
    </row>
    <row r="10341" spans="5:13" x14ac:dyDescent="0.2">
      <c r="E10341" s="219"/>
      <c r="F10341" s="219"/>
      <c r="H10341" s="219"/>
      <c r="K10341" s="219"/>
      <c r="L10341" s="219"/>
      <c r="M10341" s="219"/>
    </row>
    <row r="10342" spans="5:13" x14ac:dyDescent="0.2">
      <c r="H10342" s="219"/>
    </row>
    <row r="10343" spans="5:13" x14ac:dyDescent="0.2">
      <c r="E10343" s="219"/>
      <c r="F10343" s="219"/>
      <c r="H10343" s="219"/>
      <c r="K10343" s="219"/>
      <c r="L10343" s="219"/>
      <c r="M10343" s="219"/>
    </row>
    <row r="10344" spans="5:13" x14ac:dyDescent="0.2">
      <c r="E10344" s="219"/>
      <c r="F10344" s="219"/>
      <c r="H10344" s="219"/>
      <c r="K10344" s="219"/>
      <c r="L10344" s="219"/>
      <c r="M10344" s="219"/>
    </row>
    <row r="10345" spans="5:13" x14ac:dyDescent="0.2">
      <c r="E10345" s="219"/>
      <c r="F10345" s="219"/>
      <c r="H10345" s="219"/>
      <c r="K10345" s="219"/>
      <c r="L10345" s="219"/>
      <c r="M10345" s="219"/>
    </row>
    <row r="10346" spans="5:13" x14ac:dyDescent="0.2">
      <c r="E10346" s="219"/>
      <c r="F10346" s="219"/>
      <c r="H10346" s="219"/>
      <c r="K10346" s="219"/>
      <c r="L10346" s="219"/>
      <c r="M10346" s="219"/>
    </row>
    <row r="10347" spans="5:13" x14ac:dyDescent="0.2">
      <c r="E10347" s="219"/>
      <c r="F10347" s="219"/>
      <c r="H10347" s="219"/>
      <c r="K10347" s="219"/>
      <c r="L10347" s="219"/>
      <c r="M10347" s="219"/>
    </row>
    <row r="10348" spans="5:13" x14ac:dyDescent="0.2">
      <c r="H10348" s="219"/>
    </row>
    <row r="10349" spans="5:13" x14ac:dyDescent="0.2">
      <c r="F10349" s="125"/>
      <c r="J10349" s="219"/>
      <c r="K10349" s="219"/>
      <c r="L10349" s="219"/>
    </row>
    <row r="10350" spans="5:13" x14ac:dyDescent="0.2">
      <c r="E10350" s="219"/>
      <c r="F10350" s="219"/>
      <c r="H10350" s="219"/>
      <c r="K10350" s="219"/>
      <c r="L10350" s="219"/>
      <c r="M10350" s="219"/>
    </row>
    <row r="10351" spans="5:13" x14ac:dyDescent="0.2">
      <c r="E10351" s="219"/>
      <c r="F10351" s="219"/>
      <c r="H10351" s="219"/>
      <c r="K10351" s="219"/>
      <c r="L10351" s="219"/>
      <c r="M10351" s="219"/>
    </row>
    <row r="10352" spans="5:13" x14ac:dyDescent="0.2">
      <c r="E10352" s="219"/>
      <c r="F10352" s="219"/>
      <c r="H10352" s="219"/>
      <c r="K10352" s="219"/>
      <c r="L10352" s="219"/>
      <c r="M10352" s="219"/>
    </row>
    <row r="10353" spans="5:13" x14ac:dyDescent="0.2">
      <c r="E10353" s="219"/>
      <c r="F10353" s="219"/>
      <c r="H10353" s="219"/>
      <c r="K10353" s="219"/>
      <c r="L10353" s="219"/>
      <c r="M10353" s="219"/>
    </row>
    <row r="10354" spans="5:13" x14ac:dyDescent="0.2">
      <c r="E10354" s="219"/>
      <c r="F10354" s="219"/>
      <c r="H10354" s="219"/>
      <c r="K10354" s="219"/>
      <c r="L10354" s="219"/>
      <c r="M10354" s="219"/>
    </row>
    <row r="10355" spans="5:13" x14ac:dyDescent="0.2">
      <c r="E10355" s="219"/>
      <c r="F10355" s="219"/>
      <c r="H10355" s="219"/>
      <c r="K10355" s="219"/>
      <c r="L10355" s="219"/>
      <c r="M10355" s="219"/>
    </row>
    <row r="10356" spans="5:13" x14ac:dyDescent="0.2">
      <c r="E10356" s="219"/>
      <c r="F10356" s="219"/>
      <c r="H10356" s="219"/>
      <c r="K10356" s="219"/>
      <c r="L10356" s="219"/>
      <c r="M10356" s="219"/>
    </row>
    <row r="10357" spans="5:13" x14ac:dyDescent="0.2">
      <c r="E10357" s="219"/>
      <c r="F10357" s="219"/>
      <c r="H10357" s="219"/>
      <c r="K10357" s="219"/>
      <c r="L10357" s="219"/>
      <c r="M10357" s="219"/>
    </row>
    <row r="10358" spans="5:13" x14ac:dyDescent="0.2">
      <c r="E10358" s="219"/>
      <c r="F10358" s="219"/>
      <c r="H10358" s="219"/>
      <c r="K10358" s="219"/>
      <c r="L10358" s="219"/>
      <c r="M10358" s="219"/>
    </row>
    <row r="10359" spans="5:13" x14ac:dyDescent="0.2">
      <c r="E10359" s="219"/>
      <c r="F10359" s="219"/>
      <c r="H10359" s="219"/>
      <c r="K10359" s="219"/>
      <c r="L10359" s="219"/>
      <c r="M10359" s="219"/>
    </row>
    <row r="10360" spans="5:13" x14ac:dyDescent="0.2">
      <c r="E10360" s="219"/>
      <c r="F10360" s="219"/>
      <c r="H10360" s="219"/>
      <c r="K10360" s="219"/>
      <c r="L10360" s="219"/>
      <c r="M10360" s="219"/>
    </row>
    <row r="10361" spans="5:13" x14ac:dyDescent="0.2">
      <c r="E10361" s="219"/>
      <c r="F10361" s="219"/>
      <c r="H10361" s="219"/>
      <c r="K10361" s="219"/>
      <c r="L10361" s="219"/>
      <c r="M10361" s="219"/>
    </row>
    <row r="10362" spans="5:13" x14ac:dyDescent="0.2">
      <c r="E10362" s="219"/>
      <c r="F10362" s="219"/>
      <c r="H10362" s="219"/>
      <c r="K10362" s="219"/>
      <c r="L10362" s="219"/>
      <c r="M10362" s="219"/>
    </row>
    <row r="10363" spans="5:13" x14ac:dyDescent="0.2">
      <c r="E10363" s="219"/>
      <c r="F10363" s="219"/>
      <c r="H10363" s="219"/>
      <c r="K10363" s="219"/>
      <c r="L10363" s="219"/>
      <c r="M10363" s="219"/>
    </row>
    <row r="10364" spans="5:13" x14ac:dyDescent="0.2">
      <c r="H10364" s="219"/>
    </row>
    <row r="10365" spans="5:13" x14ac:dyDescent="0.2">
      <c r="E10365" s="219"/>
      <c r="F10365" s="219"/>
      <c r="H10365" s="219"/>
      <c r="K10365" s="219"/>
      <c r="L10365" s="219"/>
      <c r="M10365" s="219"/>
    </row>
    <row r="10366" spans="5:13" x14ac:dyDescent="0.2">
      <c r="E10366" s="219"/>
      <c r="F10366" s="219"/>
      <c r="H10366" s="219"/>
      <c r="K10366" s="219"/>
      <c r="L10366" s="219"/>
      <c r="M10366" s="219"/>
    </row>
    <row r="10367" spans="5:13" x14ac:dyDescent="0.2">
      <c r="E10367" s="219"/>
      <c r="F10367" s="219"/>
      <c r="H10367" s="219"/>
      <c r="K10367" s="219"/>
      <c r="L10367" s="219"/>
      <c r="M10367" s="219"/>
    </row>
    <row r="10368" spans="5:13" x14ac:dyDescent="0.2">
      <c r="E10368" s="219"/>
      <c r="F10368" s="219"/>
      <c r="H10368" s="219"/>
      <c r="K10368" s="219"/>
      <c r="L10368" s="219"/>
      <c r="M10368" s="219"/>
    </row>
    <row r="10369" spans="5:13" x14ac:dyDescent="0.2">
      <c r="E10369" s="219"/>
      <c r="F10369" s="219"/>
      <c r="H10369" s="219"/>
      <c r="K10369" s="219"/>
      <c r="L10369" s="219"/>
      <c r="M10369" s="219"/>
    </row>
    <row r="10370" spans="5:13" x14ac:dyDescent="0.2">
      <c r="E10370" s="219"/>
      <c r="F10370" s="219"/>
      <c r="H10370" s="219"/>
      <c r="K10370" s="219"/>
      <c r="L10370" s="219"/>
      <c r="M10370" s="219"/>
    </row>
    <row r="10371" spans="5:13" x14ac:dyDescent="0.2">
      <c r="E10371" s="219"/>
      <c r="F10371" s="219"/>
      <c r="H10371" s="219"/>
      <c r="K10371" s="219"/>
      <c r="L10371" s="219"/>
      <c r="M10371" s="219"/>
    </row>
    <row r="10372" spans="5:13" x14ac:dyDescent="0.2">
      <c r="E10372" s="219"/>
      <c r="F10372" s="219"/>
      <c r="H10372" s="219"/>
      <c r="K10372" s="219"/>
      <c r="L10372" s="219"/>
      <c r="M10372" s="219"/>
    </row>
    <row r="10373" spans="5:13" x14ac:dyDescent="0.2">
      <c r="E10373" s="219"/>
      <c r="F10373" s="219"/>
      <c r="H10373" s="219"/>
      <c r="K10373" s="219"/>
      <c r="L10373" s="219"/>
      <c r="M10373" s="219"/>
    </row>
    <row r="10374" spans="5:13" x14ac:dyDescent="0.2">
      <c r="E10374" s="219"/>
      <c r="F10374" s="219"/>
      <c r="H10374" s="219"/>
      <c r="K10374" s="219"/>
      <c r="L10374" s="219"/>
      <c r="M10374" s="219"/>
    </row>
    <row r="10375" spans="5:13" x14ac:dyDescent="0.2">
      <c r="E10375" s="219"/>
      <c r="F10375" s="219"/>
      <c r="H10375" s="219"/>
      <c r="K10375" s="219"/>
      <c r="L10375" s="219"/>
      <c r="M10375" s="219"/>
    </row>
    <row r="10376" spans="5:13" x14ac:dyDescent="0.2">
      <c r="E10376" s="219"/>
      <c r="F10376" s="219"/>
      <c r="H10376" s="219"/>
      <c r="K10376" s="219"/>
      <c r="L10376" s="219"/>
      <c r="M10376" s="219"/>
    </row>
    <row r="10377" spans="5:13" x14ac:dyDescent="0.2">
      <c r="E10377" s="219"/>
      <c r="F10377" s="219"/>
      <c r="H10377" s="219"/>
      <c r="K10377" s="219"/>
      <c r="L10377" s="219"/>
      <c r="M10377" s="219"/>
    </row>
    <row r="10378" spans="5:13" x14ac:dyDescent="0.2">
      <c r="E10378" s="219"/>
      <c r="F10378" s="219"/>
      <c r="H10378" s="219"/>
      <c r="K10378" s="219"/>
      <c r="L10378" s="219"/>
      <c r="M10378" s="219"/>
    </row>
    <row r="10379" spans="5:13" x14ac:dyDescent="0.2">
      <c r="E10379" s="219"/>
      <c r="F10379" s="219"/>
      <c r="H10379" s="219"/>
      <c r="K10379" s="219"/>
      <c r="L10379" s="219"/>
      <c r="M10379" s="219"/>
    </row>
    <row r="10380" spans="5:13" x14ac:dyDescent="0.2">
      <c r="E10380" s="219"/>
      <c r="F10380" s="219"/>
      <c r="H10380" s="219"/>
      <c r="K10380" s="219"/>
      <c r="L10380" s="219"/>
      <c r="M10380" s="219"/>
    </row>
    <row r="10381" spans="5:13" x14ac:dyDescent="0.2">
      <c r="E10381" s="219"/>
      <c r="F10381" s="219"/>
      <c r="H10381" s="219"/>
      <c r="K10381" s="219"/>
      <c r="L10381" s="219"/>
      <c r="M10381" s="219"/>
    </row>
    <row r="10382" spans="5:13" x14ac:dyDescent="0.2">
      <c r="E10382" s="219"/>
      <c r="F10382" s="219"/>
      <c r="H10382" s="219"/>
      <c r="K10382" s="219"/>
      <c r="L10382" s="219"/>
      <c r="M10382" s="219"/>
    </row>
    <row r="10383" spans="5:13" x14ac:dyDescent="0.2">
      <c r="E10383" s="219"/>
      <c r="F10383" s="219"/>
      <c r="H10383" s="219"/>
      <c r="K10383" s="219"/>
      <c r="L10383" s="219"/>
      <c r="M10383" s="219"/>
    </row>
    <row r="10384" spans="5:13" x14ac:dyDescent="0.2">
      <c r="E10384" s="219"/>
      <c r="F10384" s="219"/>
      <c r="K10384" s="219"/>
      <c r="L10384" s="219"/>
      <c r="M10384" s="219"/>
    </row>
    <row r="10385" spans="5:13" x14ac:dyDescent="0.2">
      <c r="E10385" s="219"/>
      <c r="F10385" s="219"/>
      <c r="H10385" s="219"/>
      <c r="K10385" s="219"/>
      <c r="L10385" s="219"/>
      <c r="M10385" s="219"/>
    </row>
    <row r="10386" spans="5:13" x14ac:dyDescent="0.2">
      <c r="E10386" s="221"/>
      <c r="F10386" s="221"/>
      <c r="H10386" s="221"/>
      <c r="K10386" s="221"/>
      <c r="L10386" s="221"/>
    </row>
    <row r="10387" spans="5:13" x14ac:dyDescent="0.2">
      <c r="E10387" s="219"/>
      <c r="F10387" s="219"/>
      <c r="H10387" s="219"/>
      <c r="K10387" s="219"/>
      <c r="L10387" s="219"/>
      <c r="M10387" s="219"/>
    </row>
    <row r="10388" spans="5:13" x14ac:dyDescent="0.2">
      <c r="E10388" s="219"/>
      <c r="F10388" s="219"/>
      <c r="H10388" s="219"/>
      <c r="K10388" s="219"/>
      <c r="L10388" s="219"/>
      <c r="M10388" s="219"/>
    </row>
    <row r="10389" spans="5:13" x14ac:dyDescent="0.2">
      <c r="E10389" s="219"/>
      <c r="F10389" s="219"/>
      <c r="H10389" s="219"/>
      <c r="K10389" s="219"/>
      <c r="L10389" s="219"/>
      <c r="M10389" s="219"/>
    </row>
    <row r="10390" spans="5:13" x14ac:dyDescent="0.2">
      <c r="E10390" s="219"/>
      <c r="F10390" s="219"/>
      <c r="H10390" s="219"/>
      <c r="K10390" s="219"/>
      <c r="L10390" s="219"/>
      <c r="M10390" s="219"/>
    </row>
    <row r="10391" spans="5:13" x14ac:dyDescent="0.2">
      <c r="E10391" s="219"/>
      <c r="F10391" s="219"/>
      <c r="H10391" s="219"/>
      <c r="K10391" s="219"/>
      <c r="L10391" s="219"/>
      <c r="M10391" s="219"/>
    </row>
    <row r="10392" spans="5:13" x14ac:dyDescent="0.2">
      <c r="E10392" s="219"/>
      <c r="F10392" s="219"/>
      <c r="H10392" s="219"/>
      <c r="K10392" s="219"/>
      <c r="L10392" s="219"/>
      <c r="M10392" s="219"/>
    </row>
    <row r="10393" spans="5:13" x14ac:dyDescent="0.2">
      <c r="E10393" s="219"/>
      <c r="F10393" s="219"/>
      <c r="H10393" s="219"/>
      <c r="K10393" s="219"/>
      <c r="L10393" s="219"/>
      <c r="M10393" s="219"/>
    </row>
    <row r="10394" spans="5:13" x14ac:dyDescent="0.2">
      <c r="E10394" s="219"/>
      <c r="F10394" s="219"/>
      <c r="H10394" s="219"/>
      <c r="K10394" s="219"/>
      <c r="L10394" s="219"/>
      <c r="M10394" s="219"/>
    </row>
    <row r="10395" spans="5:13" x14ac:dyDescent="0.2">
      <c r="E10395" s="219"/>
      <c r="F10395" s="219"/>
      <c r="H10395" s="219"/>
      <c r="K10395" s="219"/>
      <c r="L10395" s="219"/>
      <c r="M10395" s="219"/>
    </row>
    <row r="10396" spans="5:13" x14ac:dyDescent="0.2">
      <c r="E10396" s="219"/>
      <c r="F10396" s="219"/>
      <c r="H10396" s="219"/>
      <c r="K10396" s="219"/>
      <c r="L10396" s="219"/>
      <c r="M10396" s="219"/>
    </row>
    <row r="10397" spans="5:13" x14ac:dyDescent="0.2">
      <c r="E10397" s="219"/>
      <c r="F10397" s="219"/>
      <c r="H10397" s="219"/>
      <c r="K10397" s="219"/>
      <c r="L10397" s="219"/>
      <c r="M10397" s="219"/>
    </row>
    <row r="10398" spans="5:13" x14ac:dyDescent="0.2">
      <c r="E10398" s="219"/>
      <c r="F10398" s="219"/>
      <c r="H10398" s="219"/>
      <c r="K10398" s="219"/>
      <c r="L10398" s="219"/>
      <c r="M10398" s="219"/>
    </row>
    <row r="10399" spans="5:13" x14ac:dyDescent="0.2">
      <c r="E10399" s="219"/>
      <c r="F10399" s="219"/>
      <c r="H10399" s="219"/>
      <c r="K10399" s="219"/>
      <c r="L10399" s="219"/>
      <c r="M10399" s="219"/>
    </row>
    <row r="10400" spans="5:13" x14ac:dyDescent="0.2">
      <c r="E10400" s="219"/>
      <c r="F10400" s="219"/>
      <c r="H10400" s="219"/>
      <c r="K10400" s="219"/>
      <c r="L10400" s="219"/>
      <c r="M10400" s="219"/>
    </row>
    <row r="10401" spans="5:13" x14ac:dyDescent="0.2">
      <c r="E10401" s="219"/>
      <c r="F10401" s="219"/>
      <c r="H10401" s="219"/>
      <c r="K10401" s="219"/>
      <c r="L10401" s="219"/>
      <c r="M10401" s="219"/>
    </row>
    <row r="10402" spans="5:13" x14ac:dyDescent="0.2">
      <c r="E10402" s="219"/>
      <c r="F10402" s="219"/>
      <c r="K10402" s="219"/>
      <c r="L10402" s="219"/>
      <c r="M10402" s="219"/>
    </row>
    <row r="10403" spans="5:13" x14ac:dyDescent="0.2">
      <c r="E10403" s="219"/>
      <c r="F10403" s="219"/>
      <c r="H10403" s="219"/>
      <c r="K10403" s="219"/>
      <c r="L10403" s="219"/>
      <c r="M10403" s="219"/>
    </row>
    <row r="10404" spans="5:13" x14ac:dyDescent="0.2">
      <c r="E10404" s="219"/>
      <c r="F10404" s="219"/>
      <c r="K10404" s="219"/>
      <c r="L10404" s="219"/>
      <c r="M10404" s="219"/>
    </row>
    <row r="10405" spans="5:13" x14ac:dyDescent="0.2">
      <c r="E10405" s="219"/>
      <c r="F10405" s="219"/>
      <c r="H10405" s="219"/>
      <c r="K10405" s="219"/>
      <c r="L10405" s="219"/>
      <c r="M10405" s="219"/>
    </row>
    <row r="10406" spans="5:13" x14ac:dyDescent="0.2">
      <c r="E10406" s="219"/>
      <c r="F10406" s="219"/>
      <c r="H10406" s="219"/>
      <c r="K10406" s="219"/>
      <c r="L10406" s="219"/>
      <c r="M10406" s="219"/>
    </row>
    <row r="10407" spans="5:13" x14ac:dyDescent="0.2">
      <c r="E10407" s="219"/>
      <c r="F10407" s="219"/>
      <c r="H10407" s="219"/>
      <c r="K10407" s="219"/>
      <c r="L10407" s="219"/>
      <c r="M10407" s="219"/>
    </row>
    <row r="10408" spans="5:13" x14ac:dyDescent="0.2">
      <c r="E10408" s="219"/>
      <c r="F10408" s="219"/>
      <c r="H10408" s="219"/>
      <c r="K10408" s="219"/>
      <c r="L10408" s="219"/>
      <c r="M10408" s="219"/>
    </row>
    <row r="10409" spans="5:13" x14ac:dyDescent="0.2">
      <c r="E10409" s="219"/>
      <c r="F10409" s="219"/>
      <c r="H10409" s="219"/>
      <c r="K10409" s="219"/>
      <c r="L10409" s="219"/>
      <c r="M10409" s="219"/>
    </row>
    <row r="10410" spans="5:13" x14ac:dyDescent="0.2">
      <c r="E10410" s="219"/>
      <c r="F10410" s="219"/>
      <c r="H10410" s="219"/>
      <c r="K10410" s="219"/>
      <c r="L10410" s="219"/>
      <c r="M10410" s="219"/>
    </row>
    <row r="10411" spans="5:13" x14ac:dyDescent="0.2">
      <c r="E10411" s="219"/>
      <c r="F10411" s="219"/>
      <c r="H10411" s="219"/>
      <c r="K10411" s="219"/>
      <c r="L10411" s="219"/>
    </row>
    <row r="10412" spans="5:13" x14ac:dyDescent="0.2">
      <c r="E10412" s="219"/>
      <c r="F10412" s="219"/>
      <c r="H10412" s="219"/>
      <c r="K10412" s="219"/>
      <c r="L10412" s="219"/>
      <c r="M10412" s="219"/>
    </row>
    <row r="10413" spans="5:13" x14ac:dyDescent="0.2">
      <c r="E10413" s="219"/>
      <c r="F10413" s="219"/>
      <c r="H10413" s="219"/>
      <c r="K10413" s="219"/>
      <c r="L10413" s="219"/>
      <c r="M10413" s="219"/>
    </row>
    <row r="10414" spans="5:13" x14ac:dyDescent="0.2">
      <c r="E10414" s="219"/>
      <c r="F10414" s="219"/>
      <c r="H10414" s="219"/>
      <c r="K10414" s="219"/>
      <c r="L10414" s="219"/>
      <c r="M10414" s="219"/>
    </row>
    <row r="10415" spans="5:13" x14ac:dyDescent="0.2">
      <c r="E10415" s="219"/>
      <c r="F10415" s="219"/>
      <c r="H10415" s="219"/>
      <c r="K10415" s="219"/>
      <c r="L10415" s="219"/>
      <c r="M10415" s="219"/>
    </row>
    <row r="10416" spans="5:13" x14ac:dyDescent="0.2">
      <c r="E10416" s="219"/>
      <c r="F10416" s="219"/>
      <c r="H10416" s="219"/>
      <c r="K10416" s="219"/>
      <c r="L10416" s="219"/>
      <c r="M10416" s="219"/>
    </row>
    <row r="10417" spans="5:13" x14ac:dyDescent="0.2">
      <c r="H10417" s="219"/>
    </row>
    <row r="10418" spans="5:13" x14ac:dyDescent="0.2">
      <c r="E10418" s="219"/>
      <c r="F10418" s="219"/>
      <c r="H10418" s="219"/>
      <c r="K10418" s="219"/>
      <c r="L10418" s="219"/>
      <c r="M10418" s="219"/>
    </row>
    <row r="10419" spans="5:13" x14ac:dyDescent="0.2">
      <c r="E10419" s="219"/>
      <c r="F10419" s="219"/>
      <c r="H10419" s="219"/>
      <c r="K10419" s="219"/>
      <c r="L10419" s="219"/>
      <c r="M10419" s="219"/>
    </row>
    <row r="10420" spans="5:13" x14ac:dyDescent="0.2">
      <c r="E10420" s="219"/>
      <c r="F10420" s="219"/>
      <c r="H10420" s="219"/>
      <c r="K10420" s="219"/>
      <c r="L10420" s="219"/>
      <c r="M10420" s="219"/>
    </row>
    <row r="10421" spans="5:13" x14ac:dyDescent="0.2">
      <c r="E10421" s="219"/>
      <c r="F10421" s="219"/>
      <c r="H10421" s="219"/>
      <c r="K10421" s="219"/>
      <c r="L10421" s="219"/>
      <c r="M10421" s="219"/>
    </row>
    <row r="10422" spans="5:13" x14ac:dyDescent="0.2">
      <c r="E10422" s="219"/>
      <c r="F10422" s="219"/>
      <c r="H10422" s="219"/>
      <c r="K10422" s="219"/>
      <c r="L10422" s="219"/>
      <c r="M10422" s="219"/>
    </row>
    <row r="10423" spans="5:13" x14ac:dyDescent="0.2">
      <c r="E10423" s="219"/>
      <c r="F10423" s="219"/>
      <c r="H10423" s="219"/>
      <c r="K10423" s="219"/>
      <c r="L10423" s="219"/>
      <c r="M10423" s="219"/>
    </row>
    <row r="10424" spans="5:13" x14ac:dyDescent="0.2">
      <c r="E10424" s="219"/>
      <c r="F10424" s="219"/>
      <c r="H10424" s="219"/>
      <c r="K10424" s="219"/>
      <c r="L10424" s="219"/>
      <c r="M10424" s="219"/>
    </row>
    <row r="10425" spans="5:13" x14ac:dyDescent="0.2">
      <c r="E10425" s="219"/>
      <c r="F10425" s="219"/>
      <c r="H10425" s="219"/>
      <c r="K10425" s="219"/>
      <c r="L10425" s="219"/>
      <c r="M10425" s="219"/>
    </row>
    <row r="10426" spans="5:13" x14ac:dyDescent="0.2">
      <c r="E10426" s="219"/>
      <c r="F10426" s="219"/>
      <c r="H10426" s="219"/>
      <c r="K10426" s="219"/>
      <c r="L10426" s="219"/>
      <c r="M10426" s="219"/>
    </row>
    <row r="10427" spans="5:13" x14ac:dyDescent="0.2">
      <c r="E10427" s="219"/>
      <c r="F10427" s="219"/>
      <c r="H10427" s="219"/>
      <c r="K10427" s="219"/>
      <c r="L10427" s="219"/>
      <c r="M10427" s="219"/>
    </row>
    <row r="10428" spans="5:13" x14ac:dyDescent="0.2">
      <c r="E10428" s="219"/>
      <c r="F10428" s="219"/>
      <c r="H10428" s="219"/>
      <c r="K10428" s="219"/>
      <c r="L10428" s="219"/>
      <c r="M10428" s="219"/>
    </row>
    <row r="10429" spans="5:13" x14ac:dyDescent="0.2">
      <c r="E10429" s="219"/>
      <c r="F10429" s="219"/>
      <c r="H10429" s="219"/>
      <c r="K10429" s="219"/>
      <c r="L10429" s="219"/>
      <c r="M10429" s="219"/>
    </row>
    <row r="10430" spans="5:13" x14ac:dyDescent="0.2">
      <c r="E10430" s="219"/>
      <c r="F10430" s="219"/>
      <c r="H10430" s="219"/>
      <c r="K10430" s="219"/>
      <c r="L10430" s="219"/>
      <c r="M10430" s="219"/>
    </row>
    <row r="10431" spans="5:13" x14ac:dyDescent="0.2">
      <c r="E10431" s="219"/>
      <c r="F10431" s="219"/>
      <c r="H10431" s="219"/>
      <c r="K10431" s="219"/>
      <c r="L10431" s="219"/>
      <c r="M10431" s="219"/>
    </row>
    <row r="10432" spans="5:13" x14ac:dyDescent="0.2">
      <c r="E10432" s="219"/>
      <c r="F10432" s="219"/>
      <c r="K10432" s="219"/>
      <c r="L10432" s="219"/>
      <c r="M10432" s="219"/>
    </row>
    <row r="10433" spans="5:13" x14ac:dyDescent="0.2">
      <c r="E10433" s="219"/>
      <c r="F10433" s="219"/>
      <c r="H10433" s="219"/>
      <c r="K10433" s="219"/>
      <c r="L10433" s="219"/>
      <c r="M10433" s="219"/>
    </row>
    <row r="10434" spans="5:13" x14ac:dyDescent="0.2">
      <c r="E10434" s="219"/>
      <c r="F10434" s="219"/>
      <c r="H10434" s="219"/>
      <c r="K10434" s="219"/>
      <c r="L10434" s="219"/>
      <c r="M10434" s="219"/>
    </row>
    <row r="10435" spans="5:13" x14ac:dyDescent="0.2">
      <c r="E10435" s="219"/>
      <c r="F10435" s="219"/>
      <c r="H10435" s="219"/>
      <c r="K10435" s="219"/>
      <c r="L10435" s="219"/>
      <c r="M10435" s="219"/>
    </row>
    <row r="10436" spans="5:13" x14ac:dyDescent="0.2">
      <c r="E10436" s="219"/>
      <c r="F10436" s="219"/>
      <c r="H10436" s="219"/>
      <c r="K10436" s="219"/>
      <c r="L10436" s="219"/>
      <c r="M10436" s="219"/>
    </row>
    <row r="10437" spans="5:13" x14ac:dyDescent="0.2">
      <c r="E10437" s="219"/>
      <c r="F10437" s="219"/>
      <c r="H10437" s="219"/>
      <c r="K10437" s="219"/>
      <c r="L10437" s="219"/>
      <c r="M10437" s="219"/>
    </row>
    <row r="10438" spans="5:13" x14ac:dyDescent="0.2">
      <c r="E10438" s="219"/>
      <c r="F10438" s="219"/>
      <c r="H10438" s="219"/>
      <c r="K10438" s="219"/>
      <c r="L10438" s="219"/>
      <c r="M10438" s="219"/>
    </row>
    <row r="10439" spans="5:13" x14ac:dyDescent="0.2">
      <c r="E10439" s="219"/>
      <c r="F10439" s="219"/>
      <c r="H10439" s="219"/>
      <c r="K10439" s="219"/>
      <c r="L10439" s="219"/>
      <c r="M10439" s="219"/>
    </row>
    <row r="10440" spans="5:13" x14ac:dyDescent="0.2">
      <c r="E10440" s="219"/>
      <c r="F10440" s="219"/>
      <c r="H10440" s="219"/>
      <c r="K10440" s="219"/>
      <c r="L10440" s="219"/>
      <c r="M10440" s="219"/>
    </row>
    <row r="10441" spans="5:13" x14ac:dyDescent="0.2">
      <c r="E10441" s="219"/>
      <c r="F10441" s="219"/>
      <c r="H10441" s="219"/>
      <c r="K10441" s="219"/>
      <c r="L10441" s="219"/>
      <c r="M10441" s="219"/>
    </row>
    <row r="10442" spans="5:13" x14ac:dyDescent="0.2">
      <c r="E10442" s="219"/>
      <c r="F10442" s="219"/>
      <c r="H10442" s="219"/>
      <c r="K10442" s="219"/>
      <c r="L10442" s="219"/>
      <c r="M10442" s="219"/>
    </row>
    <row r="10443" spans="5:13" x14ac:dyDescent="0.2">
      <c r="E10443" s="219"/>
      <c r="F10443" s="219"/>
      <c r="H10443" s="219"/>
      <c r="K10443" s="219"/>
      <c r="L10443" s="219"/>
      <c r="M10443" s="219"/>
    </row>
    <row r="10444" spans="5:13" x14ac:dyDescent="0.2">
      <c r="E10444" s="219"/>
      <c r="F10444" s="219"/>
      <c r="H10444" s="219"/>
      <c r="K10444" s="219"/>
      <c r="L10444" s="219"/>
      <c r="M10444" s="219"/>
    </row>
    <row r="10445" spans="5:13" x14ac:dyDescent="0.2">
      <c r="E10445" s="219"/>
      <c r="F10445" s="219"/>
      <c r="H10445" s="219"/>
      <c r="K10445" s="219"/>
      <c r="L10445" s="219"/>
      <c r="M10445" s="219"/>
    </row>
    <row r="10446" spans="5:13" x14ac:dyDescent="0.2">
      <c r="E10446" s="219"/>
      <c r="F10446" s="219"/>
      <c r="H10446" s="219"/>
      <c r="K10446" s="219"/>
      <c r="L10446" s="219"/>
      <c r="M10446" s="219"/>
    </row>
    <row r="10447" spans="5:13" x14ac:dyDescent="0.2">
      <c r="E10447" s="219"/>
      <c r="F10447" s="219"/>
      <c r="H10447" s="219"/>
      <c r="K10447" s="219"/>
      <c r="L10447" s="219"/>
      <c r="M10447" s="219"/>
    </row>
    <row r="10448" spans="5:13" x14ac:dyDescent="0.2">
      <c r="E10448" s="219"/>
      <c r="F10448" s="219"/>
      <c r="H10448" s="219"/>
      <c r="K10448" s="219"/>
      <c r="L10448" s="219"/>
      <c r="M10448" s="219"/>
    </row>
    <row r="10449" spans="5:13" x14ac:dyDescent="0.2">
      <c r="E10449" s="219"/>
      <c r="F10449" s="219"/>
      <c r="H10449" s="219"/>
      <c r="K10449" s="219"/>
      <c r="L10449" s="219"/>
      <c r="M10449" s="219"/>
    </row>
    <row r="10450" spans="5:13" x14ac:dyDescent="0.2">
      <c r="E10450" s="219"/>
      <c r="F10450" s="219"/>
      <c r="H10450" s="219"/>
      <c r="K10450" s="219"/>
      <c r="L10450" s="219"/>
      <c r="M10450" s="219"/>
    </row>
    <row r="10451" spans="5:13" x14ac:dyDescent="0.2">
      <c r="E10451" s="219"/>
      <c r="F10451" s="219"/>
      <c r="H10451" s="219"/>
      <c r="K10451" s="219"/>
      <c r="L10451" s="219"/>
      <c r="M10451" s="219"/>
    </row>
    <row r="10452" spans="5:13" x14ac:dyDescent="0.2">
      <c r="E10452" s="219"/>
      <c r="F10452" s="219"/>
      <c r="H10452" s="219"/>
      <c r="K10452" s="219"/>
      <c r="L10452" s="219"/>
      <c r="M10452" s="219"/>
    </row>
    <row r="10453" spans="5:13" x14ac:dyDescent="0.2">
      <c r="E10453" s="219"/>
      <c r="F10453" s="219"/>
      <c r="H10453" s="219"/>
      <c r="K10453" s="219"/>
      <c r="L10453" s="219"/>
      <c r="M10453" s="219"/>
    </row>
    <row r="10454" spans="5:13" x14ac:dyDescent="0.2">
      <c r="E10454" s="219"/>
      <c r="F10454" s="219"/>
      <c r="H10454" s="219"/>
      <c r="K10454" s="219"/>
      <c r="L10454" s="219"/>
      <c r="M10454" s="219"/>
    </row>
    <row r="10455" spans="5:13" x14ac:dyDescent="0.2">
      <c r="E10455" s="219"/>
      <c r="F10455" s="219"/>
      <c r="K10455" s="219"/>
      <c r="L10455" s="219"/>
      <c r="M10455" s="219"/>
    </row>
    <row r="10456" spans="5:13" x14ac:dyDescent="0.2">
      <c r="E10456" s="219"/>
      <c r="F10456" s="219"/>
      <c r="H10456" s="219"/>
      <c r="K10456" s="219"/>
      <c r="L10456" s="219"/>
      <c r="M10456" s="219"/>
    </row>
    <row r="10457" spans="5:13" x14ac:dyDescent="0.2">
      <c r="E10457" s="219"/>
      <c r="F10457" s="219"/>
      <c r="H10457" s="219"/>
      <c r="K10457" s="219"/>
      <c r="L10457" s="219"/>
      <c r="M10457" s="219"/>
    </row>
    <row r="10458" spans="5:13" x14ac:dyDescent="0.2">
      <c r="E10458" s="219"/>
      <c r="F10458" s="219"/>
      <c r="H10458" s="219"/>
      <c r="K10458" s="219"/>
      <c r="L10458" s="219"/>
      <c r="M10458" s="219"/>
    </row>
    <row r="10459" spans="5:13" x14ac:dyDescent="0.2">
      <c r="E10459" s="219"/>
      <c r="F10459" s="219"/>
      <c r="H10459" s="219"/>
      <c r="K10459" s="219"/>
      <c r="L10459" s="219"/>
      <c r="M10459" s="219"/>
    </row>
    <row r="10460" spans="5:13" x14ac:dyDescent="0.2">
      <c r="E10460" s="219"/>
      <c r="F10460" s="219"/>
      <c r="H10460" s="219"/>
      <c r="K10460" s="219"/>
      <c r="L10460" s="219"/>
      <c r="M10460" s="219"/>
    </row>
    <row r="10461" spans="5:13" x14ac:dyDescent="0.2">
      <c r="E10461" s="219"/>
      <c r="F10461" s="219"/>
      <c r="H10461" s="219"/>
      <c r="K10461" s="219"/>
      <c r="L10461" s="219"/>
      <c r="M10461" s="219"/>
    </row>
    <row r="10462" spans="5:13" x14ac:dyDescent="0.2">
      <c r="E10462" s="219"/>
      <c r="F10462" s="219"/>
      <c r="H10462" s="219"/>
      <c r="K10462" s="219"/>
      <c r="L10462" s="219"/>
      <c r="M10462" s="219"/>
    </row>
    <row r="10463" spans="5:13" x14ac:dyDescent="0.2">
      <c r="E10463" s="219"/>
      <c r="F10463" s="219"/>
      <c r="H10463" s="219"/>
      <c r="K10463" s="219"/>
      <c r="L10463" s="219"/>
      <c r="M10463" s="219"/>
    </row>
    <row r="10464" spans="5:13" x14ac:dyDescent="0.2">
      <c r="H10464" s="219"/>
    </row>
    <row r="10465" spans="5:13" x14ac:dyDescent="0.2">
      <c r="H10465" s="219"/>
    </row>
    <row r="10466" spans="5:13" x14ac:dyDescent="0.2">
      <c r="H10466" s="219"/>
    </row>
    <row r="10467" spans="5:13" x14ac:dyDescent="0.2">
      <c r="H10467" s="219"/>
    </row>
    <row r="10468" spans="5:13" x14ac:dyDescent="0.2">
      <c r="E10468" s="215"/>
    </row>
    <row r="10469" spans="5:13" x14ac:dyDescent="0.2">
      <c r="H10469" s="219"/>
    </row>
    <row r="10470" spans="5:13" x14ac:dyDescent="0.2">
      <c r="H10470" s="219"/>
    </row>
    <row r="10471" spans="5:13" x14ac:dyDescent="0.2">
      <c r="H10471" s="219"/>
    </row>
    <row r="10472" spans="5:13" x14ac:dyDescent="0.2">
      <c r="H10472" s="219"/>
    </row>
    <row r="10473" spans="5:13" x14ac:dyDescent="0.2">
      <c r="E10473" s="215"/>
    </row>
    <row r="10474" spans="5:13" x14ac:dyDescent="0.2">
      <c r="F10474" s="125"/>
    </row>
    <row r="10475" spans="5:13" x14ac:dyDescent="0.2">
      <c r="H10475" s="219"/>
    </row>
    <row r="10476" spans="5:13" x14ac:dyDescent="0.2">
      <c r="H10476" s="219"/>
    </row>
    <row r="10477" spans="5:13" x14ac:dyDescent="0.2">
      <c r="E10477" s="221"/>
      <c r="F10477" s="221"/>
      <c r="H10477" s="221"/>
      <c r="K10477" s="221"/>
      <c r="L10477" s="221"/>
      <c r="M10477" s="221"/>
    </row>
    <row r="10478" spans="5:13" x14ac:dyDescent="0.2">
      <c r="E10478" s="221"/>
      <c r="F10478" s="221"/>
      <c r="H10478" s="221"/>
      <c r="K10478" s="221"/>
      <c r="L10478" s="221"/>
      <c r="M10478" s="221"/>
    </row>
    <row r="10479" spans="5:13" x14ac:dyDescent="0.2">
      <c r="E10479" s="219"/>
      <c r="F10479" s="219"/>
      <c r="H10479" s="219"/>
      <c r="K10479" s="219"/>
      <c r="L10479" s="219"/>
      <c r="M10479" s="219"/>
    </row>
    <row r="10480" spans="5:13" x14ac:dyDescent="0.2">
      <c r="H10480" s="219"/>
    </row>
    <row r="10481" spans="5:13" x14ac:dyDescent="0.2">
      <c r="E10481" s="219"/>
      <c r="F10481" s="219"/>
      <c r="H10481" s="219"/>
      <c r="K10481" s="219"/>
      <c r="L10481" s="219"/>
      <c r="M10481" s="219"/>
    </row>
    <row r="10482" spans="5:13" x14ac:dyDescent="0.2">
      <c r="E10482" s="219"/>
      <c r="F10482" s="219"/>
      <c r="H10482" s="219"/>
      <c r="K10482" s="219"/>
      <c r="L10482" s="219"/>
      <c r="M10482" s="219"/>
    </row>
    <row r="10483" spans="5:13" x14ac:dyDescent="0.2">
      <c r="E10483" s="219"/>
      <c r="F10483" s="219"/>
      <c r="H10483" s="219"/>
      <c r="K10483" s="219"/>
      <c r="L10483" s="219"/>
      <c r="M10483" s="219"/>
    </row>
    <row r="10484" spans="5:13" x14ac:dyDescent="0.2">
      <c r="E10484" s="219"/>
      <c r="F10484" s="219"/>
      <c r="H10484" s="219"/>
      <c r="K10484" s="219"/>
      <c r="L10484" s="219"/>
      <c r="M10484" s="219"/>
    </row>
    <row r="10485" spans="5:13" x14ac:dyDescent="0.2">
      <c r="E10485" s="219"/>
      <c r="F10485" s="219"/>
      <c r="H10485" s="219"/>
      <c r="K10485" s="219"/>
      <c r="L10485" s="219"/>
      <c r="M10485" s="219"/>
    </row>
    <row r="10486" spans="5:13" x14ac:dyDescent="0.2">
      <c r="H10486" s="219"/>
    </row>
    <row r="10487" spans="5:13" x14ac:dyDescent="0.2">
      <c r="H10487" s="219"/>
    </row>
    <row r="10488" spans="5:13" x14ac:dyDescent="0.2">
      <c r="E10488" s="221"/>
      <c r="F10488" s="221"/>
      <c r="H10488" s="221"/>
      <c r="K10488" s="221"/>
      <c r="L10488" s="221"/>
    </row>
    <row r="10489" spans="5:13" x14ac:dyDescent="0.2">
      <c r="H10489" s="219"/>
    </row>
    <row r="10490" spans="5:13" x14ac:dyDescent="0.2">
      <c r="F10490" s="125"/>
    </row>
    <row r="10491" spans="5:13" x14ac:dyDescent="0.2">
      <c r="H10491" s="219"/>
    </row>
    <row r="10492" spans="5:13" x14ac:dyDescent="0.2">
      <c r="E10492" s="219"/>
      <c r="F10492" s="219"/>
      <c r="H10492" s="219"/>
      <c r="K10492" s="219"/>
      <c r="L10492" s="219"/>
      <c r="M10492" s="219"/>
    </row>
    <row r="10493" spans="5:13" x14ac:dyDescent="0.2">
      <c r="E10493" s="219"/>
      <c r="F10493" s="219"/>
      <c r="H10493" s="219"/>
      <c r="K10493" s="219"/>
      <c r="L10493" s="219"/>
      <c r="M10493" s="219"/>
    </row>
    <row r="10494" spans="5:13" x14ac:dyDescent="0.2">
      <c r="E10494" s="219"/>
      <c r="F10494" s="219"/>
      <c r="H10494" s="219"/>
      <c r="K10494" s="219"/>
      <c r="L10494" s="219"/>
      <c r="M10494" s="219"/>
    </row>
    <row r="10495" spans="5:13" x14ac:dyDescent="0.2">
      <c r="E10495" s="219"/>
      <c r="F10495" s="219"/>
      <c r="H10495" s="219"/>
      <c r="K10495" s="219"/>
      <c r="L10495" s="219"/>
    </row>
    <row r="10496" spans="5:13" x14ac:dyDescent="0.2">
      <c r="E10496" s="219"/>
      <c r="F10496" s="219"/>
      <c r="H10496" s="219"/>
      <c r="K10496" s="219"/>
      <c r="L10496" s="219"/>
      <c r="M10496" s="219"/>
    </row>
    <row r="10497" spans="5:13" x14ac:dyDescent="0.2">
      <c r="F10497" s="125"/>
    </row>
    <row r="10498" spans="5:13" x14ac:dyDescent="0.2">
      <c r="E10498" s="219"/>
      <c r="F10498" s="219"/>
      <c r="H10498" s="219"/>
      <c r="K10498" s="219"/>
      <c r="L10498" s="219"/>
      <c r="M10498" s="219"/>
    </row>
    <row r="10499" spans="5:13" x14ac:dyDescent="0.2">
      <c r="E10499" s="219"/>
      <c r="F10499" s="219"/>
      <c r="H10499" s="219"/>
      <c r="K10499" s="219"/>
      <c r="L10499" s="219"/>
      <c r="M10499" s="219"/>
    </row>
    <row r="10500" spans="5:13" x14ac:dyDescent="0.2">
      <c r="F10500" s="125"/>
    </row>
    <row r="10501" spans="5:13" x14ac:dyDescent="0.2">
      <c r="F10501" s="125"/>
    </row>
    <row r="10502" spans="5:13" x14ac:dyDescent="0.2">
      <c r="F10502" s="125"/>
    </row>
    <row r="10503" spans="5:13" x14ac:dyDescent="0.2">
      <c r="F10503" s="125"/>
    </row>
    <row r="10504" spans="5:13" x14ac:dyDescent="0.2">
      <c r="F10504" s="125"/>
    </row>
    <row r="10505" spans="5:13" x14ac:dyDescent="0.2">
      <c r="F10505" s="125"/>
    </row>
    <row r="10506" spans="5:13" x14ac:dyDescent="0.2">
      <c r="E10506" s="219"/>
      <c r="F10506" s="125"/>
    </row>
    <row r="10507" spans="5:13" x14ac:dyDescent="0.2">
      <c r="F10507" s="125"/>
    </row>
    <row r="10508" spans="5:13" x14ac:dyDescent="0.2">
      <c r="H10508" s="219"/>
    </row>
    <row r="10509" spans="5:13" x14ac:dyDescent="0.2">
      <c r="F10509" s="125"/>
    </row>
    <row r="10511" spans="5:13" x14ac:dyDescent="0.2">
      <c r="E10511" s="219"/>
      <c r="F10511" s="125"/>
    </row>
    <row r="10512" spans="5:13" x14ac:dyDescent="0.2">
      <c r="E10512" s="219"/>
      <c r="F10512" s="125"/>
    </row>
    <row r="10513" spans="5:6" x14ac:dyDescent="0.2">
      <c r="F10513" s="125"/>
    </row>
    <row r="10517" spans="5:6" x14ac:dyDescent="0.2">
      <c r="E10517" s="219"/>
      <c r="F10517" s="125"/>
    </row>
    <row r="10533" spans="6:6" x14ac:dyDescent="0.2">
      <c r="F10533" s="125"/>
    </row>
    <row r="10619" spans="5:6" x14ac:dyDescent="0.2">
      <c r="E10619" s="219"/>
      <c r="F10619" s="125"/>
    </row>
    <row r="10637" spans="5:13" x14ac:dyDescent="0.2">
      <c r="E10637" s="219"/>
      <c r="F10637" s="219"/>
      <c r="K10637" s="219"/>
      <c r="L10637" s="219"/>
      <c r="M10637" s="219"/>
    </row>
    <row r="10642" spans="6:6" x14ac:dyDescent="0.2">
      <c r="F10642" s="125"/>
    </row>
    <row r="10644" spans="6:6" x14ac:dyDescent="0.2">
      <c r="F10644" s="125"/>
    </row>
    <row r="10646" spans="6:6" x14ac:dyDescent="0.2">
      <c r="F10646" s="125"/>
    </row>
    <row r="10652" spans="6:6" x14ac:dyDescent="0.2">
      <c r="F10652" s="125"/>
    </row>
    <row r="10665" spans="8:8" x14ac:dyDescent="0.2">
      <c r="H10665" s="219"/>
    </row>
    <row r="10670" spans="8:8" x14ac:dyDescent="0.2">
      <c r="H10670" s="219"/>
    </row>
    <row r="10675" spans="5:8" x14ac:dyDescent="0.2">
      <c r="H10675" s="219"/>
    </row>
    <row r="10684" spans="5:8" x14ac:dyDescent="0.2">
      <c r="E10684" s="219"/>
    </row>
    <row r="10695" spans="5:8" x14ac:dyDescent="0.2">
      <c r="H10695" s="219"/>
    </row>
    <row r="10700" spans="5:8" x14ac:dyDescent="0.2">
      <c r="E10700" s="219"/>
      <c r="F10700" s="125"/>
    </row>
    <row r="10724" spans="5:13" x14ac:dyDescent="0.2">
      <c r="E10724" s="219"/>
      <c r="F10724" s="219"/>
      <c r="H10724" s="219"/>
      <c r="K10724" s="219"/>
      <c r="L10724" s="219"/>
      <c r="M10724" s="219"/>
    </row>
    <row r="10731" spans="5:13" x14ac:dyDescent="0.2">
      <c r="F10731" s="125"/>
    </row>
    <row r="10741" spans="5:6" x14ac:dyDescent="0.2">
      <c r="E10741" s="219"/>
    </row>
    <row r="10742" spans="5:6" x14ac:dyDescent="0.2">
      <c r="F10742" s="125"/>
    </row>
    <row r="10756" spans="5:6" x14ac:dyDescent="0.2">
      <c r="E10756" s="219"/>
      <c r="F10756" s="125"/>
    </row>
    <row r="10771" spans="6:8" x14ac:dyDescent="0.2">
      <c r="H10771" s="219"/>
    </row>
    <row r="10774" spans="6:8" x14ac:dyDescent="0.2">
      <c r="F10774" s="125"/>
    </row>
    <row r="10780" spans="6:8" x14ac:dyDescent="0.2">
      <c r="F10780" s="125"/>
    </row>
    <row r="10790" spans="6:6" x14ac:dyDescent="0.2">
      <c r="F10790" s="125"/>
    </row>
    <row r="10805" spans="5:13" x14ac:dyDescent="0.2">
      <c r="E10805" s="219"/>
      <c r="F10805" s="125"/>
    </row>
    <row r="10809" spans="5:13" x14ac:dyDescent="0.2">
      <c r="F10809" s="125"/>
    </row>
    <row r="10810" spans="5:13" x14ac:dyDescent="0.2">
      <c r="H10810" s="219"/>
      <c r="M10810" s="215"/>
    </row>
    <row r="10815" spans="5:13" x14ac:dyDescent="0.2">
      <c r="H10815" s="219"/>
    </row>
    <row r="10817" spans="5:8" x14ac:dyDescent="0.2">
      <c r="H10817" s="219"/>
    </row>
    <row r="10829" spans="5:8" x14ac:dyDescent="0.2">
      <c r="E10829" s="219"/>
      <c r="F10829" s="125"/>
    </row>
    <row r="10830" spans="5:8" x14ac:dyDescent="0.2">
      <c r="F10830" s="125"/>
    </row>
    <row r="10851" spans="5:6" x14ac:dyDescent="0.2">
      <c r="F10851" s="125"/>
    </row>
    <row r="10859" spans="5:6" x14ac:dyDescent="0.2">
      <c r="E10859" s="219"/>
      <c r="F10859" s="125"/>
    </row>
    <row r="10861" spans="5:6" x14ac:dyDescent="0.2">
      <c r="F10861" s="125"/>
    </row>
    <row r="10891" spans="8:8" x14ac:dyDescent="0.2">
      <c r="H10891" s="219"/>
    </row>
    <row r="10913" spans="5:6" x14ac:dyDescent="0.2">
      <c r="E10913" s="219"/>
      <c r="F10913" s="125"/>
    </row>
    <row r="10921" spans="5:6" x14ac:dyDescent="0.2">
      <c r="F10921" s="125"/>
    </row>
    <row r="10922" spans="5:6" x14ac:dyDescent="0.2">
      <c r="E10922" s="215"/>
    </row>
    <row r="10927" spans="5:6" x14ac:dyDescent="0.2">
      <c r="E10927" s="219"/>
      <c r="F10927" s="125"/>
    </row>
    <row r="10948" spans="5:6" x14ac:dyDescent="0.2">
      <c r="E10948" s="219"/>
      <c r="F10948" s="125"/>
    </row>
    <row r="10950" spans="5:6" x14ac:dyDescent="0.2">
      <c r="F10950" s="125"/>
    </row>
    <row r="10952" spans="5:6" x14ac:dyDescent="0.2">
      <c r="F10952" s="125"/>
    </row>
    <row r="10955" spans="5:6" x14ac:dyDescent="0.2">
      <c r="F10955" s="125"/>
    </row>
    <row r="11005" spans="5:6" x14ac:dyDescent="0.2">
      <c r="F11005" s="125"/>
    </row>
    <row r="11006" spans="5:6" x14ac:dyDescent="0.2">
      <c r="E11006" s="219"/>
      <c r="F11006" s="125"/>
    </row>
    <row r="11017" spans="5:13" x14ac:dyDescent="0.2">
      <c r="E11017" s="219"/>
      <c r="F11017" s="219"/>
      <c r="H11017" s="219"/>
      <c r="K11017" s="219"/>
      <c r="L11017" s="219"/>
      <c r="M11017" s="219"/>
    </row>
    <row r="11024" spans="5:13" x14ac:dyDescent="0.2">
      <c r="E11024" s="219"/>
      <c r="F11024" s="125"/>
    </row>
    <row r="11062" spans="6:6" x14ac:dyDescent="0.2">
      <c r="F11062" s="125"/>
    </row>
    <row r="11073" spans="6:8" x14ac:dyDescent="0.2">
      <c r="H11073" s="219"/>
    </row>
    <row r="11082" spans="6:8" x14ac:dyDescent="0.2">
      <c r="F11082" s="125"/>
    </row>
    <row r="11095" spans="6:6" x14ac:dyDescent="0.2">
      <c r="F11095" s="125"/>
    </row>
    <row r="11104" spans="6:6" x14ac:dyDescent="0.2">
      <c r="F11104" s="125"/>
    </row>
    <row r="11109" spans="6:6" x14ac:dyDescent="0.2">
      <c r="F11109" s="125"/>
    </row>
    <row r="11118" spans="6:6" x14ac:dyDescent="0.2">
      <c r="F11118" s="125"/>
    </row>
    <row r="11128" spans="5:8" x14ac:dyDescent="0.2">
      <c r="E11128" s="219"/>
    </row>
    <row r="11130" spans="5:8" x14ac:dyDescent="0.2">
      <c r="H11130" s="219"/>
    </row>
    <row r="11138" spans="5:8" x14ac:dyDescent="0.2">
      <c r="H11138" s="219"/>
    </row>
    <row r="11142" spans="5:8" x14ac:dyDescent="0.2">
      <c r="H11142" s="219"/>
    </row>
    <row r="11147" spans="5:8" x14ac:dyDescent="0.2">
      <c r="E11147" s="219"/>
      <c r="F11147" s="125"/>
    </row>
    <row r="11149" spans="5:8" x14ac:dyDescent="0.2">
      <c r="F11149" s="125"/>
    </row>
    <row r="11170" spans="8:8" x14ac:dyDescent="0.2">
      <c r="H11170" s="219"/>
    </row>
    <row r="11187" spans="5:6" x14ac:dyDescent="0.2">
      <c r="E11187" s="219"/>
    </row>
    <row r="11191" spans="5:6" x14ac:dyDescent="0.2">
      <c r="F11191" s="125"/>
    </row>
    <row r="11198" spans="5:6" x14ac:dyDescent="0.2">
      <c r="F11198" s="125"/>
    </row>
    <row r="11201" spans="5:13" x14ac:dyDescent="0.2">
      <c r="F11201" s="125"/>
    </row>
    <row r="11202" spans="5:13" x14ac:dyDescent="0.2">
      <c r="F11202" s="125"/>
    </row>
    <row r="11203" spans="5:13" x14ac:dyDescent="0.2">
      <c r="F11203" s="125"/>
      <c r="G11203" s="222"/>
      <c r="K11203" s="222"/>
    </row>
    <row r="11206" spans="5:13" x14ac:dyDescent="0.2">
      <c r="E11206" s="219"/>
      <c r="F11206" s="125"/>
    </row>
    <row r="11207" spans="5:13" x14ac:dyDescent="0.2">
      <c r="E11207" s="219"/>
      <c r="F11207" s="219"/>
      <c r="H11207" s="219"/>
      <c r="K11207" s="219"/>
      <c r="L11207" s="219"/>
      <c r="M11207" s="219"/>
    </row>
    <row r="11208" spans="5:13" x14ac:dyDescent="0.2">
      <c r="F11208" s="125"/>
    </row>
    <row r="11227" spans="5:6" x14ac:dyDescent="0.2">
      <c r="F11227" s="125"/>
    </row>
    <row r="11228" spans="5:6" x14ac:dyDescent="0.2">
      <c r="E11228" s="219"/>
      <c r="F11228" s="125"/>
    </row>
    <row r="11229" spans="5:6" x14ac:dyDescent="0.2">
      <c r="E11229" s="219"/>
      <c r="F11229" s="125"/>
    </row>
    <row r="11236" spans="5:6" x14ac:dyDescent="0.2">
      <c r="E11236" s="219"/>
      <c r="F11236" s="125"/>
    </row>
    <row r="11244" spans="5:6" x14ac:dyDescent="0.2">
      <c r="F11244" s="125"/>
    </row>
    <row r="11251" spans="5:8" x14ac:dyDescent="0.2">
      <c r="E11251" s="219"/>
      <c r="F11251" s="125"/>
    </row>
    <row r="11252" spans="5:8" x14ac:dyDescent="0.2">
      <c r="H11252" s="219"/>
    </row>
    <row r="11266" spans="5:8" x14ac:dyDescent="0.2">
      <c r="H11266" s="219"/>
    </row>
    <row r="11267" spans="5:8" x14ac:dyDescent="0.2">
      <c r="F11267" s="125"/>
    </row>
    <row r="11273" spans="5:8" x14ac:dyDescent="0.2">
      <c r="E11273" s="219"/>
      <c r="F11273" s="125"/>
    </row>
    <row r="11281" spans="5:6" x14ac:dyDescent="0.2">
      <c r="E11281" s="219"/>
      <c r="F11281" s="125"/>
    </row>
    <row r="11297" spans="5:6" x14ac:dyDescent="0.2">
      <c r="E11297" s="219"/>
      <c r="F11297" s="125"/>
    </row>
    <row r="11298" spans="5:6" x14ac:dyDescent="0.2">
      <c r="F11298" s="125"/>
    </row>
    <row r="11311" spans="5:6" x14ac:dyDescent="0.2">
      <c r="E11311" s="219"/>
      <c r="F11311" s="125"/>
    </row>
    <row r="11316" spans="6:6" x14ac:dyDescent="0.2">
      <c r="F11316" s="125"/>
    </row>
    <row r="11319" spans="6:6" x14ac:dyDescent="0.2">
      <c r="F11319" s="125"/>
    </row>
    <row r="11344" spans="8:8" x14ac:dyDescent="0.2">
      <c r="H11344" s="219"/>
    </row>
    <row r="11350" spans="5:8" x14ac:dyDescent="0.2">
      <c r="H11350" s="219"/>
    </row>
    <row r="11351" spans="5:8" x14ac:dyDescent="0.2">
      <c r="F11351" s="125"/>
    </row>
    <row r="11355" spans="5:8" x14ac:dyDescent="0.2">
      <c r="E11355" s="219"/>
      <c r="F11355" s="125"/>
    </row>
    <row r="11366" spans="5:5" x14ac:dyDescent="0.2">
      <c r="E11366" s="219"/>
    </row>
    <row r="11386" spans="5:6" x14ac:dyDescent="0.2">
      <c r="E11386" s="219"/>
      <c r="F11386" s="125"/>
    </row>
    <row r="11438" spans="5:5" x14ac:dyDescent="0.2">
      <c r="E11438" s="215"/>
    </row>
    <row r="11459" spans="6:6" x14ac:dyDescent="0.2">
      <c r="F11459" s="125"/>
    </row>
    <row r="11460" spans="6:6" x14ac:dyDescent="0.2">
      <c r="F11460" s="125"/>
    </row>
    <row r="11473" spans="5:6" x14ac:dyDescent="0.2">
      <c r="E11473" s="219"/>
      <c r="F11473" s="125"/>
    </row>
    <row r="11492" spans="5:13" x14ac:dyDescent="0.2">
      <c r="F11492" s="125"/>
    </row>
    <row r="11498" spans="5:13" x14ac:dyDescent="0.2">
      <c r="E11498" s="219"/>
      <c r="F11498" s="219"/>
      <c r="H11498" s="219"/>
      <c r="K11498" s="219"/>
      <c r="L11498" s="219"/>
      <c r="M11498" s="219"/>
    </row>
    <row r="11501" spans="5:13" x14ac:dyDescent="0.2">
      <c r="E11501" s="219"/>
      <c r="F11501" s="125"/>
    </row>
    <row r="11515" spans="5:6" x14ac:dyDescent="0.2">
      <c r="E11515" s="219"/>
      <c r="F11515" s="125"/>
    </row>
    <row r="11523" spans="6:12" x14ac:dyDescent="0.2">
      <c r="H11523" s="219"/>
    </row>
    <row r="11529" spans="6:12" x14ac:dyDescent="0.2">
      <c r="F11529" s="125"/>
      <c r="J11529" s="216"/>
      <c r="K11529" s="216"/>
      <c r="L11529" s="216"/>
    </row>
    <row r="11533" spans="6:12" x14ac:dyDescent="0.2">
      <c r="F11533" s="125"/>
    </row>
    <row r="11535" spans="6:12" x14ac:dyDescent="0.2">
      <c r="F11535" s="125"/>
      <c r="J11535" s="216"/>
      <c r="K11535" s="216"/>
      <c r="L11535" s="216"/>
    </row>
    <row r="11537" spans="8:8" x14ac:dyDescent="0.2">
      <c r="H11537" s="219"/>
    </row>
    <row r="11595" spans="5:6" x14ac:dyDescent="0.2">
      <c r="E11595" s="219"/>
      <c r="F11595" s="125"/>
    </row>
    <row r="11604" spans="5:13" x14ac:dyDescent="0.2">
      <c r="F11604" s="125"/>
    </row>
    <row r="11607" spans="5:13" x14ac:dyDescent="0.2">
      <c r="F11607" s="125"/>
    </row>
    <row r="11612" spans="5:13" x14ac:dyDescent="0.2">
      <c r="E11612" s="219"/>
      <c r="F11612" s="219"/>
      <c r="H11612" s="219"/>
      <c r="J11612" s="219"/>
      <c r="K11612" s="219"/>
      <c r="L11612" s="219"/>
      <c r="M11612" s="219"/>
    </row>
    <row r="11614" spans="5:13" x14ac:dyDescent="0.2">
      <c r="F11614" s="125"/>
    </row>
    <row r="11631" spans="5:6" x14ac:dyDescent="0.2">
      <c r="E11631" s="219"/>
      <c r="F11631" s="125"/>
    </row>
    <row r="11632" spans="5:6" x14ac:dyDescent="0.2">
      <c r="E11632" s="219"/>
      <c r="F11632" s="125"/>
    </row>
    <row r="11633" spans="5:8" x14ac:dyDescent="0.2">
      <c r="E11633" s="219"/>
      <c r="F11633" s="125"/>
    </row>
    <row r="11635" spans="5:8" x14ac:dyDescent="0.2">
      <c r="H11635" s="219"/>
    </row>
    <row r="11642" spans="5:8" x14ac:dyDescent="0.2">
      <c r="F11642" s="125"/>
    </row>
    <row r="11659" spans="6:6" x14ac:dyDescent="0.2">
      <c r="F11659" s="125"/>
    </row>
    <row r="11686" spans="8:8" x14ac:dyDescent="0.2">
      <c r="H11686" s="219"/>
    </row>
    <row r="11711" spans="6:6" x14ac:dyDescent="0.2">
      <c r="F11711" s="125"/>
    </row>
    <row r="11714" spans="5:8" x14ac:dyDescent="0.2">
      <c r="E11714" s="219"/>
    </row>
    <row r="11715" spans="5:8" x14ac:dyDescent="0.2">
      <c r="H11715" s="219"/>
    </row>
    <row r="11716" spans="5:8" x14ac:dyDescent="0.2">
      <c r="F11716" s="125"/>
    </row>
    <row r="11733" spans="5:6" x14ac:dyDescent="0.2">
      <c r="E11733" s="219"/>
      <c r="F11733" s="125"/>
    </row>
    <row r="11750" spans="5:6" x14ac:dyDescent="0.2">
      <c r="E11750" s="219"/>
      <c r="F11750" s="125"/>
    </row>
    <row r="11752" spans="5:6" x14ac:dyDescent="0.2">
      <c r="F11752" s="125"/>
    </row>
    <row r="11754" spans="5:6" x14ac:dyDescent="0.2">
      <c r="F11754" s="125"/>
    </row>
    <row r="11769" spans="5:13" x14ac:dyDescent="0.2">
      <c r="E11769" s="219"/>
      <c r="F11769" s="219"/>
      <c r="H11769" s="219"/>
      <c r="K11769" s="219"/>
      <c r="L11769" s="219"/>
      <c r="M11769" s="219"/>
    </row>
    <row r="11801" spans="8:8" x14ac:dyDescent="0.2">
      <c r="H11801" s="219"/>
    </row>
    <row r="11819" spans="6:6" x14ac:dyDescent="0.2">
      <c r="F11819" s="125"/>
    </row>
    <row r="11846" spans="5:13" x14ac:dyDescent="0.2">
      <c r="E11846" s="215"/>
      <c r="M11846" s="215"/>
    </row>
    <row r="11853" spans="5:13" x14ac:dyDescent="0.2">
      <c r="H11853" s="219"/>
    </row>
    <row r="11873" spans="6:6" x14ac:dyDescent="0.2">
      <c r="F11873" s="125"/>
    </row>
    <row r="11890" spans="8:8" x14ac:dyDescent="0.2">
      <c r="H11890" s="219"/>
    </row>
    <row r="11928" spans="5:6" x14ac:dyDescent="0.2">
      <c r="E11928" s="219"/>
      <c r="F11928" s="125"/>
    </row>
    <row r="11943" spans="6:6" x14ac:dyDescent="0.2">
      <c r="F11943" s="125"/>
    </row>
    <row r="11956" spans="6:6" x14ac:dyDescent="0.2">
      <c r="F11956" s="125"/>
    </row>
    <row r="11988" spans="6:8" x14ac:dyDescent="0.2">
      <c r="F11988" s="125"/>
    </row>
    <row r="11989" spans="6:8" x14ac:dyDescent="0.2">
      <c r="H11989" s="219"/>
    </row>
    <row r="12051" spans="6:6" x14ac:dyDescent="0.2">
      <c r="F12051" s="125"/>
    </row>
    <row r="12099" spans="8:8" x14ac:dyDescent="0.2">
      <c r="H12099" s="219"/>
    </row>
    <row r="12114" spans="5:6" x14ac:dyDescent="0.2">
      <c r="E12114" s="219"/>
      <c r="F12114" s="125"/>
    </row>
    <row r="12121" spans="5:6" x14ac:dyDescent="0.2">
      <c r="E12121" s="219"/>
      <c r="F12121" s="125"/>
    </row>
    <row r="12129" spans="5:8" x14ac:dyDescent="0.2">
      <c r="E12129" s="219"/>
      <c r="F12129" s="125"/>
    </row>
    <row r="12131" spans="5:8" x14ac:dyDescent="0.2">
      <c r="E12131" s="219"/>
    </row>
    <row r="12140" spans="5:8" x14ac:dyDescent="0.2">
      <c r="H12140" s="219"/>
    </row>
    <row r="12145" spans="5:13" x14ac:dyDescent="0.2">
      <c r="E12145" s="219"/>
      <c r="F12145" s="219"/>
      <c r="H12145" s="219"/>
      <c r="K12145" s="219"/>
      <c r="L12145" s="219"/>
      <c r="M12145" s="219"/>
    </row>
    <row r="12150" spans="5:13" x14ac:dyDescent="0.2">
      <c r="F12150" s="125"/>
    </row>
    <row r="12151" spans="5:13" x14ac:dyDescent="0.2">
      <c r="E12151" s="219"/>
      <c r="F12151" s="125"/>
    </row>
    <row r="12156" spans="5:13" x14ac:dyDescent="0.2">
      <c r="E12156" s="219"/>
      <c r="F12156" s="125"/>
    </row>
    <row r="12159" spans="5:13" x14ac:dyDescent="0.2">
      <c r="E12159" s="219"/>
      <c r="F12159" s="125"/>
    </row>
    <row r="12169" spans="6:8" x14ac:dyDescent="0.2">
      <c r="F12169" s="125"/>
    </row>
    <row r="12174" spans="6:8" x14ac:dyDescent="0.2">
      <c r="F12174" s="125"/>
    </row>
    <row r="12176" spans="6:8" x14ac:dyDescent="0.2">
      <c r="H12176" s="219"/>
    </row>
    <row r="12178" spans="5:6" x14ac:dyDescent="0.2">
      <c r="E12178" s="219"/>
      <c r="F12178" s="125"/>
    </row>
    <row r="12179" spans="5:6" x14ac:dyDescent="0.2">
      <c r="E12179" s="219"/>
      <c r="F12179" s="125"/>
    </row>
    <row r="12190" spans="5:6" x14ac:dyDescent="0.2">
      <c r="E12190" s="219"/>
      <c r="F12190" s="125"/>
    </row>
    <row r="12193" spans="5:13" x14ac:dyDescent="0.2">
      <c r="F12193" s="125"/>
    </row>
    <row r="12196" spans="5:13" x14ac:dyDescent="0.2">
      <c r="E12196" s="219"/>
      <c r="F12196" s="125"/>
    </row>
    <row r="12203" spans="5:13" x14ac:dyDescent="0.2">
      <c r="E12203" s="219"/>
      <c r="F12203" s="219"/>
      <c r="H12203" s="219"/>
      <c r="K12203" s="219"/>
      <c r="L12203" s="219"/>
      <c r="M12203" s="219"/>
    </row>
    <row r="12211" spans="5:5" x14ac:dyDescent="0.2">
      <c r="E12211" s="219"/>
    </row>
    <row r="12229" spans="8:8" x14ac:dyDescent="0.2">
      <c r="H12229" s="219"/>
    </row>
    <row r="12239" spans="8:8" x14ac:dyDescent="0.2">
      <c r="H12239" s="219"/>
    </row>
    <row r="12241" spans="5:6" x14ac:dyDescent="0.2">
      <c r="F12241" s="125"/>
    </row>
    <row r="12255" spans="5:6" x14ac:dyDescent="0.2">
      <c r="E12255" s="219"/>
      <c r="F12255" s="125"/>
    </row>
    <row r="12277" spans="8:8" x14ac:dyDescent="0.2">
      <c r="H12277" s="219"/>
    </row>
    <row r="12300" spans="5:6" x14ac:dyDescent="0.2">
      <c r="F12300" s="125"/>
    </row>
    <row r="12302" spans="5:6" x14ac:dyDescent="0.2">
      <c r="E12302" s="219"/>
      <c r="F12302" s="125"/>
    </row>
    <row r="12311" spans="5:13" x14ac:dyDescent="0.2">
      <c r="H12311" s="219"/>
      <c r="M12311" s="215"/>
    </row>
    <row r="12312" spans="5:13" x14ac:dyDescent="0.2">
      <c r="E12312" s="219"/>
    </row>
    <row r="12318" spans="5:13" x14ac:dyDescent="0.2">
      <c r="F12318" s="125"/>
    </row>
    <row r="12321" spans="5:13" x14ac:dyDescent="0.2">
      <c r="F12321" s="125"/>
    </row>
    <row r="12333" spans="5:13" x14ac:dyDescent="0.2">
      <c r="E12333" s="219"/>
      <c r="F12333" s="219"/>
      <c r="H12333" s="219"/>
      <c r="K12333" s="219"/>
      <c r="L12333" s="219"/>
      <c r="M12333" s="219"/>
    </row>
    <row r="12334" spans="5:13" x14ac:dyDescent="0.2">
      <c r="H12334" s="219"/>
    </row>
    <row r="12337" spans="6:8" x14ac:dyDescent="0.2">
      <c r="H12337" s="219"/>
    </row>
    <row r="12349" spans="6:8" x14ac:dyDescent="0.2">
      <c r="F12349" s="125"/>
    </row>
    <row r="12352" spans="6:8" x14ac:dyDescent="0.2">
      <c r="F12352" s="125"/>
    </row>
    <row r="12356" spans="5:6" x14ac:dyDescent="0.2">
      <c r="E12356" s="219"/>
      <c r="F12356" s="125"/>
    </row>
    <row r="12370" spans="6:6" x14ac:dyDescent="0.2">
      <c r="F12370" s="125"/>
    </row>
    <row r="12405" spans="5:8" x14ac:dyDescent="0.2">
      <c r="H12405" s="219"/>
    </row>
    <row r="12407" spans="5:8" x14ac:dyDescent="0.2">
      <c r="F12407" s="125"/>
    </row>
    <row r="12408" spans="5:8" x14ac:dyDescent="0.2">
      <c r="E12408" s="219"/>
      <c r="F12408" s="125"/>
    </row>
    <row r="12418" spans="6:6" x14ac:dyDescent="0.2">
      <c r="F12418" s="125"/>
    </row>
    <row r="12440" spans="6:6" x14ac:dyDescent="0.2">
      <c r="F12440" s="125"/>
    </row>
    <row r="12462" spans="6:8" x14ac:dyDescent="0.2">
      <c r="H12462" s="219"/>
    </row>
    <row r="12463" spans="6:8" x14ac:dyDescent="0.2">
      <c r="H12463" s="219"/>
    </row>
    <row r="12464" spans="6:8" x14ac:dyDescent="0.2">
      <c r="F12464" s="125"/>
    </row>
    <row r="12465" spans="5:13" x14ac:dyDescent="0.2">
      <c r="H12465" s="219"/>
    </row>
    <row r="12467" spans="5:13" x14ac:dyDescent="0.2">
      <c r="H12467" s="219"/>
    </row>
    <row r="12468" spans="5:13" x14ac:dyDescent="0.2">
      <c r="E12468" s="219"/>
      <c r="F12468" s="219"/>
      <c r="H12468" s="219"/>
      <c r="K12468" s="219"/>
      <c r="L12468" s="219"/>
      <c r="M12468" s="219"/>
    </row>
    <row r="12470" spans="5:13" x14ac:dyDescent="0.2">
      <c r="H12470" s="219"/>
    </row>
    <row r="12471" spans="5:13" x14ac:dyDescent="0.2">
      <c r="H12471" s="219"/>
    </row>
    <row r="12475" spans="5:13" x14ac:dyDescent="0.2">
      <c r="H12475" s="219"/>
    </row>
    <row r="12477" spans="5:13" x14ac:dyDescent="0.2">
      <c r="H12477" s="219"/>
    </row>
    <row r="12478" spans="5:13" x14ac:dyDescent="0.2">
      <c r="E12478" s="219"/>
      <c r="F12478" s="125"/>
    </row>
    <row r="12479" spans="5:13" x14ac:dyDescent="0.2">
      <c r="H12479" s="219"/>
    </row>
    <row r="12480" spans="5:13" x14ac:dyDescent="0.2">
      <c r="H12480" s="219"/>
    </row>
    <row r="12481" spans="5:13" x14ac:dyDescent="0.2">
      <c r="E12481" s="215"/>
      <c r="F12481" s="215"/>
      <c r="H12481" s="215"/>
      <c r="J12481" s="215"/>
      <c r="K12481" s="215"/>
      <c r="L12481" s="215"/>
      <c r="M12481" s="215"/>
    </row>
    <row r="12482" spans="5:13" x14ac:dyDescent="0.2">
      <c r="E12482" s="215"/>
      <c r="F12482" s="215"/>
      <c r="H12482" s="215"/>
      <c r="J12482" s="215"/>
      <c r="K12482" s="215"/>
      <c r="L12482" s="215"/>
      <c r="M12482" s="215"/>
    </row>
    <row r="12483" spans="5:13" x14ac:dyDescent="0.2">
      <c r="E12483" s="215"/>
      <c r="F12483" s="215"/>
      <c r="H12483" s="215"/>
      <c r="J12483" s="215"/>
      <c r="K12483" s="215"/>
      <c r="L12483" s="215"/>
      <c r="M12483" s="215"/>
    </row>
    <row r="12484" spans="5:13" x14ac:dyDescent="0.2">
      <c r="E12484" s="215"/>
      <c r="F12484" s="215"/>
      <c r="H12484" s="215"/>
      <c r="J12484" s="215"/>
      <c r="K12484" s="215"/>
      <c r="L12484" s="215"/>
      <c r="M12484" s="215"/>
    </row>
    <row r="12485" spans="5:13" x14ac:dyDescent="0.2">
      <c r="E12485" s="215"/>
      <c r="F12485" s="215"/>
      <c r="H12485" s="215"/>
      <c r="J12485" s="215"/>
      <c r="K12485" s="215"/>
      <c r="L12485" s="215"/>
      <c r="M12485" s="215"/>
    </row>
    <row r="12486" spans="5:13" x14ac:dyDescent="0.2">
      <c r="E12486" s="215"/>
      <c r="F12486" s="215"/>
      <c r="H12486" s="215"/>
      <c r="J12486" s="215"/>
      <c r="K12486" s="215"/>
      <c r="L12486" s="215"/>
      <c r="M12486" s="215"/>
    </row>
    <row r="12487" spans="5:13" x14ac:dyDescent="0.2">
      <c r="E12487" s="215"/>
      <c r="F12487" s="215"/>
      <c r="H12487" s="215"/>
      <c r="J12487" s="215"/>
      <c r="K12487" s="215"/>
      <c r="L12487" s="215"/>
      <c r="M12487" s="215"/>
    </row>
    <row r="12488" spans="5:13" x14ac:dyDescent="0.2">
      <c r="E12488" s="215"/>
      <c r="F12488" s="215"/>
      <c r="H12488" s="215"/>
      <c r="J12488" s="215"/>
      <c r="K12488" s="215"/>
      <c r="L12488" s="215"/>
      <c r="M12488" s="215"/>
    </row>
    <row r="12489" spans="5:13" x14ac:dyDescent="0.2">
      <c r="E12489" s="215"/>
      <c r="F12489" s="215"/>
      <c r="H12489" s="215"/>
      <c r="J12489" s="215"/>
      <c r="K12489" s="215"/>
      <c r="L12489" s="215"/>
      <c r="M12489" s="215"/>
    </row>
    <row r="12490" spans="5:13" x14ac:dyDescent="0.2">
      <c r="E12490" s="215"/>
      <c r="F12490" s="215"/>
      <c r="H12490" s="215"/>
      <c r="J12490" s="215"/>
      <c r="K12490" s="215"/>
      <c r="L12490" s="215"/>
      <c r="M12490" s="215"/>
    </row>
    <row r="12491" spans="5:13" x14ac:dyDescent="0.2">
      <c r="E12491" s="215"/>
      <c r="F12491" s="215"/>
      <c r="H12491" s="215"/>
      <c r="J12491" s="215"/>
      <c r="K12491" s="215"/>
      <c r="L12491" s="215"/>
      <c r="M12491" s="215"/>
    </row>
    <row r="12492" spans="5:13" x14ac:dyDescent="0.2">
      <c r="E12492" s="215"/>
      <c r="F12492" s="215"/>
      <c r="H12492" s="215"/>
      <c r="J12492" s="215"/>
      <c r="K12492" s="215"/>
      <c r="L12492" s="215"/>
      <c r="M12492" s="215"/>
    </row>
    <row r="12493" spans="5:13" x14ac:dyDescent="0.2">
      <c r="E12493" s="215"/>
      <c r="F12493" s="215"/>
      <c r="H12493" s="215"/>
      <c r="J12493" s="215"/>
      <c r="K12493" s="215"/>
      <c r="L12493" s="215"/>
      <c r="M12493" s="215"/>
    </row>
    <row r="12494" spans="5:13" x14ac:dyDescent="0.2">
      <c r="E12494" s="215"/>
      <c r="F12494" s="215"/>
      <c r="H12494" s="215"/>
      <c r="J12494" s="215"/>
      <c r="K12494" s="215"/>
      <c r="L12494" s="215"/>
      <c r="M12494" s="215"/>
    </row>
    <row r="12495" spans="5:13" x14ac:dyDescent="0.2">
      <c r="E12495" s="215"/>
      <c r="F12495" s="215"/>
      <c r="H12495" s="215"/>
      <c r="J12495" s="215"/>
      <c r="K12495" s="215"/>
      <c r="L12495" s="215"/>
      <c r="M12495" s="215"/>
    </row>
    <row r="12496" spans="5:13" x14ac:dyDescent="0.2">
      <c r="E12496" s="215"/>
      <c r="F12496" s="215"/>
      <c r="H12496" s="215"/>
      <c r="J12496" s="215"/>
      <c r="K12496" s="215"/>
      <c r="L12496" s="215"/>
      <c r="M12496" s="215"/>
    </row>
    <row r="12497" spans="5:13" x14ac:dyDescent="0.2">
      <c r="E12497" s="215"/>
      <c r="F12497" s="215"/>
      <c r="H12497" s="215"/>
      <c r="J12497" s="215"/>
      <c r="K12497" s="215"/>
      <c r="L12497" s="215"/>
      <c r="M12497" s="215"/>
    </row>
    <row r="12498" spans="5:13" x14ac:dyDescent="0.2">
      <c r="E12498" s="215"/>
      <c r="F12498" s="215"/>
      <c r="H12498" s="215"/>
      <c r="J12498" s="215"/>
      <c r="K12498" s="215"/>
      <c r="L12498" s="215"/>
      <c r="M12498" s="215"/>
    </row>
    <row r="12499" spans="5:13" x14ac:dyDescent="0.2">
      <c r="E12499" s="215"/>
      <c r="F12499" s="215"/>
      <c r="H12499" s="215"/>
      <c r="J12499" s="215"/>
      <c r="K12499" s="215"/>
      <c r="L12499" s="215"/>
      <c r="M12499" s="215"/>
    </row>
    <row r="12500" spans="5:13" x14ac:dyDescent="0.2">
      <c r="E12500" s="215"/>
      <c r="F12500" s="215"/>
      <c r="H12500" s="215"/>
      <c r="J12500" s="215"/>
      <c r="K12500" s="215"/>
      <c r="L12500" s="215"/>
      <c r="M12500" s="215"/>
    </row>
    <row r="12501" spans="5:13" x14ac:dyDescent="0.2">
      <c r="E12501" s="215"/>
      <c r="F12501" s="215"/>
      <c r="H12501" s="215"/>
      <c r="J12501" s="215"/>
      <c r="K12501" s="215"/>
      <c r="L12501" s="215"/>
      <c r="M12501" s="215"/>
    </row>
    <row r="12502" spans="5:13" x14ac:dyDescent="0.2">
      <c r="E12502" s="215"/>
      <c r="F12502" s="215"/>
      <c r="H12502" s="215"/>
      <c r="J12502" s="215"/>
      <c r="K12502" s="215"/>
      <c r="L12502" s="215"/>
      <c r="M12502" s="215"/>
    </row>
    <row r="12503" spans="5:13" x14ac:dyDescent="0.2">
      <c r="E12503" s="215"/>
      <c r="F12503" s="215"/>
      <c r="H12503" s="215"/>
      <c r="J12503" s="215"/>
      <c r="K12503" s="215"/>
      <c r="L12503" s="215"/>
      <c r="M12503" s="215"/>
    </row>
    <row r="12504" spans="5:13" x14ac:dyDescent="0.2">
      <c r="E12504" s="215"/>
      <c r="F12504" s="215"/>
      <c r="H12504" s="215"/>
      <c r="J12504" s="215"/>
      <c r="K12504" s="215"/>
      <c r="L12504" s="215"/>
      <c r="M12504" s="215"/>
    </row>
    <row r="12505" spans="5:13" x14ac:dyDescent="0.2">
      <c r="E12505" s="215"/>
      <c r="F12505" s="215"/>
      <c r="H12505" s="215"/>
      <c r="J12505" s="215"/>
      <c r="K12505" s="215"/>
      <c r="L12505" s="215"/>
      <c r="M12505" s="215"/>
    </row>
    <row r="12506" spans="5:13" x14ac:dyDescent="0.2">
      <c r="E12506" s="215"/>
      <c r="F12506" s="215"/>
      <c r="H12506" s="215"/>
      <c r="J12506" s="215"/>
      <c r="K12506" s="215"/>
      <c r="L12506" s="215"/>
      <c r="M12506" s="215"/>
    </row>
    <row r="12507" spans="5:13" x14ac:dyDescent="0.2">
      <c r="E12507" s="215"/>
      <c r="F12507" s="215"/>
      <c r="H12507" s="215"/>
      <c r="J12507" s="215"/>
      <c r="K12507" s="215"/>
      <c r="L12507" s="215"/>
      <c r="M12507" s="215"/>
    </row>
    <row r="12508" spans="5:13" x14ac:dyDescent="0.2">
      <c r="E12508" s="215"/>
      <c r="F12508" s="215"/>
      <c r="H12508" s="215"/>
      <c r="J12508" s="215"/>
      <c r="K12508" s="215"/>
      <c r="L12508" s="215"/>
      <c r="M12508" s="215"/>
    </row>
    <row r="12509" spans="5:13" x14ac:dyDescent="0.2">
      <c r="E12509" s="215"/>
      <c r="F12509" s="215"/>
      <c r="H12509" s="215"/>
      <c r="J12509" s="215"/>
      <c r="K12509" s="215"/>
      <c r="L12509" s="215"/>
      <c r="M12509" s="215"/>
    </row>
    <row r="12510" spans="5:13" x14ac:dyDescent="0.2">
      <c r="E12510" s="215"/>
      <c r="F12510" s="215"/>
      <c r="H12510" s="215"/>
      <c r="J12510" s="215"/>
      <c r="K12510" s="215"/>
      <c r="L12510" s="215"/>
      <c r="M12510" s="215"/>
    </row>
    <row r="12511" spans="5:13" x14ac:dyDescent="0.2">
      <c r="F12511" s="223"/>
      <c r="H12511" s="219"/>
      <c r="J12511" s="223"/>
      <c r="K12511" s="223"/>
      <c r="M12511" s="215"/>
    </row>
    <row r="12512" spans="5:13" x14ac:dyDescent="0.2">
      <c r="F12512" s="223"/>
      <c r="G12512" s="223"/>
      <c r="H12512" s="223"/>
      <c r="J12512" s="223"/>
      <c r="K12512" s="223"/>
    </row>
    <row r="12513" spans="5:13" x14ac:dyDescent="0.2">
      <c r="E12513" s="215"/>
      <c r="F12513" s="215"/>
      <c r="H12513" s="215"/>
      <c r="J12513" s="215"/>
      <c r="K12513" s="215"/>
      <c r="L12513" s="215"/>
      <c r="M12513" s="215"/>
    </row>
    <row r="12514" spans="5:13" x14ac:dyDescent="0.2">
      <c r="E12514" s="215"/>
      <c r="F12514" s="215"/>
      <c r="H12514" s="215"/>
      <c r="J12514" s="215"/>
      <c r="K12514" s="215"/>
      <c r="L12514" s="215"/>
      <c r="M12514" s="215"/>
    </row>
    <row r="12515" spans="5:13" x14ac:dyDescent="0.2">
      <c r="F12515" s="223"/>
      <c r="H12515" s="219"/>
      <c r="J12515" s="223"/>
      <c r="K12515" s="223"/>
      <c r="M12515" s="215"/>
    </row>
    <row r="12516" spans="5:13" x14ac:dyDescent="0.2">
      <c r="E12516" s="215"/>
      <c r="F12516" s="215"/>
      <c r="H12516" s="215"/>
      <c r="J12516" s="215"/>
      <c r="K12516" s="215"/>
      <c r="L12516" s="215"/>
      <c r="M12516" s="215"/>
    </row>
    <row r="12517" spans="5:13" x14ac:dyDescent="0.2">
      <c r="H12517" s="219"/>
      <c r="M12517" s="215"/>
    </row>
    <row r="12518" spans="5:13" x14ac:dyDescent="0.2">
      <c r="E12518" s="215"/>
      <c r="F12518" s="215"/>
      <c r="H12518" s="215"/>
      <c r="J12518" s="215"/>
      <c r="K12518" s="215"/>
      <c r="L12518" s="215"/>
      <c r="M12518" s="215"/>
    </row>
    <row r="12519" spans="5:13" x14ac:dyDescent="0.2">
      <c r="E12519" s="215"/>
      <c r="F12519" s="215"/>
      <c r="H12519" s="215"/>
      <c r="J12519" s="215"/>
      <c r="K12519" s="215"/>
      <c r="L12519" s="215"/>
      <c r="M12519" s="215"/>
    </row>
    <row r="12520" spans="5:13" x14ac:dyDescent="0.2">
      <c r="E12520" s="215"/>
      <c r="F12520" s="215"/>
      <c r="H12520" s="215"/>
      <c r="J12520" s="215"/>
      <c r="K12520" s="215"/>
      <c r="L12520" s="215"/>
      <c r="M12520" s="215"/>
    </row>
    <row r="12521" spans="5:13" x14ac:dyDescent="0.2">
      <c r="F12521" s="223"/>
      <c r="G12521" s="223"/>
      <c r="H12521" s="223"/>
      <c r="J12521" s="223"/>
      <c r="K12521" s="223"/>
    </row>
    <row r="12522" spans="5:13" x14ac:dyDescent="0.2">
      <c r="E12522" s="215"/>
      <c r="F12522" s="215"/>
      <c r="H12522" s="215"/>
      <c r="J12522" s="215"/>
      <c r="K12522" s="215"/>
      <c r="L12522" s="215"/>
      <c r="M12522" s="215"/>
    </row>
    <row r="12523" spans="5:13" x14ac:dyDescent="0.2">
      <c r="F12523" s="223"/>
      <c r="H12523" s="219"/>
      <c r="J12523" s="223"/>
      <c r="K12523" s="223"/>
      <c r="M12523" s="215"/>
    </row>
    <row r="12524" spans="5:13" x14ac:dyDescent="0.2">
      <c r="E12524" s="215"/>
      <c r="F12524" s="215"/>
      <c r="H12524" s="215"/>
      <c r="J12524" s="215"/>
      <c r="K12524" s="215"/>
      <c r="L12524" s="215"/>
      <c r="M12524" s="215"/>
    </row>
    <row r="12525" spans="5:13" x14ac:dyDescent="0.2">
      <c r="F12525" s="223"/>
      <c r="G12525" s="223"/>
      <c r="H12525" s="223"/>
      <c r="J12525" s="223"/>
      <c r="K12525" s="223"/>
    </row>
    <row r="12526" spans="5:13" x14ac:dyDescent="0.2">
      <c r="E12526" s="215"/>
      <c r="F12526" s="215"/>
      <c r="H12526" s="215"/>
      <c r="J12526" s="215"/>
      <c r="K12526" s="215"/>
      <c r="L12526" s="215"/>
      <c r="M12526" s="215"/>
    </row>
    <row r="12527" spans="5:13" x14ac:dyDescent="0.2">
      <c r="E12527" s="215"/>
      <c r="F12527" s="215"/>
      <c r="H12527" s="215"/>
      <c r="J12527" s="215"/>
      <c r="K12527" s="215"/>
      <c r="L12527" s="215"/>
      <c r="M12527" s="215"/>
    </row>
    <row r="12528" spans="5:13" x14ac:dyDescent="0.2">
      <c r="E12528" s="215"/>
      <c r="F12528" s="215"/>
      <c r="H12528" s="215"/>
      <c r="J12528" s="215"/>
      <c r="K12528" s="215"/>
      <c r="L12528" s="215"/>
      <c r="M12528" s="215"/>
    </row>
    <row r="12529" spans="5:13" x14ac:dyDescent="0.2">
      <c r="E12529" s="215"/>
      <c r="F12529" s="215"/>
      <c r="H12529" s="215"/>
      <c r="J12529" s="215"/>
      <c r="K12529" s="215"/>
      <c r="L12529" s="215"/>
      <c r="M12529" s="215"/>
    </row>
    <row r="12530" spans="5:13" x14ac:dyDescent="0.2">
      <c r="E12530" s="215"/>
      <c r="F12530" s="215"/>
      <c r="H12530" s="215"/>
      <c r="J12530" s="215"/>
      <c r="K12530" s="215"/>
      <c r="L12530" s="215"/>
      <c r="M12530" s="215"/>
    </row>
    <row r="12531" spans="5:13" x14ac:dyDescent="0.2">
      <c r="E12531" s="215"/>
      <c r="F12531" s="215"/>
      <c r="H12531" s="215"/>
      <c r="J12531" s="215"/>
      <c r="K12531" s="215"/>
      <c r="L12531" s="215"/>
      <c r="M12531" s="215"/>
    </row>
    <row r="12532" spans="5:13" x14ac:dyDescent="0.2">
      <c r="E12532" s="215"/>
      <c r="F12532" s="215"/>
      <c r="H12532" s="215"/>
      <c r="J12532" s="215"/>
      <c r="K12532" s="215"/>
      <c r="L12532" s="215"/>
      <c r="M12532" s="215"/>
    </row>
    <row r="12533" spans="5:13" x14ac:dyDescent="0.2">
      <c r="E12533" s="215"/>
      <c r="F12533" s="215"/>
      <c r="H12533" s="215"/>
      <c r="J12533" s="215"/>
      <c r="K12533" s="215"/>
      <c r="L12533" s="215"/>
      <c r="M12533" s="215"/>
    </row>
    <row r="12534" spans="5:13" x14ac:dyDescent="0.2">
      <c r="E12534" s="215"/>
      <c r="F12534" s="215"/>
      <c r="H12534" s="215"/>
      <c r="J12534" s="215"/>
      <c r="K12534" s="215"/>
      <c r="L12534" s="215"/>
      <c r="M12534" s="215"/>
    </row>
    <row r="12535" spans="5:13" x14ac:dyDescent="0.2">
      <c r="E12535" s="215"/>
      <c r="F12535" s="215"/>
      <c r="H12535" s="215"/>
      <c r="J12535" s="215"/>
      <c r="K12535" s="215"/>
      <c r="L12535" s="215"/>
      <c r="M12535" s="215"/>
    </row>
    <row r="12536" spans="5:13" x14ac:dyDescent="0.2">
      <c r="E12536" s="215"/>
      <c r="F12536" s="215"/>
      <c r="H12536" s="215"/>
      <c r="J12536" s="215"/>
      <c r="K12536" s="215"/>
      <c r="L12536" s="215"/>
      <c r="M12536" s="215"/>
    </row>
    <row r="12537" spans="5:13" x14ac:dyDescent="0.2">
      <c r="F12537" s="223"/>
      <c r="G12537" s="223"/>
      <c r="H12537" s="223"/>
      <c r="J12537" s="223"/>
      <c r="K12537" s="223"/>
    </row>
    <row r="12538" spans="5:13" x14ac:dyDescent="0.2">
      <c r="E12538" s="215"/>
      <c r="F12538" s="215"/>
      <c r="H12538" s="215"/>
      <c r="J12538" s="215"/>
      <c r="K12538" s="215"/>
      <c r="L12538" s="215"/>
      <c r="M12538" s="215"/>
    </row>
    <row r="12539" spans="5:13" x14ac:dyDescent="0.2">
      <c r="E12539" s="215"/>
      <c r="F12539" s="215"/>
      <c r="H12539" s="215"/>
      <c r="J12539" s="215"/>
      <c r="K12539" s="215"/>
      <c r="L12539" s="215"/>
      <c r="M12539" s="215"/>
    </row>
    <row r="12540" spans="5:13" x14ac:dyDescent="0.2">
      <c r="E12540" s="215"/>
      <c r="F12540" s="215"/>
      <c r="H12540" s="215"/>
      <c r="J12540" s="215"/>
      <c r="K12540" s="215"/>
      <c r="L12540" s="215"/>
      <c r="M12540" s="215"/>
    </row>
    <row r="12541" spans="5:13" x14ac:dyDescent="0.2">
      <c r="E12541" s="215"/>
      <c r="F12541" s="215"/>
      <c r="H12541" s="215"/>
      <c r="J12541" s="215"/>
      <c r="K12541" s="215"/>
      <c r="L12541" s="215"/>
      <c r="M12541" s="215"/>
    </row>
    <row r="12542" spans="5:13" x14ac:dyDescent="0.2">
      <c r="E12542" s="215"/>
      <c r="F12542" s="215"/>
      <c r="H12542" s="215"/>
      <c r="J12542" s="215"/>
      <c r="K12542" s="215"/>
      <c r="L12542" s="215"/>
      <c r="M12542" s="215"/>
    </row>
    <row r="12543" spans="5:13" x14ac:dyDescent="0.2">
      <c r="E12543" s="215"/>
      <c r="F12543" s="215"/>
      <c r="H12543" s="215"/>
      <c r="J12543" s="215"/>
      <c r="K12543" s="215"/>
      <c r="L12543" s="215"/>
      <c r="M12543" s="215"/>
    </row>
    <row r="12544" spans="5:13" x14ac:dyDescent="0.2">
      <c r="E12544" s="215"/>
      <c r="F12544" s="215"/>
      <c r="H12544" s="215"/>
      <c r="J12544" s="215"/>
      <c r="K12544" s="215"/>
      <c r="L12544" s="215"/>
      <c r="M12544" s="215"/>
    </row>
    <row r="12545" spans="5:13" x14ac:dyDescent="0.2">
      <c r="E12545" s="215"/>
      <c r="F12545" s="215"/>
      <c r="H12545" s="215"/>
      <c r="J12545" s="215"/>
      <c r="K12545" s="215"/>
      <c r="L12545" s="215"/>
      <c r="M12545" s="215"/>
    </row>
    <row r="12546" spans="5:13" x14ac:dyDescent="0.2">
      <c r="E12546" s="215"/>
      <c r="F12546" s="215"/>
      <c r="H12546" s="215"/>
      <c r="J12546" s="215"/>
      <c r="K12546" s="215"/>
      <c r="L12546" s="215"/>
      <c r="M12546" s="215"/>
    </row>
    <row r="12547" spans="5:13" x14ac:dyDescent="0.2">
      <c r="E12547" s="215"/>
      <c r="F12547" s="215"/>
      <c r="H12547" s="215"/>
      <c r="J12547" s="215"/>
      <c r="K12547" s="215"/>
      <c r="L12547" s="215"/>
      <c r="M12547" s="215"/>
    </row>
    <row r="12548" spans="5:13" x14ac:dyDescent="0.2">
      <c r="E12548" s="215"/>
      <c r="F12548" s="215"/>
      <c r="H12548" s="215"/>
      <c r="J12548" s="215"/>
      <c r="K12548" s="215"/>
      <c r="L12548" s="215"/>
      <c r="M12548" s="215"/>
    </row>
    <row r="12549" spans="5:13" x14ac:dyDescent="0.2">
      <c r="E12549" s="215"/>
      <c r="F12549" s="215"/>
      <c r="H12549" s="215"/>
      <c r="J12549" s="215"/>
      <c r="K12549" s="215"/>
      <c r="L12549" s="215"/>
      <c r="M12549" s="215"/>
    </row>
    <row r="12550" spans="5:13" x14ac:dyDescent="0.2">
      <c r="E12550" s="215"/>
      <c r="F12550" s="215"/>
      <c r="H12550" s="215"/>
      <c r="J12550" s="215"/>
      <c r="K12550" s="215"/>
      <c r="L12550" s="215"/>
      <c r="M12550" s="215"/>
    </row>
    <row r="12551" spans="5:13" x14ac:dyDescent="0.2">
      <c r="E12551" s="215"/>
      <c r="F12551" s="215"/>
      <c r="H12551" s="215"/>
      <c r="J12551" s="215"/>
      <c r="K12551" s="215"/>
      <c r="L12551" s="215"/>
      <c r="M12551" s="215"/>
    </row>
    <row r="12552" spans="5:13" x14ac:dyDescent="0.2">
      <c r="E12552" s="215"/>
      <c r="F12552" s="215"/>
      <c r="H12552" s="215"/>
      <c r="J12552" s="215"/>
      <c r="K12552" s="215"/>
      <c r="L12552" s="215"/>
      <c r="M12552" s="215"/>
    </row>
    <row r="12553" spans="5:13" x14ac:dyDescent="0.2">
      <c r="E12553" s="215"/>
      <c r="F12553" s="215"/>
      <c r="H12553" s="215"/>
      <c r="J12553" s="215"/>
      <c r="K12553" s="215"/>
      <c r="L12553" s="215"/>
      <c r="M12553" s="215"/>
    </row>
    <row r="12554" spans="5:13" x14ac:dyDescent="0.2">
      <c r="E12554" s="215"/>
      <c r="F12554" s="215"/>
      <c r="H12554" s="215"/>
      <c r="J12554" s="215"/>
      <c r="K12554" s="215"/>
      <c r="L12554" s="215"/>
      <c r="M12554" s="215"/>
    </row>
    <row r="12555" spans="5:13" x14ac:dyDescent="0.2">
      <c r="E12555" s="215"/>
      <c r="F12555" s="215"/>
      <c r="H12555" s="215"/>
      <c r="J12555" s="215"/>
      <c r="K12555" s="215"/>
      <c r="L12555" s="215"/>
      <c r="M12555" s="215"/>
    </row>
    <row r="12556" spans="5:13" x14ac:dyDescent="0.2">
      <c r="E12556" s="215"/>
      <c r="F12556" s="215"/>
      <c r="H12556" s="215"/>
      <c r="J12556" s="215"/>
      <c r="K12556" s="215"/>
      <c r="L12556" s="215"/>
      <c r="M12556" s="215"/>
    </row>
    <row r="12557" spans="5:13" x14ac:dyDescent="0.2">
      <c r="F12557" s="223"/>
      <c r="G12557" s="223"/>
      <c r="H12557" s="223"/>
      <c r="J12557" s="223"/>
      <c r="K12557" s="223"/>
    </row>
    <row r="12558" spans="5:13" x14ac:dyDescent="0.2">
      <c r="E12558" s="215"/>
      <c r="F12558" s="215"/>
      <c r="H12558" s="215"/>
      <c r="J12558" s="215"/>
      <c r="K12558" s="215"/>
      <c r="L12558" s="215"/>
      <c r="M12558" s="215"/>
    </row>
    <row r="12559" spans="5:13" x14ac:dyDescent="0.2">
      <c r="F12559" s="223"/>
      <c r="G12559" s="223"/>
      <c r="H12559" s="223"/>
      <c r="J12559" s="223"/>
      <c r="K12559" s="223"/>
    </row>
    <row r="12560" spans="5:13" x14ac:dyDescent="0.2">
      <c r="E12560" s="215"/>
      <c r="F12560" s="215"/>
      <c r="H12560" s="215"/>
      <c r="J12560" s="215"/>
      <c r="K12560" s="215"/>
      <c r="L12560" s="215"/>
      <c r="M12560" s="215"/>
    </row>
    <row r="12561" spans="5:13" x14ac:dyDescent="0.2">
      <c r="E12561" s="215"/>
      <c r="F12561" s="215"/>
      <c r="H12561" s="215"/>
      <c r="J12561" s="215"/>
      <c r="K12561" s="215"/>
      <c r="L12561" s="215"/>
      <c r="M12561" s="215"/>
    </row>
    <row r="12562" spans="5:13" x14ac:dyDescent="0.2">
      <c r="E12562" s="215"/>
      <c r="F12562" s="215"/>
      <c r="H12562" s="215"/>
      <c r="J12562" s="215"/>
      <c r="K12562" s="215"/>
      <c r="L12562" s="215"/>
      <c r="M12562" s="215"/>
    </row>
    <row r="12563" spans="5:13" x14ac:dyDescent="0.2">
      <c r="F12563" s="223"/>
      <c r="G12563" s="223"/>
      <c r="H12563" s="223"/>
      <c r="J12563" s="223"/>
      <c r="K12563" s="223"/>
    </row>
    <row r="12564" spans="5:13" x14ac:dyDescent="0.2">
      <c r="F12564" s="223"/>
      <c r="G12564" s="223"/>
      <c r="J12564" s="223"/>
      <c r="K12564" s="223"/>
    </row>
    <row r="12565" spans="5:13" x14ac:dyDescent="0.2">
      <c r="E12565" s="215"/>
      <c r="F12565" s="215"/>
      <c r="H12565" s="215"/>
      <c r="J12565" s="215"/>
      <c r="K12565" s="215"/>
      <c r="L12565" s="215"/>
      <c r="M12565" s="215"/>
    </row>
    <row r="12566" spans="5:13" x14ac:dyDescent="0.2">
      <c r="E12566" s="215"/>
      <c r="F12566" s="215"/>
      <c r="H12566" s="215"/>
      <c r="J12566" s="215"/>
      <c r="K12566" s="215"/>
      <c r="L12566" s="215"/>
      <c r="M12566" s="215"/>
    </row>
    <row r="12567" spans="5:13" x14ac:dyDescent="0.2">
      <c r="E12567" s="215"/>
      <c r="F12567" s="215"/>
      <c r="H12567" s="215"/>
      <c r="J12567" s="215"/>
      <c r="K12567" s="215"/>
      <c r="L12567" s="215"/>
      <c r="M12567" s="215"/>
    </row>
    <row r="12568" spans="5:13" x14ac:dyDescent="0.2">
      <c r="F12568" s="223"/>
      <c r="H12568" s="219"/>
      <c r="J12568" s="223"/>
      <c r="K12568" s="223"/>
      <c r="M12568" s="215"/>
    </row>
    <row r="12569" spans="5:13" x14ac:dyDescent="0.2">
      <c r="E12569" s="215"/>
      <c r="F12569" s="215"/>
      <c r="H12569" s="215"/>
      <c r="J12569" s="215"/>
      <c r="K12569" s="215"/>
      <c r="L12569" s="215"/>
      <c r="M12569" s="215"/>
    </row>
    <row r="12570" spans="5:13" x14ac:dyDescent="0.2">
      <c r="E12570" s="215"/>
      <c r="F12570" s="215"/>
      <c r="H12570" s="215"/>
      <c r="J12570" s="215"/>
      <c r="K12570" s="215"/>
      <c r="L12570" s="215"/>
      <c r="M12570" s="215"/>
    </row>
    <row r="12571" spans="5:13" x14ac:dyDescent="0.2">
      <c r="E12571" s="215"/>
      <c r="F12571" s="215"/>
      <c r="H12571" s="215"/>
      <c r="J12571" s="215"/>
      <c r="K12571" s="215"/>
      <c r="L12571" s="215"/>
      <c r="M12571" s="215"/>
    </row>
    <row r="12572" spans="5:13" x14ac:dyDescent="0.2">
      <c r="E12572" s="215"/>
      <c r="F12572" s="215"/>
      <c r="H12572" s="215"/>
      <c r="J12572" s="215"/>
      <c r="K12572" s="215"/>
      <c r="L12572" s="215"/>
      <c r="M12572" s="215"/>
    </row>
    <row r="12573" spans="5:13" x14ac:dyDescent="0.2">
      <c r="E12573" s="215"/>
      <c r="F12573" s="215"/>
      <c r="H12573" s="215"/>
      <c r="J12573" s="215"/>
      <c r="K12573" s="215"/>
      <c r="L12573" s="215"/>
      <c r="M12573" s="215"/>
    </row>
    <row r="12574" spans="5:13" x14ac:dyDescent="0.2">
      <c r="E12574" s="215"/>
      <c r="F12574" s="215"/>
      <c r="H12574" s="215"/>
      <c r="J12574" s="215"/>
      <c r="K12574" s="215"/>
      <c r="L12574" s="215"/>
      <c r="M12574" s="215"/>
    </row>
    <row r="12575" spans="5:13" x14ac:dyDescent="0.2">
      <c r="E12575" s="215"/>
      <c r="F12575" s="215"/>
      <c r="H12575" s="215"/>
      <c r="J12575" s="215"/>
      <c r="K12575" s="215"/>
      <c r="L12575" s="215"/>
      <c r="M12575" s="215"/>
    </row>
    <row r="12576" spans="5:13" x14ac:dyDescent="0.2">
      <c r="E12576" s="215"/>
      <c r="F12576" s="215"/>
      <c r="H12576" s="215"/>
      <c r="J12576" s="215"/>
      <c r="K12576" s="215"/>
      <c r="L12576" s="215"/>
      <c r="M12576" s="215"/>
    </row>
    <row r="12577" spans="5:13" x14ac:dyDescent="0.2">
      <c r="E12577" s="215"/>
      <c r="F12577" s="215"/>
      <c r="H12577" s="215"/>
      <c r="J12577" s="215"/>
      <c r="K12577" s="215"/>
      <c r="L12577" s="215"/>
      <c r="M12577" s="215"/>
    </row>
    <row r="12578" spans="5:13" x14ac:dyDescent="0.2">
      <c r="E12578" s="215"/>
      <c r="F12578" s="215"/>
      <c r="H12578" s="215"/>
      <c r="J12578" s="215"/>
      <c r="K12578" s="215"/>
      <c r="L12578" s="215"/>
      <c r="M12578" s="215"/>
    </row>
    <row r="12579" spans="5:13" x14ac:dyDescent="0.2">
      <c r="E12579" s="215"/>
      <c r="F12579" s="215"/>
      <c r="H12579" s="215"/>
      <c r="J12579" s="215"/>
      <c r="K12579" s="215"/>
      <c r="L12579" s="215"/>
      <c r="M12579" s="215"/>
    </row>
    <row r="12580" spans="5:13" x14ac:dyDescent="0.2">
      <c r="E12580" s="215"/>
      <c r="F12580" s="215"/>
      <c r="H12580" s="215"/>
      <c r="J12580" s="215"/>
      <c r="K12580" s="215"/>
      <c r="L12580" s="215"/>
      <c r="M12580" s="215"/>
    </row>
    <row r="12581" spans="5:13" x14ac:dyDescent="0.2">
      <c r="E12581" s="215"/>
      <c r="F12581" s="215"/>
      <c r="H12581" s="215"/>
      <c r="J12581" s="215"/>
      <c r="K12581" s="215"/>
      <c r="L12581" s="215"/>
      <c r="M12581" s="215"/>
    </row>
    <row r="12582" spans="5:13" x14ac:dyDescent="0.2">
      <c r="E12582" s="215"/>
      <c r="F12582" s="215"/>
      <c r="H12582" s="215"/>
      <c r="J12582" s="215"/>
      <c r="K12582" s="215"/>
      <c r="L12582" s="215"/>
      <c r="M12582" s="215"/>
    </row>
    <row r="12583" spans="5:13" x14ac:dyDescent="0.2">
      <c r="E12583" s="215"/>
      <c r="F12583" s="215"/>
      <c r="H12583" s="215"/>
      <c r="J12583" s="215"/>
      <c r="K12583" s="215"/>
      <c r="L12583" s="215"/>
      <c r="M12583" s="215"/>
    </row>
    <row r="12584" spans="5:13" x14ac:dyDescent="0.2">
      <c r="F12584" s="223"/>
      <c r="H12584" s="219"/>
      <c r="J12584" s="223"/>
      <c r="K12584" s="223"/>
      <c r="M12584" s="215"/>
    </row>
    <row r="12585" spans="5:13" x14ac:dyDescent="0.2">
      <c r="F12585" s="223"/>
      <c r="H12585" s="219"/>
      <c r="J12585" s="223"/>
      <c r="K12585" s="223"/>
      <c r="M12585" s="215"/>
    </row>
    <row r="12586" spans="5:13" x14ac:dyDescent="0.2">
      <c r="E12586" s="215"/>
      <c r="F12586" s="215"/>
      <c r="H12586" s="215"/>
      <c r="J12586" s="215"/>
      <c r="K12586" s="215"/>
      <c r="L12586" s="215"/>
      <c r="M12586" s="215"/>
    </row>
    <row r="12587" spans="5:13" x14ac:dyDescent="0.2">
      <c r="E12587" s="215"/>
      <c r="F12587" s="215"/>
      <c r="H12587" s="215"/>
      <c r="J12587" s="215"/>
      <c r="K12587" s="215"/>
      <c r="L12587" s="215"/>
      <c r="M12587" s="215"/>
    </row>
    <row r="12588" spans="5:13" x14ac:dyDescent="0.2">
      <c r="E12588" s="215"/>
      <c r="F12588" s="215"/>
      <c r="H12588" s="215"/>
      <c r="J12588" s="215"/>
      <c r="K12588" s="215"/>
      <c r="L12588" s="215"/>
      <c r="M12588" s="215"/>
    </row>
    <row r="12589" spans="5:13" x14ac:dyDescent="0.2">
      <c r="F12589" s="223"/>
      <c r="G12589" s="223"/>
      <c r="H12589" s="223"/>
      <c r="J12589" s="223"/>
      <c r="K12589" s="223"/>
    </row>
    <row r="12590" spans="5:13" x14ac:dyDescent="0.2">
      <c r="E12590" s="215"/>
      <c r="F12590" s="215"/>
      <c r="H12590" s="215"/>
      <c r="J12590" s="215"/>
      <c r="K12590" s="215"/>
      <c r="L12590" s="215"/>
      <c r="M12590" s="215"/>
    </row>
    <row r="12591" spans="5:13" x14ac:dyDescent="0.2">
      <c r="E12591" s="215"/>
      <c r="F12591" s="215"/>
      <c r="H12591" s="215"/>
      <c r="J12591" s="215"/>
      <c r="K12591" s="215"/>
      <c r="L12591" s="215"/>
      <c r="M12591" s="215"/>
    </row>
    <row r="12592" spans="5:13" x14ac:dyDescent="0.2">
      <c r="E12592" s="215"/>
      <c r="F12592" s="215"/>
      <c r="H12592" s="215"/>
      <c r="J12592" s="215"/>
      <c r="K12592" s="215"/>
      <c r="L12592" s="215"/>
      <c r="M12592" s="215"/>
    </row>
    <row r="12593" spans="5:13" x14ac:dyDescent="0.2">
      <c r="E12593" s="215"/>
      <c r="F12593" s="215"/>
      <c r="H12593" s="215"/>
      <c r="J12593" s="215"/>
      <c r="K12593" s="215"/>
      <c r="L12593" s="215"/>
      <c r="M12593" s="215"/>
    </row>
    <row r="12594" spans="5:13" x14ac:dyDescent="0.2">
      <c r="E12594" s="215"/>
      <c r="F12594" s="215"/>
      <c r="H12594" s="215"/>
      <c r="J12594" s="215"/>
      <c r="K12594" s="215"/>
      <c r="L12594" s="215"/>
      <c r="M12594" s="215"/>
    </row>
    <row r="12595" spans="5:13" x14ac:dyDescent="0.2">
      <c r="E12595" s="215"/>
      <c r="F12595" s="215"/>
      <c r="H12595" s="215"/>
      <c r="J12595" s="215"/>
      <c r="K12595" s="215"/>
      <c r="L12595" s="215"/>
      <c r="M12595" s="215"/>
    </row>
    <row r="12596" spans="5:13" x14ac:dyDescent="0.2">
      <c r="F12596" s="223"/>
      <c r="G12596" s="223"/>
      <c r="H12596" s="223"/>
      <c r="J12596" s="223"/>
      <c r="K12596" s="223"/>
    </row>
    <row r="12597" spans="5:13" x14ac:dyDescent="0.2">
      <c r="F12597" s="223"/>
      <c r="G12597" s="223"/>
      <c r="H12597" s="223"/>
      <c r="J12597" s="223"/>
      <c r="K12597" s="223"/>
    </row>
    <row r="12598" spans="5:13" x14ac:dyDescent="0.2">
      <c r="F12598" s="223"/>
      <c r="G12598" s="223"/>
      <c r="H12598" s="223"/>
      <c r="J12598" s="223"/>
      <c r="K12598" s="223"/>
    </row>
    <row r="12599" spans="5:13" x14ac:dyDescent="0.2">
      <c r="E12599" s="215"/>
      <c r="F12599" s="215"/>
      <c r="H12599" s="215"/>
      <c r="J12599" s="215"/>
      <c r="K12599" s="215"/>
      <c r="L12599" s="215"/>
      <c r="M12599" s="215"/>
    </row>
    <row r="12600" spans="5:13" x14ac:dyDescent="0.2">
      <c r="F12600" s="223"/>
      <c r="G12600" s="223"/>
      <c r="H12600" s="223"/>
      <c r="J12600" s="223"/>
      <c r="K12600" s="223"/>
    </row>
    <row r="12601" spans="5:13" x14ac:dyDescent="0.2">
      <c r="E12601" s="215"/>
      <c r="F12601" s="215"/>
      <c r="H12601" s="215"/>
      <c r="J12601" s="215"/>
      <c r="K12601" s="215"/>
      <c r="L12601" s="215"/>
      <c r="M12601" s="215"/>
    </row>
    <row r="12602" spans="5:13" x14ac:dyDescent="0.2">
      <c r="E12602" s="215"/>
      <c r="F12602" s="215"/>
      <c r="H12602" s="215"/>
      <c r="J12602" s="215"/>
      <c r="K12602" s="215"/>
      <c r="L12602" s="215"/>
      <c r="M12602" s="215"/>
    </row>
    <row r="12603" spans="5:13" x14ac:dyDescent="0.2">
      <c r="E12603" s="215"/>
      <c r="F12603" s="215"/>
      <c r="H12603" s="215"/>
      <c r="J12603" s="215"/>
      <c r="K12603" s="215"/>
      <c r="L12603" s="215"/>
      <c r="M12603" s="215"/>
    </row>
    <row r="12604" spans="5:13" x14ac:dyDescent="0.2">
      <c r="E12604" s="215"/>
      <c r="F12604" s="215"/>
      <c r="H12604" s="215"/>
      <c r="J12604" s="215"/>
      <c r="K12604" s="215"/>
      <c r="L12604" s="215"/>
      <c r="M12604" s="215"/>
    </row>
    <row r="12605" spans="5:13" x14ac:dyDescent="0.2">
      <c r="E12605" s="215"/>
      <c r="F12605" s="215"/>
      <c r="H12605" s="215"/>
      <c r="J12605" s="215"/>
      <c r="K12605" s="215"/>
      <c r="L12605" s="215"/>
      <c r="M12605" s="215"/>
    </row>
    <row r="12606" spans="5:13" x14ac:dyDescent="0.2">
      <c r="E12606" s="215"/>
      <c r="F12606" s="215"/>
      <c r="H12606" s="215"/>
      <c r="J12606" s="215"/>
      <c r="K12606" s="215"/>
      <c r="L12606" s="215"/>
      <c r="M12606" s="215"/>
    </row>
    <row r="12607" spans="5:13" x14ac:dyDescent="0.2">
      <c r="F12607" s="223"/>
      <c r="H12607" s="219"/>
      <c r="J12607" s="223"/>
      <c r="K12607" s="223"/>
      <c r="M12607" s="215"/>
    </row>
    <row r="12608" spans="5:13" x14ac:dyDescent="0.2">
      <c r="F12608" s="223"/>
      <c r="G12608" s="223"/>
      <c r="H12608" s="223"/>
      <c r="J12608" s="223"/>
      <c r="K12608" s="223"/>
    </row>
    <row r="12609" spans="5:13" x14ac:dyDescent="0.2">
      <c r="E12609" s="215"/>
      <c r="F12609" s="215"/>
      <c r="H12609" s="215"/>
      <c r="J12609" s="215"/>
      <c r="K12609" s="215"/>
      <c r="L12609" s="215"/>
      <c r="M12609" s="215"/>
    </row>
    <row r="12610" spans="5:13" x14ac:dyDescent="0.2">
      <c r="H12610" s="219"/>
      <c r="M12610" s="215"/>
    </row>
    <row r="12611" spans="5:13" x14ac:dyDescent="0.2">
      <c r="F12611" s="223"/>
      <c r="G12611" s="223"/>
      <c r="H12611" s="223"/>
      <c r="J12611" s="223"/>
      <c r="K12611" s="223"/>
    </row>
    <row r="12612" spans="5:13" x14ac:dyDescent="0.2">
      <c r="E12612" s="215"/>
      <c r="F12612" s="215"/>
      <c r="H12612" s="215"/>
      <c r="J12612" s="215"/>
      <c r="K12612" s="215"/>
      <c r="L12612" s="215"/>
      <c r="M12612" s="215"/>
    </row>
    <row r="12613" spans="5:13" x14ac:dyDescent="0.2">
      <c r="E12613" s="215"/>
      <c r="F12613" s="215"/>
      <c r="H12613" s="215"/>
      <c r="J12613" s="215"/>
      <c r="K12613" s="215"/>
      <c r="L12613" s="215"/>
      <c r="M12613" s="215"/>
    </row>
    <row r="12614" spans="5:13" x14ac:dyDescent="0.2">
      <c r="E12614" s="215"/>
      <c r="F12614" s="215"/>
      <c r="H12614" s="215"/>
      <c r="J12614" s="215"/>
      <c r="K12614" s="215"/>
      <c r="L12614" s="215"/>
      <c r="M12614" s="215"/>
    </row>
    <row r="12615" spans="5:13" x14ac:dyDescent="0.2">
      <c r="E12615" s="215"/>
      <c r="F12615" s="215"/>
      <c r="H12615" s="215"/>
      <c r="J12615" s="215"/>
      <c r="K12615" s="215"/>
      <c r="L12615" s="215"/>
      <c r="M12615" s="215"/>
    </row>
    <row r="12616" spans="5:13" x14ac:dyDescent="0.2">
      <c r="E12616" s="215"/>
      <c r="F12616" s="215"/>
      <c r="H12616" s="215"/>
      <c r="J12616" s="215"/>
      <c r="K12616" s="215"/>
      <c r="L12616" s="215"/>
      <c r="M12616" s="215"/>
    </row>
    <row r="12617" spans="5:13" x14ac:dyDescent="0.2">
      <c r="E12617" s="215"/>
      <c r="F12617" s="215"/>
      <c r="H12617" s="215"/>
      <c r="J12617" s="215"/>
      <c r="K12617" s="215"/>
      <c r="L12617" s="215"/>
      <c r="M12617" s="215"/>
    </row>
    <row r="12618" spans="5:13" x14ac:dyDescent="0.2">
      <c r="E12618" s="215"/>
      <c r="F12618" s="215"/>
      <c r="H12618" s="215"/>
      <c r="J12618" s="215"/>
      <c r="K12618" s="215"/>
      <c r="L12618" s="215"/>
      <c r="M12618" s="215"/>
    </row>
    <row r="12619" spans="5:13" x14ac:dyDescent="0.2">
      <c r="E12619" s="215"/>
      <c r="F12619" s="215"/>
      <c r="H12619" s="215"/>
      <c r="J12619" s="215"/>
      <c r="K12619" s="215"/>
      <c r="L12619" s="215"/>
      <c r="M12619" s="215"/>
    </row>
    <row r="12620" spans="5:13" x14ac:dyDescent="0.2">
      <c r="F12620" s="223"/>
      <c r="G12620" s="223"/>
      <c r="H12620" s="223"/>
      <c r="J12620" s="223"/>
      <c r="K12620" s="223"/>
    </row>
    <row r="12621" spans="5:13" x14ac:dyDescent="0.2">
      <c r="F12621" s="223"/>
      <c r="G12621" s="223"/>
      <c r="H12621" s="223"/>
      <c r="J12621" s="223"/>
      <c r="K12621" s="223"/>
    </row>
    <row r="12622" spans="5:13" x14ac:dyDescent="0.2">
      <c r="E12622" s="215"/>
      <c r="F12622" s="215"/>
      <c r="H12622" s="215"/>
      <c r="J12622" s="215"/>
      <c r="K12622" s="215"/>
      <c r="L12622" s="215"/>
      <c r="M12622" s="215"/>
    </row>
    <row r="12623" spans="5:13" x14ac:dyDescent="0.2">
      <c r="F12623" s="223"/>
      <c r="G12623" s="223"/>
      <c r="H12623" s="223"/>
      <c r="J12623" s="223"/>
      <c r="K12623" s="223"/>
    </row>
    <row r="12624" spans="5:13" x14ac:dyDescent="0.2">
      <c r="E12624" s="215"/>
      <c r="F12624" s="215"/>
      <c r="H12624" s="215"/>
      <c r="J12624" s="215"/>
      <c r="K12624" s="215"/>
      <c r="L12624" s="215"/>
      <c r="M12624" s="215"/>
    </row>
    <row r="12625" spans="5:13" x14ac:dyDescent="0.2">
      <c r="E12625" s="215"/>
      <c r="F12625" s="215"/>
      <c r="H12625" s="215"/>
      <c r="J12625" s="215"/>
      <c r="K12625" s="215"/>
      <c r="L12625" s="215"/>
      <c r="M12625" s="215"/>
    </row>
    <row r="12626" spans="5:13" x14ac:dyDescent="0.2">
      <c r="E12626" s="215"/>
      <c r="F12626" s="215"/>
      <c r="H12626" s="215"/>
      <c r="J12626" s="215"/>
      <c r="K12626" s="215"/>
      <c r="L12626" s="215"/>
      <c r="M12626" s="215"/>
    </row>
    <row r="12627" spans="5:13" x14ac:dyDescent="0.2">
      <c r="E12627" s="215"/>
      <c r="F12627" s="215"/>
      <c r="H12627" s="215"/>
      <c r="J12627" s="215"/>
      <c r="K12627" s="215"/>
      <c r="L12627" s="215"/>
      <c r="M12627" s="215"/>
    </row>
    <row r="12628" spans="5:13" x14ac:dyDescent="0.2">
      <c r="E12628" s="215"/>
      <c r="F12628" s="215"/>
      <c r="H12628" s="215"/>
      <c r="J12628" s="215"/>
      <c r="K12628" s="215"/>
      <c r="L12628" s="215"/>
      <c r="M12628" s="215"/>
    </row>
    <row r="12629" spans="5:13" x14ac:dyDescent="0.2">
      <c r="E12629" s="215"/>
      <c r="F12629" s="215"/>
      <c r="H12629" s="215"/>
      <c r="J12629" s="215"/>
      <c r="K12629" s="215"/>
      <c r="L12629" s="215"/>
      <c r="M12629" s="215"/>
    </row>
    <row r="12630" spans="5:13" x14ac:dyDescent="0.2">
      <c r="F12630" s="223"/>
      <c r="G12630" s="223"/>
      <c r="H12630" s="223"/>
      <c r="J12630" s="223"/>
      <c r="K12630" s="223"/>
    </row>
    <row r="12631" spans="5:13" x14ac:dyDescent="0.2">
      <c r="F12631" s="223"/>
      <c r="G12631" s="223"/>
      <c r="H12631" s="223"/>
      <c r="J12631" s="223"/>
      <c r="K12631" s="223"/>
    </row>
    <row r="12632" spans="5:13" x14ac:dyDescent="0.2">
      <c r="E12632" s="215"/>
      <c r="F12632" s="215"/>
      <c r="H12632" s="215"/>
      <c r="J12632" s="215"/>
      <c r="K12632" s="215"/>
      <c r="L12632" s="215"/>
      <c r="M12632" s="215"/>
    </row>
    <row r="12633" spans="5:13" x14ac:dyDescent="0.2">
      <c r="E12633" s="215"/>
      <c r="F12633" s="215"/>
      <c r="H12633" s="215"/>
      <c r="J12633" s="215"/>
      <c r="K12633" s="215"/>
      <c r="L12633" s="215"/>
      <c r="M12633" s="215"/>
    </row>
    <row r="12634" spans="5:13" x14ac:dyDescent="0.2">
      <c r="E12634" s="215"/>
      <c r="F12634" s="215"/>
      <c r="H12634" s="215"/>
      <c r="J12634" s="215"/>
      <c r="K12634" s="215"/>
      <c r="L12634" s="215"/>
      <c r="M12634" s="215"/>
    </row>
    <row r="12635" spans="5:13" x14ac:dyDescent="0.2">
      <c r="E12635" s="215"/>
      <c r="F12635" s="215"/>
      <c r="H12635" s="215"/>
      <c r="J12635" s="215"/>
      <c r="K12635" s="215"/>
      <c r="L12635" s="215"/>
      <c r="M12635" s="215"/>
    </row>
    <row r="12636" spans="5:13" x14ac:dyDescent="0.2">
      <c r="E12636" s="215"/>
      <c r="F12636" s="215"/>
      <c r="H12636" s="215"/>
      <c r="J12636" s="215"/>
      <c r="K12636" s="215"/>
      <c r="L12636" s="215"/>
      <c r="M12636" s="215"/>
    </row>
    <row r="12637" spans="5:13" x14ac:dyDescent="0.2">
      <c r="E12637" s="215"/>
      <c r="F12637" s="215"/>
      <c r="H12637" s="215"/>
      <c r="J12637" s="215"/>
      <c r="K12637" s="215"/>
      <c r="L12637" s="215"/>
      <c r="M12637" s="215"/>
    </row>
    <row r="12638" spans="5:13" x14ac:dyDescent="0.2">
      <c r="E12638" s="215"/>
      <c r="F12638" s="215"/>
      <c r="H12638" s="215"/>
      <c r="J12638" s="215"/>
      <c r="K12638" s="215"/>
      <c r="L12638" s="215"/>
      <c r="M12638" s="215"/>
    </row>
    <row r="12639" spans="5:13" x14ac:dyDescent="0.2">
      <c r="E12639" s="215"/>
      <c r="F12639" s="215"/>
      <c r="H12639" s="215"/>
      <c r="J12639" s="215"/>
      <c r="K12639" s="215"/>
      <c r="L12639" s="215"/>
      <c r="M12639" s="215"/>
    </row>
    <row r="12640" spans="5:13" x14ac:dyDescent="0.2">
      <c r="E12640" s="215"/>
      <c r="F12640" s="215"/>
      <c r="H12640" s="215"/>
      <c r="J12640" s="215"/>
      <c r="K12640" s="215"/>
      <c r="L12640" s="215"/>
      <c r="M12640" s="215"/>
    </row>
    <row r="12641" spans="5:13" x14ac:dyDescent="0.2">
      <c r="E12641" s="215"/>
      <c r="F12641" s="215"/>
      <c r="H12641" s="215"/>
      <c r="J12641" s="215"/>
      <c r="K12641" s="215"/>
      <c r="L12641" s="215"/>
      <c r="M12641" s="215"/>
    </row>
    <row r="12642" spans="5:13" x14ac:dyDescent="0.2">
      <c r="E12642" s="215"/>
      <c r="F12642" s="215"/>
      <c r="H12642" s="215"/>
      <c r="J12642" s="215"/>
      <c r="K12642" s="215"/>
      <c r="L12642" s="215"/>
      <c r="M12642" s="215"/>
    </row>
    <row r="12643" spans="5:13" x14ac:dyDescent="0.2">
      <c r="E12643" s="215"/>
      <c r="F12643" s="215"/>
      <c r="H12643" s="215"/>
      <c r="J12643" s="215"/>
      <c r="K12643" s="215"/>
      <c r="L12643" s="215"/>
      <c r="M12643" s="215"/>
    </row>
    <row r="12644" spans="5:13" x14ac:dyDescent="0.2">
      <c r="E12644" s="215"/>
      <c r="F12644" s="215"/>
      <c r="H12644" s="215"/>
      <c r="J12644" s="215"/>
      <c r="K12644" s="215"/>
      <c r="L12644" s="215"/>
      <c r="M12644" s="215"/>
    </row>
    <row r="12645" spans="5:13" x14ac:dyDescent="0.2">
      <c r="E12645" s="215"/>
      <c r="F12645" s="215"/>
      <c r="H12645" s="215"/>
      <c r="J12645" s="215"/>
      <c r="K12645" s="215"/>
      <c r="L12645" s="215"/>
      <c r="M12645" s="215"/>
    </row>
    <row r="12646" spans="5:13" x14ac:dyDescent="0.2">
      <c r="F12646" s="223"/>
      <c r="G12646" s="223"/>
      <c r="H12646" s="223"/>
      <c r="J12646" s="223"/>
      <c r="K12646" s="223"/>
    </row>
    <row r="12647" spans="5:13" x14ac:dyDescent="0.2">
      <c r="E12647" s="215"/>
      <c r="F12647" s="215"/>
      <c r="H12647" s="215"/>
      <c r="J12647" s="215"/>
      <c r="K12647" s="215"/>
      <c r="L12647" s="215"/>
      <c r="M12647" s="215"/>
    </row>
    <row r="12648" spans="5:13" x14ac:dyDescent="0.2">
      <c r="E12648" s="215"/>
      <c r="F12648" s="215"/>
      <c r="H12648" s="215"/>
      <c r="J12648" s="215"/>
      <c r="K12648" s="215"/>
      <c r="L12648" s="215"/>
      <c r="M12648" s="215"/>
    </row>
    <row r="12649" spans="5:13" x14ac:dyDescent="0.2">
      <c r="F12649" s="223"/>
      <c r="G12649" s="223"/>
      <c r="H12649" s="223"/>
      <c r="J12649" s="223"/>
      <c r="K12649" s="223"/>
    </row>
    <row r="12650" spans="5:13" x14ac:dyDescent="0.2">
      <c r="E12650" s="215"/>
      <c r="F12650" s="215"/>
      <c r="H12650" s="215"/>
      <c r="J12650" s="215"/>
      <c r="K12650" s="215"/>
      <c r="L12650" s="215"/>
      <c r="M12650" s="215"/>
    </row>
    <row r="12651" spans="5:13" x14ac:dyDescent="0.2">
      <c r="F12651" s="223"/>
      <c r="G12651" s="223"/>
      <c r="H12651" s="223"/>
      <c r="J12651" s="223"/>
      <c r="K12651" s="223"/>
    </row>
    <row r="12652" spans="5:13" x14ac:dyDescent="0.2">
      <c r="E12652" s="215"/>
      <c r="F12652" s="215"/>
      <c r="H12652" s="215"/>
      <c r="J12652" s="215"/>
      <c r="K12652" s="215"/>
      <c r="L12652" s="215"/>
      <c r="M12652" s="215"/>
    </row>
    <row r="12653" spans="5:13" x14ac:dyDescent="0.2">
      <c r="E12653" s="215"/>
      <c r="F12653" s="215"/>
      <c r="H12653" s="215"/>
      <c r="J12653" s="215"/>
      <c r="K12653" s="215"/>
      <c r="L12653" s="215"/>
      <c r="M12653" s="215"/>
    </row>
    <row r="12654" spans="5:13" x14ac:dyDescent="0.2">
      <c r="E12654" s="215"/>
      <c r="F12654" s="215"/>
      <c r="H12654" s="215"/>
      <c r="J12654" s="215"/>
      <c r="K12654" s="215"/>
      <c r="L12654" s="215"/>
      <c r="M12654" s="215"/>
    </row>
    <row r="12655" spans="5:13" x14ac:dyDescent="0.2">
      <c r="F12655" s="223"/>
      <c r="G12655" s="223"/>
      <c r="J12655" s="223"/>
      <c r="K12655" s="223"/>
    </row>
    <row r="12656" spans="5:13" x14ac:dyDescent="0.2">
      <c r="E12656" s="215"/>
      <c r="F12656" s="215"/>
      <c r="H12656" s="215"/>
      <c r="J12656" s="215"/>
      <c r="K12656" s="215"/>
      <c r="L12656" s="215"/>
      <c r="M12656" s="215"/>
    </row>
    <row r="12657" spans="5:13" x14ac:dyDescent="0.2">
      <c r="E12657" s="215"/>
      <c r="F12657" s="215"/>
      <c r="H12657" s="215"/>
      <c r="J12657" s="215"/>
      <c r="K12657" s="215"/>
      <c r="L12657" s="215"/>
      <c r="M12657" s="215"/>
    </row>
    <row r="12658" spans="5:13" x14ac:dyDescent="0.2">
      <c r="E12658" s="215"/>
      <c r="F12658" s="215"/>
      <c r="H12658" s="215"/>
      <c r="J12658" s="215"/>
      <c r="K12658" s="215"/>
      <c r="L12658" s="215"/>
      <c r="M12658" s="215"/>
    </row>
    <row r="12659" spans="5:13" x14ac:dyDescent="0.2">
      <c r="H12659" s="219"/>
      <c r="M12659" s="215"/>
    </row>
    <row r="12660" spans="5:13" x14ac:dyDescent="0.2">
      <c r="E12660" s="215"/>
      <c r="F12660" s="215"/>
      <c r="H12660" s="215"/>
      <c r="J12660" s="215"/>
      <c r="K12660" s="215"/>
      <c r="L12660" s="215"/>
      <c r="M12660" s="215"/>
    </row>
    <row r="12661" spans="5:13" x14ac:dyDescent="0.2">
      <c r="F12661" s="223"/>
      <c r="G12661" s="223"/>
      <c r="H12661" s="223"/>
      <c r="J12661" s="223"/>
      <c r="K12661" s="223"/>
    </row>
    <row r="12662" spans="5:13" x14ac:dyDescent="0.2">
      <c r="E12662" s="215"/>
      <c r="F12662" s="215"/>
      <c r="H12662" s="215"/>
      <c r="J12662" s="215"/>
      <c r="K12662" s="215"/>
      <c r="L12662" s="215"/>
      <c r="M12662" s="215"/>
    </row>
    <row r="12663" spans="5:13" x14ac:dyDescent="0.2">
      <c r="F12663" s="223"/>
      <c r="G12663" s="223"/>
      <c r="H12663" s="223"/>
      <c r="J12663" s="223"/>
      <c r="K12663" s="223"/>
    </row>
    <row r="12664" spans="5:13" x14ac:dyDescent="0.2">
      <c r="E12664" s="215"/>
      <c r="F12664" s="215"/>
      <c r="H12664" s="215"/>
      <c r="J12664" s="215"/>
      <c r="K12664" s="215"/>
      <c r="L12664" s="215"/>
      <c r="M12664" s="215"/>
    </row>
    <row r="12665" spans="5:13" x14ac:dyDescent="0.2">
      <c r="E12665" s="215"/>
      <c r="F12665" s="215"/>
      <c r="H12665" s="215"/>
      <c r="J12665" s="215"/>
      <c r="K12665" s="215"/>
      <c r="L12665" s="215"/>
      <c r="M12665" s="215"/>
    </row>
    <row r="12666" spans="5:13" x14ac:dyDescent="0.2">
      <c r="E12666" s="215"/>
      <c r="F12666" s="215"/>
      <c r="H12666" s="215"/>
      <c r="J12666" s="215"/>
      <c r="K12666" s="215"/>
      <c r="L12666" s="215"/>
      <c r="M12666" s="215"/>
    </row>
    <row r="12667" spans="5:13" x14ac:dyDescent="0.2">
      <c r="E12667" s="215"/>
      <c r="F12667" s="215"/>
      <c r="H12667" s="215"/>
      <c r="J12667" s="215"/>
      <c r="K12667" s="215"/>
      <c r="L12667" s="215"/>
      <c r="M12667" s="215"/>
    </row>
    <row r="12668" spans="5:13" x14ac:dyDescent="0.2">
      <c r="E12668" s="215"/>
      <c r="F12668" s="215"/>
      <c r="H12668" s="215"/>
      <c r="J12668" s="215"/>
      <c r="K12668" s="215"/>
      <c r="L12668" s="215"/>
      <c r="M12668" s="215"/>
    </row>
    <row r="12669" spans="5:13" x14ac:dyDescent="0.2">
      <c r="E12669" s="215"/>
      <c r="F12669" s="215"/>
      <c r="H12669" s="215"/>
      <c r="J12669" s="215"/>
      <c r="K12669" s="215"/>
      <c r="L12669" s="215"/>
      <c r="M12669" s="215"/>
    </row>
    <row r="12670" spans="5:13" x14ac:dyDescent="0.2">
      <c r="E12670" s="215"/>
      <c r="F12670" s="215"/>
      <c r="H12670" s="215"/>
      <c r="J12670" s="215"/>
      <c r="K12670" s="215"/>
      <c r="L12670" s="215"/>
      <c r="M12670" s="215"/>
    </row>
    <row r="12671" spans="5:13" x14ac:dyDescent="0.2">
      <c r="E12671" s="215"/>
      <c r="F12671" s="215"/>
      <c r="H12671" s="215"/>
      <c r="J12671" s="215"/>
      <c r="K12671" s="215"/>
      <c r="L12671" s="215"/>
      <c r="M12671" s="215"/>
    </row>
    <row r="12672" spans="5:13" x14ac:dyDescent="0.2">
      <c r="E12672" s="215"/>
      <c r="F12672" s="215"/>
      <c r="H12672" s="215"/>
      <c r="J12672" s="215"/>
      <c r="K12672" s="215"/>
      <c r="L12672" s="215"/>
      <c r="M12672" s="215"/>
    </row>
    <row r="12673" spans="5:13" x14ac:dyDescent="0.2">
      <c r="E12673" s="215"/>
      <c r="F12673" s="215"/>
      <c r="H12673" s="215"/>
      <c r="J12673" s="215"/>
      <c r="K12673" s="215"/>
      <c r="L12673" s="215"/>
      <c r="M12673" s="215"/>
    </row>
    <row r="12674" spans="5:13" x14ac:dyDescent="0.2">
      <c r="E12674" s="215"/>
      <c r="F12674" s="215"/>
      <c r="H12674" s="215"/>
      <c r="J12674" s="215"/>
      <c r="K12674" s="215"/>
      <c r="L12674" s="215"/>
      <c r="M12674" s="215"/>
    </row>
    <row r="12675" spans="5:13" x14ac:dyDescent="0.2">
      <c r="E12675" s="215"/>
      <c r="F12675" s="215"/>
      <c r="H12675" s="215"/>
      <c r="J12675" s="215"/>
      <c r="K12675" s="215"/>
      <c r="L12675" s="215"/>
      <c r="M12675" s="215"/>
    </row>
    <row r="12676" spans="5:13" x14ac:dyDescent="0.2">
      <c r="E12676" s="215"/>
      <c r="F12676" s="215"/>
      <c r="H12676" s="215"/>
      <c r="J12676" s="215"/>
      <c r="K12676" s="215"/>
      <c r="L12676" s="215"/>
      <c r="M12676" s="215"/>
    </row>
    <row r="12677" spans="5:13" x14ac:dyDescent="0.2">
      <c r="E12677" s="215"/>
      <c r="F12677" s="215"/>
      <c r="H12677" s="215"/>
      <c r="J12677" s="215"/>
      <c r="K12677" s="215"/>
      <c r="L12677" s="215"/>
      <c r="M12677" s="215"/>
    </row>
    <row r="12678" spans="5:13" x14ac:dyDescent="0.2">
      <c r="E12678" s="215"/>
      <c r="F12678" s="215"/>
      <c r="H12678" s="215"/>
      <c r="J12678" s="215"/>
      <c r="K12678" s="215"/>
      <c r="L12678" s="215"/>
      <c r="M12678" s="215"/>
    </row>
    <row r="12679" spans="5:13" x14ac:dyDescent="0.2">
      <c r="E12679" s="215"/>
      <c r="F12679" s="215"/>
      <c r="H12679" s="215"/>
      <c r="J12679" s="215"/>
      <c r="K12679" s="215"/>
      <c r="L12679" s="215"/>
      <c r="M12679" s="215"/>
    </row>
    <row r="12680" spans="5:13" x14ac:dyDescent="0.2">
      <c r="E12680" s="215"/>
      <c r="F12680" s="215"/>
      <c r="H12680" s="215"/>
      <c r="J12680" s="215"/>
      <c r="K12680" s="215"/>
      <c r="L12680" s="215"/>
      <c r="M12680" s="215"/>
    </row>
    <row r="12681" spans="5:13" x14ac:dyDescent="0.2">
      <c r="E12681" s="215"/>
      <c r="F12681" s="215"/>
      <c r="H12681" s="215"/>
      <c r="J12681" s="215"/>
      <c r="K12681" s="215"/>
      <c r="L12681" s="215"/>
      <c r="M12681" s="215"/>
    </row>
    <row r="12682" spans="5:13" x14ac:dyDescent="0.2">
      <c r="E12682" s="215"/>
      <c r="F12682" s="215"/>
      <c r="H12682" s="215"/>
      <c r="J12682" s="215"/>
      <c r="K12682" s="215"/>
      <c r="L12682" s="215"/>
      <c r="M12682" s="215"/>
    </row>
    <row r="12683" spans="5:13" x14ac:dyDescent="0.2">
      <c r="F12683" s="223"/>
      <c r="G12683" s="223"/>
      <c r="H12683" s="223"/>
      <c r="J12683" s="223"/>
      <c r="K12683" s="223"/>
    </row>
    <row r="12684" spans="5:13" x14ac:dyDescent="0.2">
      <c r="E12684" s="215"/>
      <c r="F12684" s="215"/>
      <c r="H12684" s="215"/>
      <c r="J12684" s="215"/>
      <c r="K12684" s="215"/>
      <c r="L12684" s="215"/>
      <c r="M12684" s="215"/>
    </row>
    <row r="12685" spans="5:13" x14ac:dyDescent="0.2">
      <c r="E12685" s="215"/>
      <c r="F12685" s="215"/>
      <c r="H12685" s="215"/>
      <c r="J12685" s="215"/>
      <c r="K12685" s="215"/>
      <c r="L12685" s="215"/>
      <c r="M12685" s="215"/>
    </row>
    <row r="12686" spans="5:13" x14ac:dyDescent="0.2">
      <c r="E12686" s="215"/>
      <c r="F12686" s="215"/>
      <c r="H12686" s="215"/>
      <c r="J12686" s="215"/>
      <c r="K12686" s="215"/>
      <c r="L12686" s="215"/>
      <c r="M12686" s="215"/>
    </row>
    <row r="12687" spans="5:13" x14ac:dyDescent="0.2">
      <c r="E12687" s="215"/>
      <c r="F12687" s="215"/>
      <c r="H12687" s="215"/>
      <c r="J12687" s="215"/>
      <c r="K12687" s="215"/>
      <c r="L12687" s="215"/>
      <c r="M12687" s="215"/>
    </row>
    <row r="12688" spans="5:13" x14ac:dyDescent="0.2">
      <c r="E12688" s="215"/>
      <c r="F12688" s="215"/>
      <c r="H12688" s="215"/>
      <c r="J12688" s="215"/>
      <c r="K12688" s="215"/>
      <c r="L12688" s="215"/>
      <c r="M12688" s="215"/>
    </row>
    <row r="12689" spans="5:13" x14ac:dyDescent="0.2">
      <c r="E12689" s="215"/>
      <c r="F12689" s="215"/>
      <c r="H12689" s="215"/>
      <c r="J12689" s="215"/>
      <c r="K12689" s="215"/>
      <c r="L12689" s="215"/>
      <c r="M12689" s="215"/>
    </row>
    <row r="12690" spans="5:13" x14ac:dyDescent="0.2">
      <c r="E12690" s="215"/>
      <c r="F12690" s="215"/>
      <c r="H12690" s="215"/>
      <c r="J12690" s="215"/>
      <c r="K12690" s="215"/>
      <c r="L12690" s="215"/>
      <c r="M12690" s="215"/>
    </row>
    <row r="12691" spans="5:13" x14ac:dyDescent="0.2">
      <c r="E12691" s="215"/>
      <c r="F12691" s="215"/>
      <c r="H12691" s="215"/>
      <c r="J12691" s="215"/>
      <c r="K12691" s="215"/>
      <c r="L12691" s="215"/>
      <c r="M12691" s="215"/>
    </row>
    <row r="12692" spans="5:13" x14ac:dyDescent="0.2">
      <c r="E12692" s="215"/>
      <c r="F12692" s="215"/>
      <c r="H12692" s="215"/>
      <c r="J12692" s="215"/>
      <c r="K12692" s="215"/>
      <c r="L12692" s="215"/>
      <c r="M12692" s="215"/>
    </row>
    <row r="12693" spans="5:13" x14ac:dyDescent="0.2">
      <c r="E12693" s="215"/>
      <c r="F12693" s="215"/>
      <c r="H12693" s="215"/>
      <c r="J12693" s="215"/>
      <c r="K12693" s="215"/>
      <c r="L12693" s="215"/>
      <c r="M12693" s="215"/>
    </row>
    <row r="12694" spans="5:13" x14ac:dyDescent="0.2">
      <c r="E12694" s="215"/>
      <c r="F12694" s="215"/>
      <c r="H12694" s="215"/>
      <c r="J12694" s="215"/>
      <c r="K12694" s="215"/>
      <c r="L12694" s="215"/>
      <c r="M12694" s="215"/>
    </row>
    <row r="12695" spans="5:13" x14ac:dyDescent="0.2">
      <c r="E12695" s="215"/>
      <c r="F12695" s="215"/>
      <c r="H12695" s="215"/>
      <c r="J12695" s="215"/>
      <c r="K12695" s="215"/>
      <c r="L12695" s="215"/>
      <c r="M12695" s="215"/>
    </row>
    <row r="12696" spans="5:13" x14ac:dyDescent="0.2">
      <c r="E12696" s="215"/>
      <c r="F12696" s="215"/>
      <c r="H12696" s="215"/>
      <c r="J12696" s="215"/>
      <c r="K12696" s="215"/>
      <c r="L12696" s="215"/>
      <c r="M12696" s="215"/>
    </row>
    <row r="12697" spans="5:13" x14ac:dyDescent="0.2">
      <c r="F12697" s="223"/>
      <c r="G12697" s="223"/>
      <c r="H12697" s="223"/>
      <c r="J12697" s="223"/>
      <c r="K12697" s="223"/>
    </row>
    <row r="12698" spans="5:13" x14ac:dyDescent="0.2">
      <c r="E12698" s="215"/>
      <c r="F12698" s="215"/>
      <c r="H12698" s="215"/>
      <c r="J12698" s="215"/>
      <c r="K12698" s="215"/>
      <c r="L12698" s="215"/>
      <c r="M12698" s="215"/>
    </row>
    <row r="12699" spans="5:13" x14ac:dyDescent="0.2">
      <c r="E12699" s="215"/>
      <c r="F12699" s="215"/>
      <c r="H12699" s="215"/>
      <c r="J12699" s="215"/>
      <c r="K12699" s="215"/>
      <c r="L12699" s="215"/>
      <c r="M12699" s="215"/>
    </row>
    <row r="12700" spans="5:13" x14ac:dyDescent="0.2">
      <c r="E12700" s="215"/>
      <c r="F12700" s="215"/>
      <c r="H12700" s="215"/>
      <c r="J12700" s="215"/>
      <c r="K12700" s="215"/>
      <c r="L12700" s="215"/>
      <c r="M12700" s="215"/>
    </row>
    <row r="12701" spans="5:13" x14ac:dyDescent="0.2">
      <c r="E12701" s="215"/>
      <c r="F12701" s="215"/>
      <c r="H12701" s="215"/>
      <c r="J12701" s="215"/>
      <c r="K12701" s="215"/>
      <c r="L12701" s="215"/>
      <c r="M12701" s="215"/>
    </row>
    <row r="12702" spans="5:13" x14ac:dyDescent="0.2">
      <c r="F12702" s="223"/>
      <c r="G12702" s="223"/>
      <c r="H12702" s="223"/>
      <c r="J12702" s="223"/>
      <c r="K12702" s="223"/>
    </row>
    <row r="12703" spans="5:13" x14ac:dyDescent="0.2">
      <c r="F12703" s="223"/>
      <c r="G12703" s="223"/>
      <c r="H12703" s="223"/>
      <c r="J12703" s="223"/>
      <c r="K12703" s="223"/>
    </row>
    <row r="12704" spans="5:13" x14ac:dyDescent="0.2">
      <c r="E12704" s="215"/>
      <c r="F12704" s="215"/>
      <c r="H12704" s="215"/>
      <c r="J12704" s="215"/>
      <c r="K12704" s="215"/>
      <c r="L12704" s="215"/>
      <c r="M12704" s="215"/>
    </row>
    <row r="12705" spans="5:13" x14ac:dyDescent="0.2">
      <c r="F12705" s="223"/>
      <c r="G12705" s="223"/>
      <c r="J12705" s="223"/>
      <c r="K12705" s="223"/>
    </row>
    <row r="12706" spans="5:13" x14ac:dyDescent="0.2">
      <c r="E12706" s="215"/>
      <c r="F12706" s="215"/>
      <c r="H12706" s="215"/>
      <c r="J12706" s="215"/>
      <c r="K12706" s="215"/>
      <c r="L12706" s="215"/>
      <c r="M12706" s="215"/>
    </row>
    <row r="12707" spans="5:13" x14ac:dyDescent="0.2">
      <c r="E12707" s="215"/>
      <c r="F12707" s="215"/>
      <c r="H12707" s="215"/>
      <c r="J12707" s="215"/>
      <c r="K12707" s="215"/>
      <c r="L12707" s="215"/>
      <c r="M12707" s="215"/>
    </row>
    <row r="12708" spans="5:13" x14ac:dyDescent="0.2">
      <c r="F12708" s="223"/>
      <c r="G12708" s="223"/>
      <c r="H12708" s="223"/>
      <c r="J12708" s="223"/>
      <c r="K12708" s="223"/>
    </row>
    <row r="12709" spans="5:13" x14ac:dyDescent="0.2">
      <c r="H12709" s="219"/>
      <c r="M12709" s="215"/>
    </row>
    <row r="12710" spans="5:13" x14ac:dyDescent="0.2">
      <c r="E12710" s="215"/>
      <c r="F12710" s="215"/>
      <c r="H12710" s="215"/>
      <c r="J12710" s="215"/>
      <c r="K12710" s="215"/>
      <c r="L12710" s="215"/>
      <c r="M12710" s="215"/>
    </row>
    <row r="12711" spans="5:13" x14ac:dyDescent="0.2">
      <c r="E12711" s="215"/>
      <c r="F12711" s="215"/>
      <c r="H12711" s="215"/>
      <c r="J12711" s="215"/>
      <c r="K12711" s="215"/>
      <c r="L12711" s="215"/>
      <c r="M12711" s="215"/>
    </row>
    <row r="12712" spans="5:13" x14ac:dyDescent="0.2">
      <c r="E12712" s="215"/>
      <c r="F12712" s="215"/>
      <c r="H12712" s="215"/>
      <c r="J12712" s="215"/>
      <c r="K12712" s="215"/>
      <c r="L12712" s="215"/>
      <c r="M12712" s="215"/>
    </row>
    <row r="12713" spans="5:13" x14ac:dyDescent="0.2">
      <c r="E12713" s="215"/>
      <c r="F12713" s="215"/>
      <c r="H12713" s="215"/>
      <c r="J12713" s="215"/>
      <c r="K12713" s="215"/>
      <c r="L12713" s="215"/>
      <c r="M12713" s="215"/>
    </row>
    <row r="12714" spans="5:13" x14ac:dyDescent="0.2">
      <c r="F12714" s="223"/>
      <c r="G12714" s="223"/>
      <c r="H12714" s="223"/>
      <c r="J12714" s="223"/>
      <c r="K12714" s="223"/>
    </row>
    <row r="12715" spans="5:13" x14ac:dyDescent="0.2">
      <c r="E12715" s="215"/>
      <c r="F12715" s="215"/>
      <c r="H12715" s="215"/>
      <c r="J12715" s="215"/>
      <c r="K12715" s="215"/>
      <c r="L12715" s="215"/>
      <c r="M12715" s="215"/>
    </row>
    <row r="12716" spans="5:13" x14ac:dyDescent="0.2">
      <c r="E12716" s="215"/>
      <c r="F12716" s="215"/>
      <c r="H12716" s="215"/>
      <c r="J12716" s="215"/>
      <c r="K12716" s="215"/>
      <c r="L12716" s="215"/>
      <c r="M12716" s="215"/>
    </row>
    <row r="12717" spans="5:13" x14ac:dyDescent="0.2">
      <c r="E12717" s="215"/>
      <c r="F12717" s="215"/>
      <c r="H12717" s="215"/>
      <c r="J12717" s="215"/>
      <c r="K12717" s="215"/>
      <c r="L12717" s="215"/>
      <c r="M12717" s="215"/>
    </row>
    <row r="12718" spans="5:13" x14ac:dyDescent="0.2">
      <c r="F12718" s="223"/>
      <c r="G12718" s="223"/>
      <c r="H12718" s="223"/>
      <c r="J12718" s="223"/>
      <c r="K12718" s="223"/>
    </row>
    <row r="12719" spans="5:13" x14ac:dyDescent="0.2">
      <c r="E12719" s="215"/>
      <c r="F12719" s="215"/>
      <c r="H12719" s="215"/>
      <c r="J12719" s="215"/>
      <c r="K12719" s="215"/>
      <c r="L12719" s="215"/>
      <c r="M12719" s="215"/>
    </row>
    <row r="12720" spans="5:13" x14ac:dyDescent="0.2">
      <c r="E12720" s="215"/>
      <c r="F12720" s="215"/>
      <c r="H12720" s="215"/>
      <c r="J12720" s="215"/>
      <c r="K12720" s="215"/>
      <c r="L12720" s="215"/>
      <c r="M12720" s="215"/>
    </row>
    <row r="12721" spans="5:13" x14ac:dyDescent="0.2">
      <c r="E12721" s="215"/>
      <c r="F12721" s="215"/>
      <c r="H12721" s="215"/>
      <c r="J12721" s="215"/>
      <c r="K12721" s="215"/>
      <c r="L12721" s="215"/>
      <c r="M12721" s="215"/>
    </row>
    <row r="12722" spans="5:13" x14ac:dyDescent="0.2">
      <c r="E12722" s="215"/>
      <c r="F12722" s="215"/>
      <c r="H12722" s="215"/>
      <c r="J12722" s="215"/>
      <c r="K12722" s="215"/>
      <c r="L12722" s="215"/>
      <c r="M12722" s="215"/>
    </row>
    <row r="12723" spans="5:13" x14ac:dyDescent="0.2">
      <c r="F12723" s="223"/>
      <c r="G12723" s="223"/>
      <c r="H12723" s="223"/>
      <c r="J12723" s="223"/>
      <c r="K12723" s="223"/>
    </row>
    <row r="12724" spans="5:13" x14ac:dyDescent="0.2">
      <c r="F12724" s="223"/>
      <c r="G12724" s="223"/>
      <c r="H12724" s="223"/>
      <c r="J12724" s="223"/>
      <c r="K12724" s="223"/>
    </row>
    <row r="12725" spans="5:13" x14ac:dyDescent="0.2">
      <c r="E12725" s="215"/>
      <c r="F12725" s="215"/>
      <c r="H12725" s="215"/>
      <c r="J12725" s="215"/>
      <c r="K12725" s="215"/>
      <c r="L12725" s="215"/>
      <c r="M12725" s="215"/>
    </row>
    <row r="12726" spans="5:13" x14ac:dyDescent="0.2">
      <c r="F12726" s="223"/>
      <c r="G12726" s="223"/>
      <c r="H12726" s="223"/>
      <c r="J12726" s="223"/>
      <c r="K12726" s="223"/>
    </row>
    <row r="12727" spans="5:13" x14ac:dyDescent="0.2">
      <c r="E12727" s="215"/>
      <c r="F12727" s="215"/>
      <c r="H12727" s="215"/>
      <c r="J12727" s="215"/>
      <c r="K12727" s="215"/>
      <c r="L12727" s="215"/>
      <c r="M12727" s="215"/>
    </row>
    <row r="12728" spans="5:13" x14ac:dyDescent="0.2">
      <c r="E12728" s="215"/>
      <c r="F12728" s="215"/>
      <c r="H12728" s="215"/>
      <c r="J12728" s="215"/>
      <c r="K12728" s="215"/>
      <c r="L12728" s="215"/>
      <c r="M12728" s="215"/>
    </row>
    <row r="12729" spans="5:13" x14ac:dyDescent="0.2">
      <c r="E12729" s="215"/>
      <c r="F12729" s="215"/>
      <c r="H12729" s="215"/>
      <c r="J12729" s="215"/>
      <c r="K12729" s="215"/>
      <c r="L12729" s="215"/>
      <c r="M12729" s="215"/>
    </row>
    <row r="12730" spans="5:13" x14ac:dyDescent="0.2">
      <c r="E12730" s="215"/>
      <c r="F12730" s="215"/>
      <c r="H12730" s="215"/>
      <c r="J12730" s="215"/>
      <c r="K12730" s="215"/>
      <c r="L12730" s="215"/>
      <c r="M12730" s="215"/>
    </row>
    <row r="12731" spans="5:13" x14ac:dyDescent="0.2">
      <c r="E12731" s="215"/>
      <c r="F12731" s="215"/>
      <c r="H12731" s="215"/>
      <c r="J12731" s="215"/>
      <c r="K12731" s="215"/>
      <c r="L12731" s="215"/>
      <c r="M12731" s="215"/>
    </row>
    <row r="12732" spans="5:13" x14ac:dyDescent="0.2">
      <c r="E12732" s="215"/>
      <c r="F12732" s="215"/>
      <c r="H12732" s="215"/>
      <c r="J12732" s="215"/>
      <c r="K12732" s="215"/>
      <c r="L12732" s="215"/>
      <c r="M12732" s="215"/>
    </row>
    <row r="12733" spans="5:13" x14ac:dyDescent="0.2">
      <c r="E12733" s="215"/>
      <c r="F12733" s="215"/>
      <c r="H12733" s="215"/>
      <c r="J12733" s="215"/>
      <c r="K12733" s="215"/>
      <c r="L12733" s="215"/>
      <c r="M12733" s="215"/>
    </row>
    <row r="12734" spans="5:13" x14ac:dyDescent="0.2">
      <c r="E12734" s="215"/>
      <c r="F12734" s="215"/>
      <c r="H12734" s="215"/>
      <c r="J12734" s="215"/>
      <c r="K12734" s="215"/>
      <c r="L12734" s="215"/>
      <c r="M12734" s="215"/>
    </row>
    <row r="12735" spans="5:13" x14ac:dyDescent="0.2">
      <c r="E12735" s="215"/>
      <c r="F12735" s="215"/>
      <c r="H12735" s="215"/>
      <c r="J12735" s="215"/>
      <c r="K12735" s="215"/>
      <c r="L12735" s="215"/>
      <c r="M12735" s="215"/>
    </row>
    <row r="12736" spans="5:13" x14ac:dyDescent="0.2">
      <c r="E12736" s="215"/>
      <c r="F12736" s="215"/>
      <c r="H12736" s="215"/>
      <c r="J12736" s="215"/>
      <c r="K12736" s="215"/>
      <c r="L12736" s="215"/>
      <c r="M12736" s="215"/>
    </row>
    <row r="12737" spans="5:13" x14ac:dyDescent="0.2">
      <c r="E12737" s="215"/>
      <c r="F12737" s="215"/>
      <c r="H12737" s="215"/>
      <c r="J12737" s="215"/>
      <c r="K12737" s="215"/>
      <c r="L12737" s="215"/>
      <c r="M12737" s="215"/>
    </row>
    <row r="12738" spans="5:13" x14ac:dyDescent="0.2">
      <c r="E12738" s="215"/>
      <c r="F12738" s="215"/>
      <c r="H12738" s="215"/>
      <c r="J12738" s="215"/>
      <c r="K12738" s="215"/>
      <c r="L12738" s="215"/>
      <c r="M12738" s="215"/>
    </row>
    <row r="12739" spans="5:13" x14ac:dyDescent="0.2">
      <c r="E12739" s="215"/>
      <c r="F12739" s="215"/>
      <c r="H12739" s="215"/>
      <c r="J12739" s="215"/>
      <c r="K12739" s="215"/>
      <c r="L12739" s="215"/>
      <c r="M12739" s="215"/>
    </row>
    <row r="12740" spans="5:13" x14ac:dyDescent="0.2">
      <c r="F12740" s="223"/>
      <c r="G12740" s="223"/>
      <c r="H12740" s="223"/>
      <c r="J12740" s="223"/>
      <c r="K12740" s="223"/>
    </row>
    <row r="12741" spans="5:13" x14ac:dyDescent="0.2">
      <c r="E12741" s="215"/>
      <c r="F12741" s="215"/>
      <c r="H12741" s="215"/>
      <c r="J12741" s="215"/>
      <c r="K12741" s="215"/>
      <c r="L12741" s="215"/>
      <c r="M12741" s="215"/>
    </row>
    <row r="12742" spans="5:13" x14ac:dyDescent="0.2">
      <c r="E12742" s="215"/>
      <c r="F12742" s="215"/>
      <c r="H12742" s="215"/>
      <c r="J12742" s="215"/>
      <c r="K12742" s="215"/>
      <c r="L12742" s="215"/>
      <c r="M12742" s="215"/>
    </row>
    <row r="12743" spans="5:13" x14ac:dyDescent="0.2">
      <c r="E12743" s="215"/>
      <c r="F12743" s="215"/>
      <c r="H12743" s="215"/>
      <c r="J12743" s="215"/>
      <c r="K12743" s="215"/>
      <c r="L12743" s="215"/>
      <c r="M12743" s="215"/>
    </row>
    <row r="12744" spans="5:13" x14ac:dyDescent="0.2">
      <c r="E12744" s="215"/>
      <c r="F12744" s="215"/>
      <c r="H12744" s="215"/>
      <c r="J12744" s="215"/>
      <c r="K12744" s="215"/>
      <c r="L12744" s="215"/>
      <c r="M12744" s="215"/>
    </row>
    <row r="12745" spans="5:13" x14ac:dyDescent="0.2">
      <c r="F12745" s="223"/>
      <c r="G12745" s="223"/>
      <c r="H12745" s="223"/>
      <c r="J12745" s="223"/>
      <c r="K12745" s="223"/>
    </row>
    <row r="12746" spans="5:13" x14ac:dyDescent="0.2">
      <c r="E12746" s="215"/>
      <c r="F12746" s="215"/>
      <c r="H12746" s="215"/>
      <c r="J12746" s="215"/>
      <c r="K12746" s="215"/>
      <c r="L12746" s="215"/>
      <c r="M12746" s="215"/>
    </row>
    <row r="12747" spans="5:13" x14ac:dyDescent="0.2">
      <c r="E12747" s="215"/>
      <c r="F12747" s="215"/>
      <c r="H12747" s="215"/>
      <c r="J12747" s="215"/>
      <c r="K12747" s="215"/>
      <c r="L12747" s="215"/>
      <c r="M12747" s="215"/>
    </row>
    <row r="12748" spans="5:13" x14ac:dyDescent="0.2">
      <c r="E12748" s="215"/>
      <c r="F12748" s="215"/>
      <c r="H12748" s="215"/>
      <c r="J12748" s="215"/>
      <c r="K12748" s="215"/>
      <c r="L12748" s="215"/>
      <c r="M12748" s="215"/>
    </row>
    <row r="12749" spans="5:13" x14ac:dyDescent="0.2">
      <c r="E12749" s="215"/>
      <c r="F12749" s="215"/>
      <c r="H12749" s="215"/>
      <c r="J12749" s="215"/>
      <c r="K12749" s="215"/>
      <c r="L12749" s="215"/>
      <c r="M12749" s="215"/>
    </row>
    <row r="12750" spans="5:13" x14ac:dyDescent="0.2">
      <c r="E12750" s="215"/>
      <c r="F12750" s="215"/>
      <c r="H12750" s="215"/>
      <c r="J12750" s="215"/>
      <c r="K12750" s="215"/>
      <c r="L12750" s="215"/>
      <c r="M12750" s="215"/>
    </row>
    <row r="12751" spans="5:13" x14ac:dyDescent="0.2">
      <c r="E12751" s="215"/>
      <c r="F12751" s="215"/>
      <c r="H12751" s="215"/>
      <c r="J12751" s="215"/>
      <c r="K12751" s="215"/>
      <c r="L12751" s="215"/>
      <c r="M12751" s="215"/>
    </row>
    <row r="12752" spans="5:13" x14ac:dyDescent="0.2">
      <c r="E12752" s="215"/>
      <c r="F12752" s="215"/>
      <c r="H12752" s="215"/>
      <c r="J12752" s="215"/>
      <c r="K12752" s="215"/>
      <c r="L12752" s="215"/>
      <c r="M12752" s="215"/>
    </row>
    <row r="12753" spans="5:13" x14ac:dyDescent="0.2">
      <c r="E12753" s="215"/>
      <c r="F12753" s="215"/>
      <c r="H12753" s="215"/>
      <c r="J12753" s="215"/>
      <c r="K12753" s="215"/>
      <c r="L12753" s="215"/>
      <c r="M12753" s="215"/>
    </row>
    <row r="12754" spans="5:13" x14ac:dyDescent="0.2">
      <c r="F12754" s="223"/>
      <c r="G12754" s="223"/>
      <c r="H12754" s="223"/>
      <c r="J12754" s="223"/>
      <c r="K12754" s="223"/>
    </row>
    <row r="12755" spans="5:13" x14ac:dyDescent="0.2">
      <c r="E12755" s="215"/>
      <c r="F12755" s="215"/>
      <c r="H12755" s="215"/>
      <c r="J12755" s="215"/>
      <c r="K12755" s="215"/>
      <c r="L12755" s="215"/>
      <c r="M12755" s="215"/>
    </row>
    <row r="12756" spans="5:13" x14ac:dyDescent="0.2">
      <c r="E12756" s="215"/>
      <c r="F12756" s="215"/>
      <c r="H12756" s="215"/>
      <c r="J12756" s="215"/>
      <c r="K12756" s="215"/>
      <c r="L12756" s="215"/>
      <c r="M12756" s="215"/>
    </row>
    <row r="12757" spans="5:13" x14ac:dyDescent="0.2">
      <c r="E12757" s="215"/>
      <c r="F12757" s="215"/>
      <c r="H12757" s="215"/>
      <c r="J12757" s="215"/>
      <c r="K12757" s="215"/>
      <c r="L12757" s="215"/>
      <c r="M12757" s="215"/>
    </row>
    <row r="12758" spans="5:13" x14ac:dyDescent="0.2">
      <c r="E12758" s="215"/>
      <c r="F12758" s="215"/>
      <c r="H12758" s="215"/>
      <c r="J12758" s="215"/>
      <c r="K12758" s="215"/>
      <c r="L12758" s="215"/>
      <c r="M12758" s="215"/>
    </row>
    <row r="12759" spans="5:13" x14ac:dyDescent="0.2">
      <c r="F12759" s="223"/>
      <c r="G12759" s="223"/>
      <c r="H12759" s="223"/>
      <c r="J12759" s="223"/>
      <c r="K12759" s="223"/>
    </row>
    <row r="12760" spans="5:13" x14ac:dyDescent="0.2">
      <c r="E12760" s="215"/>
      <c r="F12760" s="215"/>
      <c r="H12760" s="215"/>
      <c r="J12760" s="215"/>
      <c r="K12760" s="215"/>
      <c r="L12760" s="215"/>
      <c r="M12760" s="215"/>
    </row>
    <row r="12761" spans="5:13" x14ac:dyDescent="0.2">
      <c r="E12761" s="215"/>
      <c r="F12761" s="215"/>
      <c r="H12761" s="215"/>
      <c r="J12761" s="215"/>
      <c r="K12761" s="215"/>
      <c r="L12761" s="215"/>
      <c r="M12761" s="215"/>
    </row>
    <row r="12762" spans="5:13" x14ac:dyDescent="0.2">
      <c r="H12762" s="219"/>
      <c r="M12762" s="215"/>
    </row>
    <row r="12763" spans="5:13" x14ac:dyDescent="0.2">
      <c r="E12763" s="215"/>
      <c r="F12763" s="215"/>
      <c r="H12763" s="215"/>
      <c r="J12763" s="215"/>
      <c r="K12763" s="215"/>
      <c r="L12763" s="215"/>
      <c r="M12763" s="215"/>
    </row>
    <row r="12764" spans="5:13" x14ac:dyDescent="0.2">
      <c r="E12764" s="215"/>
      <c r="F12764" s="215"/>
      <c r="H12764" s="215"/>
      <c r="J12764" s="215"/>
      <c r="K12764" s="215"/>
      <c r="L12764" s="215"/>
      <c r="M12764" s="215"/>
    </row>
    <row r="12765" spans="5:13" x14ac:dyDescent="0.2">
      <c r="F12765" s="223"/>
      <c r="G12765" s="223"/>
      <c r="H12765" s="223"/>
      <c r="J12765" s="223"/>
      <c r="K12765" s="223"/>
    </row>
    <row r="12766" spans="5:13" x14ac:dyDescent="0.2">
      <c r="E12766" s="215"/>
      <c r="F12766" s="215"/>
      <c r="H12766" s="215"/>
      <c r="J12766" s="215"/>
      <c r="K12766" s="215"/>
      <c r="L12766" s="215"/>
      <c r="M12766" s="215"/>
    </row>
    <row r="12767" spans="5:13" x14ac:dyDescent="0.2">
      <c r="E12767" s="215"/>
      <c r="F12767" s="215"/>
      <c r="H12767" s="215"/>
      <c r="J12767" s="215"/>
      <c r="K12767" s="215"/>
      <c r="L12767" s="215"/>
      <c r="M12767" s="215"/>
    </row>
    <row r="12768" spans="5:13" x14ac:dyDescent="0.2">
      <c r="E12768" s="215"/>
      <c r="F12768" s="215"/>
      <c r="H12768" s="215"/>
      <c r="J12768" s="215"/>
      <c r="K12768" s="215"/>
      <c r="L12768" s="215"/>
      <c r="M12768" s="215"/>
    </row>
    <row r="12769" spans="5:13" x14ac:dyDescent="0.2">
      <c r="E12769" s="215"/>
      <c r="F12769" s="215"/>
      <c r="H12769" s="215"/>
      <c r="J12769" s="215"/>
      <c r="K12769" s="215"/>
      <c r="L12769" s="215"/>
      <c r="M12769" s="215"/>
    </row>
    <row r="12770" spans="5:13" x14ac:dyDescent="0.2">
      <c r="E12770" s="215"/>
      <c r="F12770" s="215"/>
      <c r="H12770" s="215"/>
      <c r="J12770" s="215"/>
      <c r="K12770" s="215"/>
      <c r="L12770" s="215"/>
      <c r="M12770" s="215"/>
    </row>
    <row r="12771" spans="5:13" x14ac:dyDescent="0.2">
      <c r="E12771" s="215"/>
      <c r="F12771" s="215"/>
      <c r="H12771" s="215"/>
      <c r="J12771" s="215"/>
      <c r="K12771" s="215"/>
      <c r="L12771" s="215"/>
      <c r="M12771" s="215"/>
    </row>
    <row r="12772" spans="5:13" x14ac:dyDescent="0.2">
      <c r="E12772" s="215"/>
      <c r="F12772" s="215"/>
      <c r="H12772" s="215"/>
      <c r="J12772" s="215"/>
      <c r="K12772" s="215"/>
      <c r="L12772" s="215"/>
      <c r="M12772" s="215"/>
    </row>
    <row r="12773" spans="5:13" x14ac:dyDescent="0.2">
      <c r="E12773" s="215"/>
      <c r="F12773" s="215"/>
      <c r="H12773" s="215"/>
      <c r="J12773" s="215"/>
      <c r="K12773" s="215"/>
      <c r="L12773" s="215"/>
      <c r="M12773" s="215"/>
    </row>
    <row r="12774" spans="5:13" x14ac:dyDescent="0.2">
      <c r="E12774" s="215"/>
      <c r="F12774" s="215"/>
      <c r="H12774" s="215"/>
      <c r="J12774" s="215"/>
      <c r="K12774" s="215"/>
      <c r="L12774" s="215"/>
      <c r="M12774" s="215"/>
    </row>
    <row r="12775" spans="5:13" x14ac:dyDescent="0.2">
      <c r="E12775" s="215"/>
      <c r="F12775" s="215"/>
      <c r="H12775" s="215"/>
      <c r="J12775" s="215"/>
      <c r="K12775" s="215"/>
      <c r="L12775" s="215"/>
      <c r="M12775" s="215"/>
    </row>
    <row r="12776" spans="5:13" x14ac:dyDescent="0.2">
      <c r="E12776" s="215"/>
      <c r="F12776" s="215"/>
      <c r="H12776" s="215"/>
      <c r="J12776" s="215"/>
      <c r="K12776" s="215"/>
      <c r="L12776" s="215"/>
      <c r="M12776" s="215"/>
    </row>
    <row r="12777" spans="5:13" x14ac:dyDescent="0.2">
      <c r="E12777" s="215"/>
      <c r="F12777" s="215"/>
      <c r="H12777" s="215"/>
      <c r="J12777" s="215"/>
      <c r="K12777" s="215"/>
      <c r="L12777" s="215"/>
      <c r="M12777" s="215"/>
    </row>
    <row r="12778" spans="5:13" x14ac:dyDescent="0.2">
      <c r="F12778" s="223"/>
      <c r="H12778" s="219"/>
      <c r="J12778" s="223"/>
      <c r="K12778" s="223"/>
      <c r="M12778" s="215"/>
    </row>
    <row r="12779" spans="5:13" x14ac:dyDescent="0.2">
      <c r="E12779" s="215"/>
      <c r="F12779" s="215"/>
      <c r="H12779" s="215"/>
      <c r="J12779" s="215"/>
      <c r="K12779" s="215"/>
      <c r="L12779" s="215"/>
      <c r="M12779" s="215"/>
    </row>
    <row r="12780" spans="5:13" x14ac:dyDescent="0.2">
      <c r="E12780" s="215"/>
      <c r="F12780" s="215"/>
      <c r="H12780" s="215"/>
      <c r="J12780" s="215"/>
      <c r="K12780" s="215"/>
      <c r="L12780" s="215"/>
      <c r="M12780" s="215"/>
    </row>
    <row r="12781" spans="5:13" x14ac:dyDescent="0.2">
      <c r="E12781" s="215"/>
      <c r="F12781" s="215"/>
      <c r="H12781" s="215"/>
      <c r="J12781" s="215"/>
      <c r="K12781" s="215"/>
      <c r="L12781" s="215"/>
      <c r="M12781" s="215"/>
    </row>
    <row r="12782" spans="5:13" x14ac:dyDescent="0.2">
      <c r="E12782" s="215"/>
      <c r="F12782" s="215"/>
      <c r="H12782" s="215"/>
      <c r="J12782" s="215"/>
      <c r="K12782" s="215"/>
      <c r="L12782" s="215"/>
      <c r="M12782" s="215"/>
    </row>
    <row r="12783" spans="5:13" x14ac:dyDescent="0.2">
      <c r="E12783" s="215"/>
      <c r="F12783" s="215"/>
      <c r="H12783" s="215"/>
      <c r="J12783" s="215"/>
      <c r="K12783" s="215"/>
      <c r="L12783" s="215"/>
      <c r="M12783" s="215"/>
    </row>
    <row r="12784" spans="5:13" x14ac:dyDescent="0.2">
      <c r="E12784" s="215"/>
      <c r="F12784" s="215"/>
      <c r="H12784" s="215"/>
      <c r="J12784" s="215"/>
      <c r="K12784" s="215"/>
      <c r="L12784" s="215"/>
      <c r="M12784" s="215"/>
    </row>
    <row r="12785" spans="5:13" x14ac:dyDescent="0.2">
      <c r="F12785" s="223"/>
      <c r="G12785" s="223"/>
      <c r="H12785" s="223"/>
      <c r="J12785" s="223"/>
      <c r="K12785" s="223"/>
    </row>
    <row r="12786" spans="5:13" x14ac:dyDescent="0.2">
      <c r="E12786" s="215"/>
      <c r="F12786" s="215"/>
      <c r="H12786" s="215"/>
      <c r="J12786" s="215"/>
      <c r="K12786" s="215"/>
      <c r="L12786" s="215"/>
      <c r="M12786" s="215"/>
    </row>
    <row r="12787" spans="5:13" x14ac:dyDescent="0.2">
      <c r="E12787" s="215"/>
      <c r="F12787" s="215"/>
      <c r="H12787" s="215"/>
      <c r="J12787" s="215"/>
      <c r="K12787" s="215"/>
      <c r="L12787" s="215"/>
      <c r="M12787" s="215"/>
    </row>
    <row r="12788" spans="5:13" x14ac:dyDescent="0.2">
      <c r="E12788" s="215"/>
      <c r="F12788" s="215"/>
      <c r="H12788" s="215"/>
      <c r="J12788" s="215"/>
      <c r="K12788" s="215"/>
      <c r="L12788" s="215"/>
      <c r="M12788" s="215"/>
    </row>
    <row r="12789" spans="5:13" x14ac:dyDescent="0.2">
      <c r="E12789" s="215"/>
      <c r="F12789" s="215"/>
      <c r="H12789" s="215"/>
      <c r="J12789" s="215"/>
      <c r="K12789" s="215"/>
      <c r="L12789" s="215"/>
      <c r="M12789" s="215"/>
    </row>
    <row r="12790" spans="5:13" x14ac:dyDescent="0.2">
      <c r="E12790" s="215"/>
      <c r="F12790" s="215"/>
      <c r="H12790" s="215"/>
      <c r="J12790" s="215"/>
      <c r="K12790" s="215"/>
      <c r="L12790" s="215"/>
      <c r="M12790" s="215"/>
    </row>
    <row r="12791" spans="5:13" x14ac:dyDescent="0.2">
      <c r="F12791" s="223"/>
      <c r="G12791" s="223"/>
      <c r="H12791" s="223"/>
      <c r="J12791" s="223"/>
      <c r="K12791" s="223"/>
    </row>
    <row r="12792" spans="5:13" x14ac:dyDescent="0.2">
      <c r="E12792" s="215"/>
      <c r="F12792" s="215"/>
      <c r="H12792" s="215"/>
      <c r="J12792" s="215"/>
      <c r="K12792" s="215"/>
      <c r="L12792" s="215"/>
      <c r="M12792" s="215"/>
    </row>
    <row r="12793" spans="5:13" x14ac:dyDescent="0.2">
      <c r="F12793" s="223"/>
      <c r="H12793" s="219"/>
      <c r="J12793" s="223"/>
      <c r="K12793" s="223"/>
      <c r="M12793" s="215"/>
    </row>
    <row r="12794" spans="5:13" x14ac:dyDescent="0.2">
      <c r="E12794" s="215"/>
      <c r="F12794" s="215"/>
      <c r="H12794" s="215"/>
      <c r="J12794" s="215"/>
      <c r="K12794" s="215"/>
      <c r="L12794" s="215"/>
      <c r="M12794" s="215"/>
    </row>
    <row r="12795" spans="5:13" x14ac:dyDescent="0.2">
      <c r="E12795" s="215"/>
      <c r="F12795" s="215"/>
      <c r="H12795" s="215"/>
      <c r="J12795" s="215"/>
      <c r="K12795" s="215"/>
      <c r="L12795" s="215"/>
      <c r="M12795" s="215"/>
    </row>
    <row r="12796" spans="5:13" x14ac:dyDescent="0.2">
      <c r="E12796" s="215"/>
      <c r="F12796" s="215"/>
      <c r="H12796" s="215"/>
      <c r="J12796" s="215"/>
      <c r="K12796" s="215"/>
      <c r="L12796" s="215"/>
      <c r="M12796" s="215"/>
    </row>
    <row r="12797" spans="5:13" x14ac:dyDescent="0.2">
      <c r="E12797" s="215"/>
      <c r="F12797" s="215"/>
      <c r="H12797" s="215"/>
      <c r="J12797" s="215"/>
      <c r="K12797" s="215"/>
      <c r="L12797" s="215"/>
      <c r="M12797" s="215"/>
    </row>
    <row r="12798" spans="5:13" x14ac:dyDescent="0.2">
      <c r="E12798" s="215"/>
      <c r="F12798" s="215"/>
      <c r="H12798" s="215"/>
      <c r="J12798" s="215"/>
      <c r="K12798" s="215"/>
      <c r="L12798" s="215"/>
      <c r="M12798" s="215"/>
    </row>
    <row r="12799" spans="5:13" x14ac:dyDescent="0.2">
      <c r="E12799" s="215"/>
      <c r="F12799" s="215"/>
      <c r="H12799" s="215"/>
      <c r="J12799" s="215"/>
      <c r="K12799" s="215"/>
      <c r="L12799" s="215"/>
      <c r="M12799" s="215"/>
    </row>
    <row r="12800" spans="5:13" x14ac:dyDescent="0.2">
      <c r="E12800" s="215"/>
      <c r="F12800" s="215"/>
      <c r="H12800" s="215"/>
      <c r="J12800" s="215"/>
      <c r="K12800" s="215"/>
      <c r="L12800" s="215"/>
      <c r="M12800" s="215"/>
    </row>
    <row r="12801" spans="5:13" x14ac:dyDescent="0.2">
      <c r="F12801" s="223"/>
      <c r="G12801" s="223"/>
      <c r="H12801" s="223"/>
      <c r="J12801" s="223"/>
      <c r="K12801" s="223"/>
    </row>
    <row r="12802" spans="5:13" x14ac:dyDescent="0.2">
      <c r="E12802" s="215"/>
      <c r="F12802" s="215"/>
      <c r="H12802" s="215"/>
      <c r="J12802" s="215"/>
      <c r="K12802" s="215"/>
      <c r="L12802" s="215"/>
      <c r="M12802" s="215"/>
    </row>
    <row r="12803" spans="5:13" x14ac:dyDescent="0.2">
      <c r="F12803" s="223"/>
      <c r="G12803" s="223"/>
      <c r="H12803" s="223"/>
      <c r="J12803" s="223"/>
      <c r="K12803" s="223"/>
    </row>
    <row r="12804" spans="5:13" x14ac:dyDescent="0.2">
      <c r="E12804" s="215"/>
      <c r="F12804" s="215"/>
      <c r="H12804" s="215"/>
      <c r="J12804" s="215"/>
      <c r="K12804" s="215"/>
      <c r="L12804" s="215"/>
      <c r="M12804" s="215"/>
    </row>
    <row r="12805" spans="5:13" x14ac:dyDescent="0.2">
      <c r="E12805" s="215"/>
      <c r="F12805" s="215"/>
      <c r="H12805" s="215"/>
      <c r="J12805" s="215"/>
      <c r="K12805" s="215"/>
      <c r="L12805" s="215"/>
      <c r="M12805" s="215"/>
    </row>
    <row r="12806" spans="5:13" x14ac:dyDescent="0.2">
      <c r="E12806" s="215"/>
      <c r="F12806" s="215"/>
      <c r="H12806" s="215"/>
      <c r="J12806" s="215"/>
      <c r="K12806" s="215"/>
      <c r="L12806" s="215"/>
      <c r="M12806" s="215"/>
    </row>
    <row r="12807" spans="5:13" x14ac:dyDescent="0.2">
      <c r="E12807" s="215"/>
      <c r="F12807" s="215"/>
      <c r="H12807" s="215"/>
      <c r="J12807" s="215"/>
      <c r="K12807" s="215"/>
      <c r="L12807" s="215"/>
      <c r="M12807" s="215"/>
    </row>
    <row r="12808" spans="5:13" x14ac:dyDescent="0.2">
      <c r="E12808" s="215"/>
      <c r="F12808" s="215"/>
      <c r="H12808" s="215"/>
      <c r="J12808" s="215"/>
      <c r="K12808" s="215"/>
      <c r="L12808" s="215"/>
      <c r="M12808" s="215"/>
    </row>
    <row r="12809" spans="5:13" x14ac:dyDescent="0.2">
      <c r="H12809" s="219"/>
      <c r="M12809" s="215"/>
    </row>
    <row r="12810" spans="5:13" x14ac:dyDescent="0.2">
      <c r="F12810" s="223"/>
      <c r="G12810" s="223"/>
      <c r="H12810" s="223"/>
      <c r="J12810" s="223"/>
      <c r="K12810" s="223"/>
    </row>
    <row r="12811" spans="5:13" x14ac:dyDescent="0.2">
      <c r="E12811" s="215"/>
      <c r="F12811" s="215"/>
      <c r="H12811" s="215"/>
      <c r="J12811" s="215"/>
      <c r="K12811" s="215"/>
      <c r="L12811" s="215"/>
      <c r="M12811" s="215"/>
    </row>
    <row r="12812" spans="5:13" x14ac:dyDescent="0.2">
      <c r="E12812" s="215"/>
      <c r="F12812" s="215"/>
      <c r="H12812" s="215"/>
      <c r="J12812" s="215"/>
      <c r="K12812" s="215"/>
      <c r="L12812" s="215"/>
      <c r="M12812" s="215"/>
    </row>
    <row r="12813" spans="5:13" x14ac:dyDescent="0.2">
      <c r="E12813" s="215"/>
      <c r="F12813" s="215"/>
      <c r="H12813" s="215"/>
      <c r="J12813" s="215"/>
      <c r="K12813" s="215"/>
      <c r="L12813" s="215"/>
      <c r="M12813" s="215"/>
    </row>
    <row r="12814" spans="5:13" x14ac:dyDescent="0.2">
      <c r="E12814" s="215"/>
      <c r="F12814" s="215"/>
      <c r="H12814" s="215"/>
      <c r="J12814" s="215"/>
      <c r="K12814" s="215"/>
      <c r="L12814" s="215"/>
      <c r="M12814" s="215"/>
    </row>
    <row r="12815" spans="5:13" x14ac:dyDescent="0.2">
      <c r="E12815" s="215"/>
      <c r="F12815" s="215"/>
      <c r="H12815" s="215"/>
      <c r="J12815" s="215"/>
      <c r="K12815" s="215"/>
      <c r="L12815" s="215"/>
      <c r="M12815" s="215"/>
    </row>
    <row r="12816" spans="5:13" x14ac:dyDescent="0.2">
      <c r="E12816" s="215"/>
      <c r="F12816" s="215"/>
      <c r="H12816" s="215"/>
      <c r="J12816" s="215"/>
      <c r="K12816" s="215"/>
      <c r="L12816" s="215"/>
      <c r="M12816" s="215"/>
    </row>
    <row r="12817" spans="5:13" x14ac:dyDescent="0.2">
      <c r="E12817" s="215"/>
      <c r="F12817" s="215"/>
      <c r="H12817" s="215"/>
      <c r="J12817" s="215"/>
      <c r="K12817" s="215"/>
      <c r="L12817" s="215"/>
      <c r="M12817" s="215"/>
    </row>
    <row r="12818" spans="5:13" x14ac:dyDescent="0.2">
      <c r="E12818" s="215"/>
      <c r="F12818" s="215"/>
      <c r="H12818" s="215"/>
      <c r="J12818" s="215"/>
      <c r="K12818" s="215"/>
      <c r="L12818" s="215"/>
      <c r="M12818" s="215"/>
    </row>
    <row r="12819" spans="5:13" x14ac:dyDescent="0.2">
      <c r="F12819" s="223"/>
      <c r="G12819" s="223"/>
      <c r="H12819" s="223"/>
      <c r="J12819" s="223"/>
      <c r="K12819" s="223"/>
    </row>
    <row r="12820" spans="5:13" x14ac:dyDescent="0.2">
      <c r="E12820" s="215"/>
      <c r="F12820" s="215"/>
      <c r="H12820" s="215"/>
      <c r="J12820" s="215"/>
      <c r="K12820" s="215"/>
      <c r="L12820" s="215"/>
      <c r="M12820" s="215"/>
    </row>
    <row r="12821" spans="5:13" x14ac:dyDescent="0.2">
      <c r="F12821" s="223"/>
      <c r="G12821" s="223"/>
      <c r="J12821" s="223"/>
      <c r="K12821" s="223"/>
    </row>
    <row r="12822" spans="5:13" x14ac:dyDescent="0.2">
      <c r="E12822" s="215"/>
      <c r="F12822" s="215"/>
      <c r="H12822" s="215"/>
      <c r="J12822" s="215"/>
      <c r="K12822" s="215"/>
      <c r="L12822" s="215"/>
      <c r="M12822" s="215"/>
    </row>
    <row r="12823" spans="5:13" x14ac:dyDescent="0.2">
      <c r="E12823" s="215"/>
      <c r="F12823" s="215"/>
      <c r="H12823" s="215"/>
      <c r="J12823" s="215"/>
      <c r="K12823" s="215"/>
      <c r="L12823" s="215"/>
      <c r="M12823" s="215"/>
    </row>
    <row r="12824" spans="5:13" x14ac:dyDescent="0.2">
      <c r="E12824" s="215"/>
      <c r="F12824" s="215"/>
      <c r="H12824" s="215"/>
      <c r="J12824" s="215"/>
      <c r="K12824" s="215"/>
      <c r="L12824" s="215"/>
      <c r="M12824" s="215"/>
    </row>
    <row r="12825" spans="5:13" x14ac:dyDescent="0.2">
      <c r="E12825" s="215"/>
      <c r="F12825" s="215"/>
      <c r="H12825" s="215"/>
      <c r="J12825" s="215"/>
      <c r="K12825" s="215"/>
      <c r="L12825" s="215"/>
      <c r="M12825" s="215"/>
    </row>
    <row r="12826" spans="5:13" x14ac:dyDescent="0.2">
      <c r="E12826" s="215"/>
      <c r="F12826" s="215"/>
      <c r="H12826" s="215"/>
      <c r="J12826" s="215"/>
      <c r="K12826" s="215"/>
      <c r="L12826" s="215"/>
      <c r="M12826" s="215"/>
    </row>
    <row r="12827" spans="5:13" x14ac:dyDescent="0.2">
      <c r="E12827" s="215"/>
      <c r="F12827" s="215"/>
      <c r="H12827" s="215"/>
      <c r="J12827" s="215"/>
      <c r="K12827" s="215"/>
      <c r="L12827" s="215"/>
      <c r="M12827" s="215"/>
    </row>
    <row r="12828" spans="5:13" x14ac:dyDescent="0.2">
      <c r="F12828" s="223"/>
      <c r="G12828" s="223"/>
      <c r="H12828" s="223"/>
      <c r="J12828" s="223"/>
      <c r="K12828" s="223"/>
    </row>
    <row r="12829" spans="5:13" x14ac:dyDescent="0.2">
      <c r="E12829" s="215"/>
      <c r="F12829" s="215"/>
      <c r="H12829" s="215"/>
      <c r="J12829" s="215"/>
      <c r="K12829" s="215"/>
      <c r="L12829" s="215"/>
      <c r="M12829" s="215"/>
    </row>
    <row r="12830" spans="5:13" x14ac:dyDescent="0.2">
      <c r="E12830" s="215"/>
      <c r="F12830" s="215"/>
      <c r="H12830" s="215"/>
      <c r="J12830" s="215"/>
      <c r="K12830" s="215"/>
      <c r="L12830" s="215"/>
      <c r="M12830" s="215"/>
    </row>
    <row r="12831" spans="5:13" x14ac:dyDescent="0.2">
      <c r="E12831" s="215"/>
      <c r="F12831" s="215"/>
      <c r="H12831" s="215"/>
      <c r="J12831" s="215"/>
      <c r="K12831" s="215"/>
      <c r="L12831" s="215"/>
      <c r="M12831" s="215"/>
    </row>
    <row r="12832" spans="5:13" x14ac:dyDescent="0.2">
      <c r="E12832" s="215"/>
      <c r="F12832" s="215"/>
      <c r="H12832" s="215"/>
      <c r="J12832" s="215"/>
      <c r="K12832" s="215"/>
      <c r="L12832" s="215"/>
      <c r="M12832" s="215"/>
    </row>
    <row r="12833" spans="5:13" x14ac:dyDescent="0.2">
      <c r="E12833" s="215"/>
      <c r="F12833" s="215"/>
      <c r="H12833" s="215"/>
      <c r="J12833" s="215"/>
      <c r="K12833" s="215"/>
      <c r="L12833" s="215"/>
      <c r="M12833" s="215"/>
    </row>
    <row r="12834" spans="5:13" x14ac:dyDescent="0.2">
      <c r="E12834" s="215"/>
      <c r="F12834" s="215"/>
      <c r="H12834" s="215"/>
      <c r="J12834" s="215"/>
      <c r="K12834" s="215"/>
      <c r="L12834" s="215"/>
      <c r="M12834" s="215"/>
    </row>
    <row r="12835" spans="5:13" x14ac:dyDescent="0.2">
      <c r="E12835" s="215"/>
      <c r="F12835" s="215"/>
      <c r="H12835" s="215"/>
      <c r="J12835" s="215"/>
      <c r="K12835" s="215"/>
      <c r="L12835" s="215"/>
      <c r="M12835" s="215"/>
    </row>
    <row r="12836" spans="5:13" x14ac:dyDescent="0.2">
      <c r="F12836" s="223"/>
      <c r="G12836" s="223"/>
      <c r="H12836" s="223"/>
      <c r="J12836" s="223"/>
      <c r="K12836" s="223"/>
    </row>
    <row r="12837" spans="5:13" x14ac:dyDescent="0.2">
      <c r="E12837" s="215"/>
      <c r="F12837" s="215"/>
      <c r="H12837" s="215"/>
      <c r="J12837" s="215"/>
      <c r="K12837" s="215"/>
      <c r="L12837" s="215"/>
      <c r="M12837" s="215"/>
    </row>
    <row r="12838" spans="5:13" x14ac:dyDescent="0.2">
      <c r="E12838" s="215"/>
      <c r="F12838" s="215"/>
      <c r="H12838" s="215"/>
      <c r="J12838" s="215"/>
      <c r="K12838" s="215"/>
      <c r="L12838" s="215"/>
      <c r="M12838" s="215"/>
    </row>
    <row r="12839" spans="5:13" x14ac:dyDescent="0.2">
      <c r="F12839" s="223"/>
      <c r="G12839" s="223"/>
      <c r="H12839" s="223"/>
      <c r="J12839" s="223"/>
      <c r="K12839" s="223"/>
    </row>
    <row r="12840" spans="5:13" x14ac:dyDescent="0.2">
      <c r="E12840" s="215"/>
      <c r="F12840" s="215"/>
      <c r="H12840" s="215"/>
      <c r="J12840" s="215"/>
      <c r="K12840" s="215"/>
      <c r="L12840" s="215"/>
      <c r="M12840" s="215"/>
    </row>
    <row r="12841" spans="5:13" x14ac:dyDescent="0.2">
      <c r="E12841" s="215"/>
      <c r="F12841" s="215"/>
      <c r="H12841" s="215"/>
      <c r="J12841" s="215"/>
      <c r="K12841" s="215"/>
      <c r="L12841" s="215"/>
      <c r="M12841" s="215"/>
    </row>
    <row r="12842" spans="5:13" x14ac:dyDescent="0.2">
      <c r="E12842" s="215"/>
      <c r="F12842" s="215"/>
      <c r="H12842" s="215"/>
      <c r="J12842" s="215"/>
      <c r="K12842" s="215"/>
      <c r="L12842" s="215"/>
      <c r="M12842" s="215"/>
    </row>
    <row r="12843" spans="5:13" x14ac:dyDescent="0.2">
      <c r="E12843" s="215"/>
      <c r="F12843" s="215"/>
      <c r="H12843" s="215"/>
      <c r="J12843" s="215"/>
      <c r="K12843" s="215"/>
      <c r="L12843" s="215"/>
      <c r="M12843" s="215"/>
    </row>
    <row r="12844" spans="5:13" x14ac:dyDescent="0.2">
      <c r="E12844" s="215"/>
      <c r="F12844" s="215"/>
      <c r="H12844" s="215"/>
      <c r="J12844" s="215"/>
      <c r="K12844" s="215"/>
      <c r="L12844" s="215"/>
      <c r="M12844" s="215"/>
    </row>
    <row r="12845" spans="5:13" x14ac:dyDescent="0.2">
      <c r="E12845" s="215"/>
      <c r="F12845" s="215"/>
      <c r="H12845" s="215"/>
      <c r="J12845" s="215"/>
      <c r="K12845" s="215"/>
      <c r="L12845" s="215"/>
      <c r="M12845" s="215"/>
    </row>
    <row r="12846" spans="5:13" x14ac:dyDescent="0.2">
      <c r="E12846" s="215"/>
      <c r="F12846" s="215"/>
      <c r="H12846" s="215"/>
      <c r="J12846" s="215"/>
      <c r="K12846" s="215"/>
      <c r="L12846" s="215"/>
      <c r="M12846" s="215"/>
    </row>
    <row r="12847" spans="5:13" x14ac:dyDescent="0.2">
      <c r="E12847" s="215"/>
      <c r="F12847" s="215"/>
      <c r="H12847" s="215"/>
      <c r="J12847" s="215"/>
      <c r="K12847" s="215"/>
      <c r="L12847" s="215"/>
      <c r="M12847" s="215"/>
    </row>
    <row r="12848" spans="5:13" x14ac:dyDescent="0.2">
      <c r="E12848" s="215"/>
      <c r="F12848" s="215"/>
      <c r="H12848" s="215"/>
      <c r="J12848" s="215"/>
      <c r="K12848" s="215"/>
      <c r="L12848" s="215"/>
      <c r="M12848" s="215"/>
    </row>
    <row r="12849" spans="5:13" x14ac:dyDescent="0.2">
      <c r="E12849" s="215"/>
      <c r="F12849" s="215"/>
      <c r="H12849" s="215"/>
      <c r="J12849" s="215"/>
      <c r="K12849" s="215"/>
      <c r="L12849" s="215"/>
      <c r="M12849" s="215"/>
    </row>
    <row r="12850" spans="5:13" x14ac:dyDescent="0.2">
      <c r="E12850" s="215"/>
      <c r="F12850" s="215"/>
      <c r="H12850" s="215"/>
      <c r="J12850" s="215"/>
      <c r="K12850" s="215"/>
      <c r="L12850" s="215"/>
      <c r="M12850" s="215"/>
    </row>
    <row r="12851" spans="5:13" x14ac:dyDescent="0.2">
      <c r="E12851" s="215"/>
      <c r="F12851" s="215"/>
      <c r="H12851" s="215"/>
      <c r="J12851" s="215"/>
      <c r="K12851" s="215"/>
      <c r="L12851" s="215"/>
      <c r="M12851" s="215"/>
    </row>
    <row r="12852" spans="5:13" x14ac:dyDescent="0.2">
      <c r="E12852" s="215"/>
      <c r="F12852" s="215"/>
      <c r="H12852" s="215"/>
      <c r="J12852" s="215"/>
      <c r="K12852" s="215"/>
      <c r="L12852" s="215"/>
      <c r="M12852" s="215"/>
    </row>
    <row r="12853" spans="5:13" x14ac:dyDescent="0.2">
      <c r="E12853" s="215"/>
      <c r="F12853" s="215"/>
      <c r="H12853" s="215"/>
      <c r="J12853" s="215"/>
      <c r="K12853" s="215"/>
      <c r="L12853" s="215"/>
      <c r="M12853" s="215"/>
    </row>
    <row r="12854" spans="5:13" x14ac:dyDescent="0.2">
      <c r="F12854" s="223"/>
      <c r="G12854" s="223"/>
      <c r="H12854" s="223"/>
      <c r="J12854" s="223"/>
      <c r="K12854" s="223"/>
    </row>
    <row r="12855" spans="5:13" x14ac:dyDescent="0.2">
      <c r="E12855" s="215"/>
      <c r="F12855" s="215"/>
      <c r="H12855" s="215"/>
      <c r="J12855" s="215"/>
      <c r="K12855" s="215"/>
      <c r="L12855" s="215"/>
      <c r="M12855" s="215"/>
    </row>
    <row r="12856" spans="5:13" x14ac:dyDescent="0.2">
      <c r="F12856" s="223"/>
      <c r="G12856" s="223"/>
      <c r="H12856" s="223"/>
      <c r="J12856" s="223"/>
      <c r="K12856" s="223"/>
    </row>
    <row r="12857" spans="5:13" x14ac:dyDescent="0.2">
      <c r="E12857" s="215"/>
      <c r="F12857" s="215"/>
      <c r="H12857" s="215"/>
      <c r="J12857" s="215"/>
      <c r="K12857" s="215"/>
      <c r="L12857" s="215"/>
      <c r="M12857" s="215"/>
    </row>
    <row r="12858" spans="5:13" x14ac:dyDescent="0.2">
      <c r="E12858" s="215"/>
      <c r="F12858" s="215"/>
      <c r="H12858" s="215"/>
      <c r="J12858" s="215"/>
      <c r="K12858" s="215"/>
      <c r="L12858" s="215"/>
      <c r="M12858" s="215"/>
    </row>
    <row r="12859" spans="5:13" x14ac:dyDescent="0.2">
      <c r="E12859" s="215"/>
      <c r="F12859" s="215"/>
      <c r="H12859" s="215"/>
      <c r="J12859" s="215"/>
      <c r="K12859" s="215"/>
      <c r="L12859" s="215"/>
      <c r="M12859" s="215"/>
    </row>
    <row r="12860" spans="5:13" x14ac:dyDescent="0.2">
      <c r="E12860" s="215"/>
      <c r="F12860" s="215"/>
      <c r="H12860" s="215"/>
      <c r="J12860" s="215"/>
      <c r="K12860" s="215"/>
      <c r="L12860" s="215"/>
      <c r="M12860" s="215"/>
    </row>
    <row r="12861" spans="5:13" x14ac:dyDescent="0.2">
      <c r="E12861" s="215"/>
      <c r="F12861" s="215"/>
      <c r="H12861" s="215"/>
      <c r="J12861" s="215"/>
      <c r="K12861" s="215"/>
      <c r="L12861" s="215"/>
      <c r="M12861" s="215"/>
    </row>
    <row r="12862" spans="5:13" x14ac:dyDescent="0.2">
      <c r="E12862" s="215"/>
      <c r="F12862" s="215"/>
      <c r="H12862" s="215"/>
      <c r="J12862" s="215"/>
      <c r="K12862" s="215"/>
      <c r="L12862" s="215"/>
      <c r="M12862" s="215"/>
    </row>
    <row r="12863" spans="5:13" x14ac:dyDescent="0.2">
      <c r="E12863" s="215"/>
      <c r="F12863" s="215"/>
      <c r="H12863" s="215"/>
      <c r="J12863" s="215"/>
      <c r="K12863" s="215"/>
      <c r="L12863" s="215"/>
      <c r="M12863" s="215"/>
    </row>
    <row r="12864" spans="5:13" x14ac:dyDescent="0.2">
      <c r="E12864" s="215"/>
      <c r="F12864" s="215"/>
      <c r="H12864" s="215"/>
      <c r="J12864" s="215"/>
      <c r="K12864" s="215"/>
      <c r="L12864" s="215"/>
      <c r="M12864" s="215"/>
    </row>
    <row r="12865" spans="5:13" x14ac:dyDescent="0.2">
      <c r="E12865" s="215"/>
      <c r="F12865" s="215"/>
      <c r="H12865" s="215"/>
      <c r="J12865" s="215"/>
      <c r="K12865" s="215"/>
      <c r="L12865" s="215"/>
      <c r="M12865" s="215"/>
    </row>
    <row r="12866" spans="5:13" x14ac:dyDescent="0.2">
      <c r="E12866" s="215"/>
      <c r="F12866" s="215"/>
      <c r="H12866" s="215"/>
      <c r="J12866" s="215"/>
      <c r="K12866" s="215"/>
      <c r="L12866" s="215"/>
      <c r="M12866" s="215"/>
    </row>
    <row r="12867" spans="5:13" x14ac:dyDescent="0.2">
      <c r="F12867" s="223"/>
      <c r="H12867" s="219"/>
      <c r="J12867" s="223"/>
      <c r="K12867" s="223"/>
      <c r="M12867" s="215"/>
    </row>
    <row r="12868" spans="5:13" x14ac:dyDescent="0.2">
      <c r="F12868" s="223"/>
      <c r="G12868" s="223"/>
      <c r="H12868" s="223"/>
      <c r="J12868" s="223"/>
      <c r="K12868" s="223"/>
    </row>
    <row r="12869" spans="5:13" x14ac:dyDescent="0.2">
      <c r="E12869" s="215"/>
      <c r="F12869" s="215"/>
      <c r="H12869" s="215"/>
      <c r="J12869" s="215"/>
      <c r="K12869" s="215"/>
      <c r="L12869" s="215"/>
      <c r="M12869" s="215"/>
    </row>
    <row r="12870" spans="5:13" x14ac:dyDescent="0.2">
      <c r="F12870" s="223"/>
      <c r="G12870" s="223"/>
      <c r="H12870" s="223"/>
      <c r="J12870" s="223"/>
      <c r="K12870" s="223"/>
    </row>
    <row r="12871" spans="5:13" x14ac:dyDescent="0.2">
      <c r="E12871" s="215"/>
      <c r="F12871" s="215"/>
      <c r="H12871" s="215"/>
      <c r="J12871" s="215"/>
      <c r="K12871" s="215"/>
      <c r="L12871" s="215"/>
      <c r="M12871" s="215"/>
    </row>
    <row r="12872" spans="5:13" x14ac:dyDescent="0.2">
      <c r="E12872" s="215"/>
      <c r="F12872" s="215"/>
      <c r="H12872" s="215"/>
      <c r="J12872" s="215"/>
      <c r="K12872" s="215"/>
      <c r="L12872" s="215"/>
      <c r="M12872" s="215"/>
    </row>
    <row r="12873" spans="5:13" x14ac:dyDescent="0.2">
      <c r="E12873" s="215"/>
      <c r="F12873" s="215"/>
      <c r="H12873" s="215"/>
      <c r="J12873" s="215"/>
      <c r="K12873" s="215"/>
      <c r="L12873" s="215"/>
      <c r="M12873" s="215"/>
    </row>
    <row r="12874" spans="5:13" x14ac:dyDescent="0.2">
      <c r="E12874" s="215"/>
      <c r="F12874" s="215"/>
      <c r="H12874" s="215"/>
      <c r="J12874" s="215"/>
      <c r="K12874" s="215"/>
      <c r="L12874" s="215"/>
      <c r="M12874" s="215"/>
    </row>
    <row r="12875" spans="5:13" x14ac:dyDescent="0.2">
      <c r="E12875" s="215"/>
      <c r="F12875" s="215"/>
      <c r="H12875" s="215"/>
      <c r="J12875" s="215"/>
      <c r="K12875" s="215"/>
      <c r="L12875" s="215"/>
      <c r="M12875" s="215"/>
    </row>
    <row r="12876" spans="5:13" x14ac:dyDescent="0.2">
      <c r="E12876" s="215"/>
      <c r="F12876" s="215"/>
      <c r="H12876" s="215"/>
      <c r="J12876" s="215"/>
      <c r="K12876" s="215"/>
      <c r="L12876" s="215"/>
      <c r="M12876" s="215"/>
    </row>
    <row r="12877" spans="5:13" x14ac:dyDescent="0.2">
      <c r="E12877" s="215"/>
      <c r="F12877" s="215"/>
      <c r="H12877" s="215"/>
      <c r="J12877" s="215"/>
      <c r="K12877" s="215"/>
      <c r="L12877" s="215"/>
      <c r="M12877" s="215"/>
    </row>
    <row r="12878" spans="5:13" x14ac:dyDescent="0.2">
      <c r="E12878" s="215"/>
      <c r="F12878" s="215"/>
      <c r="H12878" s="215"/>
      <c r="J12878" s="215"/>
      <c r="K12878" s="215"/>
      <c r="L12878" s="215"/>
      <c r="M12878" s="215"/>
    </row>
    <row r="12879" spans="5:13" x14ac:dyDescent="0.2">
      <c r="H12879" s="219"/>
      <c r="M12879" s="215"/>
    </row>
    <row r="12880" spans="5:13" x14ac:dyDescent="0.2">
      <c r="E12880" s="215"/>
      <c r="F12880" s="215"/>
      <c r="H12880" s="215"/>
      <c r="J12880" s="215"/>
      <c r="K12880" s="215"/>
      <c r="L12880" s="215"/>
      <c r="M12880" s="215"/>
    </row>
    <row r="12881" spans="5:13" x14ac:dyDescent="0.2">
      <c r="E12881" s="215"/>
      <c r="F12881" s="215"/>
      <c r="H12881" s="215"/>
      <c r="J12881" s="215"/>
      <c r="K12881" s="215"/>
      <c r="L12881" s="215"/>
      <c r="M12881" s="215"/>
    </row>
    <row r="12882" spans="5:13" x14ac:dyDescent="0.2">
      <c r="E12882" s="215"/>
      <c r="F12882" s="215"/>
      <c r="H12882" s="215"/>
      <c r="J12882" s="215"/>
      <c r="K12882" s="215"/>
      <c r="L12882" s="215"/>
      <c r="M12882" s="215"/>
    </row>
    <row r="12883" spans="5:13" x14ac:dyDescent="0.2">
      <c r="F12883" s="223"/>
      <c r="G12883" s="223"/>
      <c r="H12883" s="223"/>
      <c r="J12883" s="223"/>
      <c r="K12883" s="223"/>
    </row>
    <row r="12884" spans="5:13" x14ac:dyDescent="0.2">
      <c r="F12884" s="223"/>
      <c r="G12884" s="223"/>
      <c r="H12884" s="223"/>
      <c r="J12884" s="223"/>
      <c r="K12884" s="223"/>
    </row>
    <row r="12885" spans="5:13" x14ac:dyDescent="0.2">
      <c r="E12885" s="215"/>
      <c r="F12885" s="215"/>
      <c r="H12885" s="215"/>
      <c r="J12885" s="215"/>
      <c r="K12885" s="215"/>
      <c r="L12885" s="215"/>
      <c r="M12885" s="215"/>
    </row>
    <row r="12886" spans="5:13" x14ac:dyDescent="0.2">
      <c r="E12886" s="215"/>
      <c r="F12886" s="215"/>
      <c r="H12886" s="215"/>
      <c r="J12886" s="215"/>
      <c r="K12886" s="215"/>
      <c r="L12886" s="215"/>
      <c r="M12886" s="215"/>
    </row>
    <row r="12887" spans="5:13" x14ac:dyDescent="0.2">
      <c r="E12887" s="215"/>
      <c r="F12887" s="215"/>
      <c r="H12887" s="215"/>
      <c r="J12887" s="215"/>
      <c r="K12887" s="215"/>
      <c r="L12887" s="215"/>
      <c r="M12887" s="215"/>
    </row>
    <row r="12888" spans="5:13" x14ac:dyDescent="0.2">
      <c r="E12888" s="215"/>
      <c r="F12888" s="215"/>
      <c r="H12888" s="215"/>
      <c r="J12888" s="215"/>
      <c r="K12888" s="215"/>
      <c r="L12888" s="215"/>
      <c r="M12888" s="215"/>
    </row>
    <row r="12889" spans="5:13" x14ac:dyDescent="0.2">
      <c r="F12889" s="223"/>
      <c r="G12889" s="223"/>
      <c r="J12889" s="223"/>
      <c r="K12889" s="223"/>
    </row>
    <row r="12890" spans="5:13" x14ac:dyDescent="0.2">
      <c r="E12890" s="215"/>
      <c r="F12890" s="215"/>
      <c r="H12890" s="215"/>
      <c r="J12890" s="215"/>
      <c r="K12890" s="215"/>
      <c r="L12890" s="215"/>
      <c r="M12890" s="215"/>
    </row>
    <row r="12891" spans="5:13" x14ac:dyDescent="0.2">
      <c r="E12891" s="215"/>
      <c r="F12891" s="215"/>
      <c r="H12891" s="215"/>
      <c r="J12891" s="215"/>
      <c r="K12891" s="215"/>
      <c r="L12891" s="215"/>
      <c r="M12891" s="215"/>
    </row>
    <row r="12892" spans="5:13" x14ac:dyDescent="0.2">
      <c r="E12892" s="215"/>
      <c r="F12892" s="215"/>
      <c r="H12892" s="215"/>
      <c r="J12892" s="215"/>
      <c r="K12892" s="215"/>
      <c r="L12892" s="215"/>
      <c r="M12892" s="215"/>
    </row>
    <row r="12893" spans="5:13" x14ac:dyDescent="0.2">
      <c r="E12893" s="215"/>
      <c r="F12893" s="215"/>
      <c r="H12893" s="215"/>
      <c r="J12893" s="215"/>
      <c r="K12893" s="215"/>
      <c r="L12893" s="215"/>
      <c r="M12893" s="215"/>
    </row>
    <row r="12894" spans="5:13" x14ac:dyDescent="0.2">
      <c r="E12894" s="215"/>
      <c r="F12894" s="215"/>
      <c r="H12894" s="215"/>
      <c r="J12894" s="215"/>
      <c r="K12894" s="215"/>
      <c r="L12894" s="215"/>
      <c r="M12894" s="215"/>
    </row>
    <row r="12895" spans="5:13" x14ac:dyDescent="0.2">
      <c r="E12895" s="215"/>
      <c r="F12895" s="215"/>
      <c r="H12895" s="215"/>
      <c r="J12895" s="215"/>
      <c r="K12895" s="215"/>
      <c r="L12895" s="215"/>
      <c r="M12895" s="215"/>
    </row>
    <row r="12896" spans="5:13" x14ac:dyDescent="0.2">
      <c r="E12896" s="215"/>
      <c r="F12896" s="215"/>
      <c r="H12896" s="215"/>
      <c r="J12896" s="215"/>
      <c r="K12896" s="215"/>
      <c r="L12896" s="215"/>
      <c r="M12896" s="215"/>
    </row>
    <row r="12897" spans="5:13" x14ac:dyDescent="0.2">
      <c r="E12897" s="215"/>
      <c r="F12897" s="215"/>
      <c r="H12897" s="215"/>
      <c r="J12897" s="215"/>
      <c r="K12897" s="215"/>
      <c r="L12897" s="215"/>
      <c r="M12897" s="215"/>
    </row>
    <row r="12898" spans="5:13" x14ac:dyDescent="0.2">
      <c r="F12898" s="223"/>
      <c r="G12898" s="223"/>
      <c r="H12898" s="223"/>
      <c r="J12898" s="223"/>
      <c r="K12898" s="223"/>
    </row>
    <row r="12899" spans="5:13" x14ac:dyDescent="0.2">
      <c r="E12899" s="215"/>
      <c r="F12899" s="215"/>
      <c r="H12899" s="215"/>
      <c r="J12899" s="215"/>
      <c r="K12899" s="215"/>
      <c r="L12899" s="215"/>
      <c r="M12899" s="215"/>
    </row>
    <row r="12900" spans="5:13" x14ac:dyDescent="0.2">
      <c r="E12900" s="215"/>
      <c r="F12900" s="215"/>
      <c r="H12900" s="215"/>
      <c r="J12900" s="215"/>
      <c r="K12900" s="215"/>
      <c r="L12900" s="215"/>
      <c r="M12900" s="215"/>
    </row>
    <row r="12901" spans="5:13" x14ac:dyDescent="0.2">
      <c r="E12901" s="215"/>
      <c r="F12901" s="215"/>
      <c r="H12901" s="215"/>
      <c r="J12901" s="215"/>
      <c r="K12901" s="215"/>
      <c r="L12901" s="215"/>
      <c r="M12901" s="215"/>
    </row>
    <row r="12902" spans="5:13" x14ac:dyDescent="0.2">
      <c r="E12902" s="215"/>
      <c r="F12902" s="215"/>
      <c r="H12902" s="215"/>
      <c r="J12902" s="215"/>
      <c r="K12902" s="215"/>
      <c r="L12902" s="215"/>
      <c r="M12902" s="215"/>
    </row>
    <row r="12903" spans="5:13" x14ac:dyDescent="0.2">
      <c r="F12903" s="223"/>
      <c r="G12903" s="223"/>
      <c r="H12903" s="223"/>
      <c r="J12903" s="223"/>
      <c r="K12903" s="223"/>
    </row>
    <row r="12904" spans="5:13" x14ac:dyDescent="0.2">
      <c r="E12904" s="215"/>
      <c r="F12904" s="215"/>
      <c r="H12904" s="215"/>
      <c r="J12904" s="215"/>
      <c r="K12904" s="215"/>
      <c r="L12904" s="215"/>
      <c r="M12904" s="215"/>
    </row>
    <row r="12905" spans="5:13" x14ac:dyDescent="0.2">
      <c r="E12905" s="215"/>
      <c r="F12905" s="215"/>
      <c r="H12905" s="215"/>
      <c r="J12905" s="215"/>
      <c r="K12905" s="215"/>
      <c r="L12905" s="215"/>
      <c r="M12905" s="215"/>
    </row>
    <row r="12906" spans="5:13" x14ac:dyDescent="0.2">
      <c r="E12906" s="215"/>
      <c r="F12906" s="215"/>
      <c r="H12906" s="215"/>
      <c r="J12906" s="215"/>
      <c r="K12906" s="215"/>
      <c r="L12906" s="215"/>
      <c r="M12906" s="215"/>
    </row>
    <row r="12907" spans="5:13" x14ac:dyDescent="0.2">
      <c r="E12907" s="215"/>
      <c r="F12907" s="215"/>
      <c r="H12907" s="215"/>
      <c r="J12907" s="215"/>
      <c r="K12907" s="215"/>
      <c r="L12907" s="215"/>
      <c r="M12907" s="215"/>
    </row>
    <row r="12908" spans="5:13" x14ac:dyDescent="0.2">
      <c r="E12908" s="215"/>
      <c r="F12908" s="215"/>
      <c r="H12908" s="215"/>
      <c r="J12908" s="215"/>
      <c r="K12908" s="215"/>
      <c r="L12908" s="215"/>
      <c r="M12908" s="215"/>
    </row>
    <row r="12909" spans="5:13" x14ac:dyDescent="0.2">
      <c r="E12909" s="215"/>
      <c r="F12909" s="215"/>
      <c r="H12909" s="215"/>
      <c r="J12909" s="215"/>
      <c r="K12909" s="215"/>
      <c r="L12909" s="215"/>
      <c r="M12909" s="215"/>
    </row>
    <row r="12910" spans="5:13" x14ac:dyDescent="0.2">
      <c r="E12910" s="215"/>
      <c r="F12910" s="215"/>
      <c r="H12910" s="215"/>
      <c r="J12910" s="215"/>
      <c r="K12910" s="215"/>
      <c r="L12910" s="215"/>
      <c r="M12910" s="215"/>
    </row>
    <row r="12911" spans="5:13" x14ac:dyDescent="0.2">
      <c r="E12911" s="215"/>
      <c r="F12911" s="215"/>
      <c r="H12911" s="215"/>
      <c r="J12911" s="215"/>
      <c r="K12911" s="215"/>
      <c r="L12911" s="215"/>
      <c r="M12911" s="215"/>
    </row>
    <row r="12912" spans="5:13" x14ac:dyDescent="0.2">
      <c r="E12912" s="215"/>
      <c r="F12912" s="215"/>
      <c r="H12912" s="215"/>
      <c r="J12912" s="215"/>
      <c r="K12912" s="215"/>
      <c r="L12912" s="215"/>
      <c r="M12912" s="215"/>
    </row>
    <row r="12913" spans="5:13" x14ac:dyDescent="0.2">
      <c r="E12913" s="215"/>
      <c r="F12913" s="215"/>
      <c r="H12913" s="215"/>
      <c r="J12913" s="215"/>
      <c r="K12913" s="215"/>
      <c r="L12913" s="215"/>
      <c r="M12913" s="215"/>
    </row>
    <row r="12914" spans="5:13" x14ac:dyDescent="0.2">
      <c r="F12914" s="223"/>
      <c r="G12914" s="223"/>
      <c r="J12914" s="223"/>
      <c r="K12914" s="223"/>
    </row>
    <row r="12915" spans="5:13" x14ac:dyDescent="0.2">
      <c r="E12915" s="215"/>
      <c r="F12915" s="215"/>
      <c r="H12915" s="215"/>
      <c r="J12915" s="215"/>
      <c r="K12915" s="215"/>
      <c r="L12915" s="215"/>
      <c r="M12915" s="215"/>
    </row>
    <row r="12916" spans="5:13" x14ac:dyDescent="0.2">
      <c r="F12916" s="223"/>
      <c r="G12916" s="223"/>
      <c r="H12916" s="223"/>
      <c r="J12916" s="223"/>
      <c r="K12916" s="223"/>
    </row>
    <row r="12917" spans="5:13" x14ac:dyDescent="0.2">
      <c r="E12917" s="215"/>
      <c r="F12917" s="215"/>
      <c r="H12917" s="215"/>
      <c r="J12917" s="215"/>
      <c r="K12917" s="215"/>
      <c r="L12917" s="215"/>
      <c r="M12917" s="215"/>
    </row>
    <row r="12918" spans="5:13" x14ac:dyDescent="0.2">
      <c r="E12918" s="215"/>
      <c r="F12918" s="215"/>
      <c r="H12918" s="215"/>
      <c r="J12918" s="215"/>
      <c r="K12918" s="215"/>
      <c r="L12918" s="215"/>
      <c r="M12918" s="215"/>
    </row>
    <row r="12919" spans="5:13" x14ac:dyDescent="0.2">
      <c r="F12919" s="223"/>
      <c r="G12919" s="223"/>
      <c r="H12919" s="223"/>
      <c r="J12919" s="223"/>
      <c r="K12919" s="223"/>
    </row>
    <row r="12920" spans="5:13" x14ac:dyDescent="0.2">
      <c r="E12920" s="215"/>
      <c r="F12920" s="215"/>
      <c r="H12920" s="215"/>
      <c r="J12920" s="215"/>
      <c r="K12920" s="215"/>
      <c r="L12920" s="215"/>
      <c r="M12920" s="215"/>
    </row>
    <row r="12921" spans="5:13" x14ac:dyDescent="0.2">
      <c r="E12921" s="215"/>
      <c r="F12921" s="215"/>
      <c r="H12921" s="215"/>
      <c r="J12921" s="215"/>
      <c r="K12921" s="215"/>
      <c r="L12921" s="215"/>
      <c r="M12921" s="215"/>
    </row>
    <row r="12922" spans="5:13" x14ac:dyDescent="0.2">
      <c r="E12922" s="215"/>
      <c r="F12922" s="215"/>
      <c r="H12922" s="215"/>
      <c r="J12922" s="215"/>
      <c r="K12922" s="215"/>
      <c r="L12922" s="215"/>
      <c r="M12922" s="215"/>
    </row>
    <row r="12923" spans="5:13" x14ac:dyDescent="0.2">
      <c r="E12923" s="215"/>
      <c r="F12923" s="215"/>
      <c r="H12923" s="215"/>
      <c r="J12923" s="215"/>
      <c r="K12923" s="215"/>
      <c r="L12923" s="215"/>
      <c r="M12923" s="215"/>
    </row>
    <row r="12924" spans="5:13" x14ac:dyDescent="0.2">
      <c r="E12924" s="215"/>
      <c r="F12924" s="215"/>
      <c r="H12924" s="215"/>
      <c r="J12924" s="215"/>
      <c r="K12924" s="215"/>
      <c r="L12924" s="215"/>
      <c r="M12924" s="215"/>
    </row>
    <row r="12925" spans="5:13" x14ac:dyDescent="0.2">
      <c r="F12925" s="223"/>
      <c r="H12925" s="219"/>
      <c r="J12925" s="223"/>
      <c r="K12925" s="223"/>
      <c r="M12925" s="215"/>
    </row>
    <row r="12926" spans="5:13" x14ac:dyDescent="0.2">
      <c r="E12926" s="215"/>
      <c r="F12926" s="215"/>
      <c r="H12926" s="215"/>
      <c r="J12926" s="215"/>
      <c r="K12926" s="215"/>
      <c r="L12926" s="215"/>
      <c r="M12926" s="215"/>
    </row>
    <row r="12927" spans="5:13" x14ac:dyDescent="0.2">
      <c r="F12927" s="223"/>
      <c r="G12927" s="223"/>
      <c r="H12927" s="223"/>
      <c r="J12927" s="223"/>
      <c r="K12927" s="223"/>
    </row>
    <row r="12928" spans="5:13" x14ac:dyDescent="0.2">
      <c r="E12928" s="215"/>
      <c r="F12928" s="215"/>
      <c r="H12928" s="215"/>
      <c r="J12928" s="215"/>
      <c r="K12928" s="215"/>
      <c r="L12928" s="215"/>
      <c r="M12928" s="215"/>
    </row>
    <row r="12929" spans="5:13" x14ac:dyDescent="0.2">
      <c r="E12929" s="215"/>
      <c r="F12929" s="215"/>
      <c r="H12929" s="215"/>
      <c r="J12929" s="215"/>
      <c r="K12929" s="215"/>
      <c r="L12929" s="215"/>
      <c r="M12929" s="215"/>
    </row>
    <row r="12930" spans="5:13" x14ac:dyDescent="0.2">
      <c r="E12930" s="215"/>
      <c r="F12930" s="215"/>
      <c r="H12930" s="215"/>
      <c r="J12930" s="215"/>
      <c r="K12930" s="215"/>
      <c r="L12930" s="215"/>
      <c r="M12930" s="215"/>
    </row>
    <row r="12931" spans="5:13" x14ac:dyDescent="0.2">
      <c r="E12931" s="215"/>
      <c r="F12931" s="215"/>
      <c r="H12931" s="215"/>
      <c r="J12931" s="215"/>
      <c r="K12931" s="215"/>
      <c r="L12931" s="215"/>
      <c r="M12931" s="215"/>
    </row>
    <row r="12932" spans="5:13" x14ac:dyDescent="0.2">
      <c r="E12932" s="215"/>
      <c r="F12932" s="215"/>
      <c r="H12932" s="215"/>
      <c r="J12932" s="215"/>
      <c r="K12932" s="215"/>
      <c r="L12932" s="215"/>
      <c r="M12932" s="215"/>
    </row>
    <row r="12933" spans="5:13" x14ac:dyDescent="0.2">
      <c r="E12933" s="215"/>
      <c r="F12933" s="215"/>
      <c r="H12933" s="215"/>
      <c r="J12933" s="215"/>
      <c r="K12933" s="215"/>
      <c r="L12933" s="215"/>
      <c r="M12933" s="215"/>
    </row>
    <row r="12934" spans="5:13" x14ac:dyDescent="0.2">
      <c r="F12934" s="223"/>
      <c r="G12934" s="223"/>
      <c r="H12934" s="223"/>
      <c r="J12934" s="223"/>
      <c r="K12934" s="223"/>
    </row>
    <row r="12935" spans="5:13" x14ac:dyDescent="0.2">
      <c r="E12935" s="215"/>
      <c r="F12935" s="215"/>
      <c r="H12935" s="215"/>
      <c r="J12935" s="215"/>
      <c r="K12935" s="215"/>
      <c r="L12935" s="215"/>
      <c r="M12935" s="215"/>
    </row>
    <row r="12936" spans="5:13" x14ac:dyDescent="0.2">
      <c r="E12936" s="215"/>
      <c r="F12936" s="215"/>
      <c r="H12936" s="215"/>
      <c r="J12936" s="215"/>
      <c r="K12936" s="215"/>
      <c r="L12936" s="215"/>
      <c r="M12936" s="215"/>
    </row>
    <row r="12937" spans="5:13" x14ac:dyDescent="0.2">
      <c r="E12937" s="215"/>
      <c r="F12937" s="215"/>
      <c r="H12937" s="215"/>
      <c r="J12937" s="215"/>
      <c r="K12937" s="215"/>
      <c r="L12937" s="215"/>
      <c r="M12937" s="215"/>
    </row>
    <row r="12938" spans="5:13" x14ac:dyDescent="0.2">
      <c r="E12938" s="215"/>
      <c r="F12938" s="215"/>
      <c r="H12938" s="215"/>
      <c r="J12938" s="215"/>
      <c r="K12938" s="215"/>
      <c r="L12938" s="215"/>
      <c r="M12938" s="215"/>
    </row>
    <row r="12939" spans="5:13" x14ac:dyDescent="0.2">
      <c r="E12939" s="215"/>
      <c r="F12939" s="215"/>
      <c r="H12939" s="215"/>
      <c r="J12939" s="215"/>
      <c r="K12939" s="215"/>
      <c r="L12939" s="215"/>
      <c r="M12939" s="215"/>
    </row>
    <row r="12940" spans="5:13" x14ac:dyDescent="0.2">
      <c r="F12940" s="223"/>
      <c r="H12940" s="219"/>
      <c r="J12940" s="223"/>
      <c r="K12940" s="223"/>
      <c r="M12940" s="215"/>
    </row>
    <row r="12941" spans="5:13" x14ac:dyDescent="0.2">
      <c r="E12941" s="215"/>
      <c r="F12941" s="215"/>
      <c r="H12941" s="215"/>
      <c r="J12941" s="215"/>
      <c r="K12941" s="215"/>
      <c r="L12941" s="215"/>
      <c r="M12941" s="215"/>
    </row>
    <row r="12942" spans="5:13" x14ac:dyDescent="0.2">
      <c r="F12942" s="223"/>
      <c r="G12942" s="223"/>
      <c r="H12942" s="223"/>
      <c r="J12942" s="223"/>
      <c r="K12942" s="223"/>
    </row>
    <row r="12943" spans="5:13" x14ac:dyDescent="0.2">
      <c r="F12943" s="223"/>
      <c r="G12943" s="223"/>
      <c r="H12943" s="223"/>
      <c r="J12943" s="223"/>
      <c r="K12943" s="223"/>
    </row>
    <row r="12944" spans="5:13" x14ac:dyDescent="0.2">
      <c r="E12944" s="215"/>
      <c r="F12944" s="215"/>
      <c r="H12944" s="215"/>
      <c r="J12944" s="215"/>
      <c r="K12944" s="215"/>
      <c r="L12944" s="215"/>
      <c r="M12944" s="215"/>
    </row>
    <row r="12945" spans="5:13" x14ac:dyDescent="0.2">
      <c r="E12945" s="215"/>
      <c r="F12945" s="215"/>
      <c r="H12945" s="215"/>
      <c r="J12945" s="215"/>
      <c r="K12945" s="215"/>
      <c r="L12945" s="215"/>
      <c r="M12945" s="215"/>
    </row>
    <row r="12946" spans="5:13" x14ac:dyDescent="0.2">
      <c r="E12946" s="215"/>
      <c r="F12946" s="215"/>
      <c r="H12946" s="215"/>
      <c r="J12946" s="215"/>
      <c r="K12946" s="215"/>
      <c r="L12946" s="215"/>
      <c r="M12946" s="215"/>
    </row>
    <row r="12947" spans="5:13" x14ac:dyDescent="0.2">
      <c r="E12947" s="215"/>
      <c r="F12947" s="215"/>
      <c r="H12947" s="215"/>
      <c r="J12947" s="215"/>
      <c r="K12947" s="215"/>
      <c r="L12947" s="215"/>
      <c r="M12947" s="215"/>
    </row>
    <row r="12948" spans="5:13" x14ac:dyDescent="0.2">
      <c r="E12948" s="215"/>
      <c r="F12948" s="215"/>
      <c r="H12948" s="215"/>
      <c r="J12948" s="215"/>
      <c r="K12948" s="215"/>
      <c r="L12948" s="215"/>
      <c r="M12948" s="215"/>
    </row>
    <row r="12949" spans="5:13" x14ac:dyDescent="0.2">
      <c r="E12949" s="215"/>
      <c r="F12949" s="215"/>
      <c r="H12949" s="215"/>
      <c r="J12949" s="215"/>
      <c r="K12949" s="215"/>
      <c r="L12949" s="215"/>
      <c r="M12949" s="215"/>
    </row>
    <row r="12950" spans="5:13" x14ac:dyDescent="0.2">
      <c r="F12950" s="223"/>
      <c r="G12950" s="223"/>
      <c r="H12950" s="223"/>
      <c r="J12950" s="223"/>
      <c r="K12950" s="223"/>
    </row>
    <row r="12951" spans="5:13" x14ac:dyDescent="0.2">
      <c r="E12951" s="215"/>
      <c r="F12951" s="215"/>
      <c r="H12951" s="215"/>
      <c r="J12951" s="215"/>
      <c r="K12951" s="215"/>
      <c r="L12951" s="215"/>
      <c r="M12951" s="215"/>
    </row>
    <row r="12952" spans="5:13" x14ac:dyDescent="0.2">
      <c r="E12952" s="215"/>
      <c r="F12952" s="215"/>
      <c r="H12952" s="215"/>
      <c r="J12952" s="215"/>
      <c r="K12952" s="215"/>
      <c r="L12952" s="215"/>
      <c r="M12952" s="215"/>
    </row>
    <row r="12953" spans="5:13" x14ac:dyDescent="0.2">
      <c r="E12953" s="215"/>
      <c r="F12953" s="215"/>
      <c r="H12953" s="215"/>
      <c r="J12953" s="215"/>
      <c r="K12953" s="215"/>
      <c r="L12953" s="215"/>
      <c r="M12953" s="215"/>
    </row>
    <row r="12954" spans="5:13" x14ac:dyDescent="0.2">
      <c r="F12954" s="223"/>
      <c r="G12954" s="223"/>
      <c r="H12954" s="223"/>
      <c r="J12954" s="223"/>
      <c r="K12954" s="223"/>
    </row>
    <row r="12955" spans="5:13" x14ac:dyDescent="0.2">
      <c r="F12955" s="223"/>
      <c r="G12955" s="223"/>
      <c r="H12955" s="223"/>
      <c r="J12955" s="223"/>
      <c r="K12955" s="223"/>
    </row>
    <row r="12956" spans="5:13" x14ac:dyDescent="0.2">
      <c r="E12956" s="215"/>
      <c r="F12956" s="215"/>
      <c r="H12956" s="215"/>
      <c r="J12956" s="215"/>
      <c r="K12956" s="215"/>
      <c r="L12956" s="215"/>
      <c r="M12956" s="215"/>
    </row>
    <row r="12957" spans="5:13" x14ac:dyDescent="0.2">
      <c r="F12957" s="223"/>
      <c r="G12957" s="223"/>
      <c r="H12957" s="223"/>
      <c r="J12957" s="223"/>
      <c r="K12957" s="223"/>
    </row>
    <row r="12958" spans="5:13" x14ac:dyDescent="0.2">
      <c r="E12958" s="215"/>
      <c r="F12958" s="215"/>
      <c r="H12958" s="215"/>
      <c r="J12958" s="215"/>
      <c r="K12958" s="215"/>
      <c r="L12958" s="215"/>
      <c r="M12958" s="215"/>
    </row>
    <row r="12959" spans="5:13" x14ac:dyDescent="0.2">
      <c r="E12959" s="215"/>
      <c r="F12959" s="215"/>
      <c r="H12959" s="215"/>
      <c r="J12959" s="215"/>
      <c r="K12959" s="215"/>
      <c r="L12959" s="215"/>
      <c r="M12959" s="215"/>
    </row>
    <row r="12960" spans="5:13" x14ac:dyDescent="0.2">
      <c r="F12960" s="223"/>
      <c r="H12960" s="219"/>
      <c r="J12960" s="223"/>
      <c r="K12960" s="223"/>
      <c r="M12960" s="215"/>
    </row>
    <row r="12961" spans="5:13" x14ac:dyDescent="0.2">
      <c r="E12961" s="215"/>
      <c r="F12961" s="215"/>
      <c r="H12961" s="215"/>
      <c r="J12961" s="215"/>
      <c r="K12961" s="215"/>
      <c r="L12961" s="215"/>
      <c r="M12961" s="215"/>
    </row>
    <row r="12962" spans="5:13" x14ac:dyDescent="0.2">
      <c r="E12962" s="215"/>
      <c r="F12962" s="215"/>
      <c r="H12962" s="215"/>
      <c r="J12962" s="215"/>
      <c r="K12962" s="215"/>
      <c r="L12962" s="215"/>
      <c r="M12962" s="215"/>
    </row>
    <row r="12963" spans="5:13" x14ac:dyDescent="0.2">
      <c r="E12963" s="215"/>
      <c r="F12963" s="215"/>
      <c r="H12963" s="215"/>
      <c r="J12963" s="215"/>
      <c r="K12963" s="215"/>
      <c r="L12963" s="215"/>
      <c r="M12963" s="215"/>
    </row>
    <row r="12964" spans="5:13" x14ac:dyDescent="0.2">
      <c r="E12964" s="215"/>
      <c r="F12964" s="215"/>
      <c r="H12964" s="215"/>
      <c r="J12964" s="215"/>
      <c r="K12964" s="215"/>
      <c r="L12964" s="215"/>
      <c r="M12964" s="215"/>
    </row>
    <row r="12965" spans="5:13" x14ac:dyDescent="0.2">
      <c r="F12965" s="223"/>
      <c r="H12965" s="219"/>
      <c r="J12965" s="223"/>
      <c r="K12965" s="223"/>
      <c r="M12965" s="215"/>
    </row>
    <row r="12966" spans="5:13" x14ac:dyDescent="0.2">
      <c r="E12966" s="215"/>
      <c r="F12966" s="215"/>
      <c r="H12966" s="215"/>
      <c r="J12966" s="215"/>
      <c r="K12966" s="215"/>
      <c r="L12966" s="215"/>
      <c r="M12966" s="215"/>
    </row>
    <row r="12967" spans="5:13" x14ac:dyDescent="0.2">
      <c r="E12967" s="215"/>
      <c r="F12967" s="215"/>
      <c r="H12967" s="215"/>
      <c r="J12967" s="215"/>
      <c r="K12967" s="215"/>
      <c r="L12967" s="215"/>
      <c r="M12967" s="215"/>
    </row>
    <row r="12968" spans="5:13" x14ac:dyDescent="0.2">
      <c r="E12968" s="215"/>
      <c r="F12968" s="215"/>
      <c r="H12968" s="215"/>
      <c r="J12968" s="215"/>
      <c r="K12968" s="215"/>
      <c r="L12968" s="215"/>
      <c r="M12968" s="215"/>
    </row>
    <row r="12969" spans="5:13" x14ac:dyDescent="0.2">
      <c r="E12969" s="215"/>
      <c r="F12969" s="215"/>
      <c r="H12969" s="215"/>
      <c r="J12969" s="215"/>
      <c r="K12969" s="215"/>
      <c r="L12969" s="215"/>
      <c r="M12969" s="215"/>
    </row>
    <row r="12970" spans="5:13" x14ac:dyDescent="0.2">
      <c r="E12970" s="215"/>
      <c r="F12970" s="215"/>
      <c r="H12970" s="215"/>
      <c r="J12970" s="215"/>
      <c r="K12970" s="215"/>
      <c r="L12970" s="215"/>
      <c r="M12970" s="215"/>
    </row>
    <row r="12971" spans="5:13" x14ac:dyDescent="0.2">
      <c r="E12971" s="215"/>
      <c r="F12971" s="215"/>
      <c r="H12971" s="215"/>
      <c r="J12971" s="215"/>
      <c r="K12971" s="215"/>
      <c r="L12971" s="215"/>
      <c r="M12971" s="215"/>
    </row>
    <row r="12972" spans="5:13" x14ac:dyDescent="0.2">
      <c r="E12972" s="215"/>
      <c r="F12972" s="215"/>
      <c r="H12972" s="215"/>
      <c r="J12972" s="215"/>
      <c r="K12972" s="215"/>
      <c r="L12972" s="215"/>
      <c r="M12972" s="215"/>
    </row>
    <row r="12973" spans="5:13" x14ac:dyDescent="0.2">
      <c r="E12973" s="215"/>
      <c r="F12973" s="215"/>
      <c r="H12973" s="215"/>
      <c r="J12973" s="215"/>
      <c r="K12973" s="215"/>
      <c r="L12973" s="215"/>
      <c r="M12973" s="215"/>
    </row>
    <row r="12974" spans="5:13" x14ac:dyDescent="0.2">
      <c r="E12974" s="215"/>
      <c r="F12974" s="215"/>
      <c r="H12974" s="215"/>
      <c r="J12974" s="215"/>
      <c r="K12974" s="215"/>
      <c r="L12974" s="215"/>
      <c r="M12974" s="215"/>
    </row>
    <row r="12975" spans="5:13" x14ac:dyDescent="0.2">
      <c r="E12975" s="215"/>
      <c r="F12975" s="215"/>
      <c r="H12975" s="215"/>
      <c r="J12975" s="215"/>
      <c r="K12975" s="215"/>
      <c r="L12975" s="215"/>
      <c r="M12975" s="215"/>
    </row>
    <row r="12976" spans="5:13" x14ac:dyDescent="0.2">
      <c r="E12976" s="215"/>
      <c r="F12976" s="215"/>
      <c r="H12976" s="215"/>
      <c r="J12976" s="215"/>
      <c r="K12976" s="215"/>
      <c r="L12976" s="215"/>
      <c r="M12976" s="215"/>
    </row>
    <row r="12977" spans="5:13" x14ac:dyDescent="0.2">
      <c r="E12977" s="215"/>
      <c r="F12977" s="215"/>
      <c r="H12977" s="215"/>
      <c r="J12977" s="215"/>
      <c r="K12977" s="215"/>
      <c r="L12977" s="215"/>
      <c r="M12977" s="215"/>
    </row>
    <row r="12978" spans="5:13" x14ac:dyDescent="0.2">
      <c r="E12978" s="215"/>
      <c r="F12978" s="215"/>
      <c r="H12978" s="215"/>
      <c r="J12978" s="215"/>
      <c r="K12978" s="215"/>
      <c r="L12978" s="215"/>
      <c r="M12978" s="215"/>
    </row>
    <row r="12979" spans="5:13" x14ac:dyDescent="0.2">
      <c r="E12979" s="215"/>
      <c r="F12979" s="215"/>
      <c r="H12979" s="215"/>
      <c r="J12979" s="215"/>
      <c r="K12979" s="215"/>
      <c r="L12979" s="215"/>
      <c r="M12979" s="215"/>
    </row>
    <row r="12980" spans="5:13" x14ac:dyDescent="0.2">
      <c r="E12980" s="215"/>
      <c r="F12980" s="215"/>
      <c r="H12980" s="215"/>
      <c r="J12980" s="215"/>
      <c r="K12980" s="215"/>
      <c r="L12980" s="215"/>
      <c r="M12980" s="215"/>
    </row>
    <row r="12981" spans="5:13" x14ac:dyDescent="0.2">
      <c r="E12981" s="215"/>
      <c r="F12981" s="215"/>
      <c r="H12981" s="215"/>
      <c r="J12981" s="215"/>
      <c r="K12981" s="215"/>
      <c r="L12981" s="215"/>
      <c r="M12981" s="215"/>
    </row>
    <row r="12982" spans="5:13" x14ac:dyDescent="0.2">
      <c r="E12982" s="215"/>
      <c r="F12982" s="215"/>
      <c r="H12982" s="215"/>
      <c r="J12982" s="215"/>
      <c r="K12982" s="215"/>
      <c r="L12982" s="215"/>
      <c r="M12982" s="215"/>
    </row>
    <row r="12983" spans="5:13" x14ac:dyDescent="0.2">
      <c r="E12983" s="215"/>
      <c r="F12983" s="215"/>
      <c r="H12983" s="215"/>
      <c r="J12983" s="215"/>
      <c r="K12983" s="215"/>
      <c r="L12983" s="215"/>
      <c r="M12983" s="215"/>
    </row>
    <row r="12984" spans="5:13" x14ac:dyDescent="0.2">
      <c r="F12984" s="223"/>
      <c r="G12984" s="223"/>
      <c r="H12984" s="223"/>
      <c r="J12984" s="223"/>
      <c r="K12984" s="223"/>
    </row>
    <row r="12985" spans="5:13" x14ac:dyDescent="0.2">
      <c r="E12985" s="215"/>
      <c r="F12985" s="215"/>
      <c r="H12985" s="215"/>
      <c r="J12985" s="215"/>
      <c r="K12985" s="215"/>
      <c r="L12985" s="215"/>
      <c r="M12985" s="215"/>
    </row>
    <row r="12986" spans="5:13" x14ac:dyDescent="0.2">
      <c r="F12986" s="223"/>
      <c r="H12986" s="219"/>
      <c r="J12986" s="223"/>
      <c r="K12986" s="223"/>
      <c r="M12986" s="215"/>
    </row>
    <row r="12987" spans="5:13" x14ac:dyDescent="0.2">
      <c r="E12987" s="215"/>
      <c r="F12987" s="215"/>
      <c r="H12987" s="215"/>
      <c r="J12987" s="215"/>
      <c r="K12987" s="215"/>
      <c r="L12987" s="215"/>
      <c r="M12987" s="215"/>
    </row>
    <row r="12988" spans="5:13" x14ac:dyDescent="0.2">
      <c r="F12988" s="223"/>
      <c r="H12988" s="219"/>
      <c r="J12988" s="223"/>
      <c r="K12988" s="223"/>
      <c r="M12988" s="215"/>
    </row>
    <row r="12989" spans="5:13" x14ac:dyDescent="0.2">
      <c r="E12989" s="215"/>
      <c r="F12989" s="215"/>
      <c r="H12989" s="215"/>
      <c r="J12989" s="215"/>
      <c r="K12989" s="215"/>
      <c r="L12989" s="215"/>
      <c r="M12989" s="215"/>
    </row>
    <row r="12990" spans="5:13" x14ac:dyDescent="0.2">
      <c r="E12990" s="215"/>
      <c r="F12990" s="215"/>
      <c r="H12990" s="215"/>
      <c r="J12990" s="215"/>
      <c r="K12990" s="215"/>
      <c r="L12990" s="215"/>
      <c r="M12990" s="215"/>
    </row>
    <row r="12991" spans="5:13" x14ac:dyDescent="0.2">
      <c r="E12991" s="215"/>
      <c r="F12991" s="215"/>
      <c r="H12991" s="215"/>
      <c r="J12991" s="215"/>
      <c r="K12991" s="215"/>
      <c r="L12991" s="215"/>
      <c r="M12991" s="215"/>
    </row>
    <row r="12992" spans="5:13" x14ac:dyDescent="0.2">
      <c r="F12992" s="223"/>
      <c r="G12992" s="223"/>
      <c r="J12992" s="223"/>
      <c r="K12992" s="223"/>
    </row>
    <row r="12993" spans="5:13" x14ac:dyDescent="0.2">
      <c r="E12993" s="215"/>
      <c r="F12993" s="215"/>
      <c r="H12993" s="215"/>
      <c r="J12993" s="215"/>
      <c r="K12993" s="215"/>
      <c r="L12993" s="215"/>
      <c r="M12993" s="215"/>
    </row>
    <row r="12994" spans="5:13" x14ac:dyDescent="0.2">
      <c r="E12994" s="215"/>
      <c r="F12994" s="215"/>
      <c r="H12994" s="215"/>
      <c r="J12994" s="215"/>
      <c r="K12994" s="215"/>
      <c r="L12994" s="215"/>
      <c r="M12994" s="215"/>
    </row>
    <row r="12995" spans="5:13" x14ac:dyDescent="0.2">
      <c r="E12995" s="215"/>
      <c r="F12995" s="215"/>
      <c r="H12995" s="215"/>
      <c r="J12995" s="215"/>
      <c r="K12995" s="215"/>
      <c r="L12995" s="215"/>
      <c r="M12995" s="215"/>
    </row>
    <row r="12996" spans="5:13" x14ac:dyDescent="0.2">
      <c r="E12996" s="215"/>
      <c r="F12996" s="215"/>
      <c r="H12996" s="215"/>
      <c r="J12996" s="215"/>
      <c r="K12996" s="215"/>
      <c r="L12996" s="215"/>
      <c r="M12996" s="215"/>
    </row>
    <row r="12997" spans="5:13" x14ac:dyDescent="0.2">
      <c r="F12997" s="223"/>
      <c r="G12997" s="223"/>
      <c r="H12997" s="223"/>
      <c r="J12997" s="223"/>
      <c r="K12997" s="223"/>
    </row>
    <row r="12998" spans="5:13" x14ac:dyDescent="0.2">
      <c r="E12998" s="215"/>
      <c r="F12998" s="215"/>
      <c r="H12998" s="215"/>
      <c r="J12998" s="215"/>
      <c r="K12998" s="215"/>
      <c r="L12998" s="215"/>
      <c r="M12998" s="215"/>
    </row>
    <row r="12999" spans="5:13" x14ac:dyDescent="0.2">
      <c r="E12999" s="215"/>
      <c r="F12999" s="215"/>
      <c r="H12999" s="215"/>
      <c r="J12999" s="215"/>
      <c r="K12999" s="215"/>
      <c r="L12999" s="215"/>
      <c r="M12999" s="215"/>
    </row>
    <row r="13000" spans="5:13" x14ac:dyDescent="0.2">
      <c r="E13000" s="215"/>
      <c r="F13000" s="215"/>
      <c r="H13000" s="215"/>
      <c r="J13000" s="215"/>
      <c r="K13000" s="215"/>
      <c r="L13000" s="215"/>
      <c r="M13000" s="215"/>
    </row>
    <row r="13001" spans="5:13" x14ac:dyDescent="0.2">
      <c r="E13001" s="215"/>
      <c r="F13001" s="215"/>
      <c r="H13001" s="215"/>
      <c r="J13001" s="215"/>
      <c r="K13001" s="215"/>
      <c r="L13001" s="215"/>
      <c r="M13001" s="215"/>
    </row>
    <row r="13002" spans="5:13" x14ac:dyDescent="0.2">
      <c r="E13002" s="215"/>
      <c r="F13002" s="215"/>
      <c r="H13002" s="215"/>
      <c r="J13002" s="215"/>
      <c r="K13002" s="215"/>
      <c r="L13002" s="215"/>
      <c r="M13002" s="215"/>
    </row>
    <row r="13003" spans="5:13" x14ac:dyDescent="0.2">
      <c r="E13003" s="215"/>
      <c r="F13003" s="215"/>
      <c r="H13003" s="215"/>
      <c r="J13003" s="215"/>
      <c r="K13003" s="215"/>
      <c r="L13003" s="215"/>
      <c r="M13003" s="215"/>
    </row>
    <row r="13004" spans="5:13" x14ac:dyDescent="0.2">
      <c r="E13004" s="215"/>
      <c r="F13004" s="215"/>
      <c r="H13004" s="215"/>
      <c r="J13004" s="215"/>
      <c r="K13004" s="215"/>
      <c r="L13004" s="215"/>
      <c r="M13004" s="215"/>
    </row>
    <row r="13005" spans="5:13" x14ac:dyDescent="0.2">
      <c r="E13005" s="215"/>
      <c r="F13005" s="215"/>
      <c r="H13005" s="215"/>
      <c r="J13005" s="215"/>
      <c r="K13005" s="215"/>
      <c r="L13005" s="215"/>
      <c r="M13005" s="215"/>
    </row>
    <row r="13006" spans="5:13" x14ac:dyDescent="0.2">
      <c r="F13006" s="223"/>
      <c r="G13006" s="223"/>
      <c r="H13006" s="223"/>
      <c r="J13006" s="223"/>
      <c r="K13006" s="223"/>
    </row>
    <row r="13007" spans="5:13" x14ac:dyDescent="0.2">
      <c r="E13007" s="215"/>
      <c r="F13007" s="215"/>
      <c r="H13007" s="215"/>
      <c r="J13007" s="215"/>
      <c r="K13007" s="215"/>
      <c r="L13007" s="215"/>
      <c r="M13007" s="215"/>
    </row>
    <row r="13008" spans="5:13" x14ac:dyDescent="0.2">
      <c r="F13008" s="223"/>
      <c r="G13008" s="223"/>
      <c r="H13008" s="223"/>
      <c r="J13008" s="223"/>
      <c r="K13008" s="223"/>
    </row>
    <row r="13009" spans="5:13" x14ac:dyDescent="0.2">
      <c r="E13009" s="215"/>
      <c r="F13009" s="215"/>
      <c r="H13009" s="215"/>
      <c r="J13009" s="215"/>
      <c r="K13009" s="215"/>
      <c r="L13009" s="215"/>
      <c r="M13009" s="215"/>
    </row>
    <row r="13010" spans="5:13" x14ac:dyDescent="0.2">
      <c r="F13010" s="223"/>
      <c r="G13010" s="223"/>
      <c r="H13010" s="223"/>
      <c r="J13010" s="223"/>
      <c r="K13010" s="223"/>
    </row>
    <row r="13011" spans="5:13" x14ac:dyDescent="0.2">
      <c r="E13011" s="215"/>
      <c r="F13011" s="215"/>
      <c r="H13011" s="215"/>
      <c r="J13011" s="215"/>
      <c r="K13011" s="215"/>
      <c r="L13011" s="215"/>
      <c r="M13011" s="215"/>
    </row>
    <row r="13012" spans="5:13" x14ac:dyDescent="0.2">
      <c r="F13012" s="223"/>
      <c r="G13012" s="223"/>
      <c r="H13012" s="223"/>
      <c r="J13012" s="223"/>
      <c r="K13012" s="223"/>
    </row>
    <row r="13013" spans="5:13" x14ac:dyDescent="0.2">
      <c r="F13013" s="223"/>
      <c r="G13013" s="223"/>
      <c r="H13013" s="223"/>
      <c r="J13013" s="223"/>
      <c r="K13013" s="223"/>
    </row>
    <row r="13014" spans="5:13" x14ac:dyDescent="0.2">
      <c r="E13014" s="215"/>
      <c r="F13014" s="215"/>
      <c r="H13014" s="215"/>
      <c r="J13014" s="215"/>
      <c r="K13014" s="215"/>
      <c r="L13014" s="215"/>
      <c r="M13014" s="215"/>
    </row>
    <row r="13015" spans="5:13" x14ac:dyDescent="0.2">
      <c r="E13015" s="215"/>
      <c r="F13015" s="215"/>
      <c r="H13015" s="215"/>
      <c r="J13015" s="215"/>
      <c r="K13015" s="215"/>
      <c r="L13015" s="215"/>
      <c r="M13015" s="215"/>
    </row>
    <row r="13016" spans="5:13" x14ac:dyDescent="0.2">
      <c r="E13016" s="215"/>
      <c r="F13016" s="215"/>
      <c r="H13016" s="215"/>
      <c r="J13016" s="215"/>
      <c r="K13016" s="215"/>
      <c r="L13016" s="215"/>
      <c r="M13016" s="215"/>
    </row>
    <row r="13017" spans="5:13" x14ac:dyDescent="0.2">
      <c r="E13017" s="215"/>
      <c r="F13017" s="215"/>
      <c r="H13017" s="215"/>
      <c r="J13017" s="215"/>
      <c r="K13017" s="215"/>
      <c r="L13017" s="215"/>
      <c r="M13017" s="215"/>
    </row>
    <row r="13018" spans="5:13" x14ac:dyDescent="0.2">
      <c r="E13018" s="215"/>
      <c r="F13018" s="215"/>
      <c r="H13018" s="215"/>
      <c r="J13018" s="215"/>
      <c r="K13018" s="215"/>
      <c r="L13018" s="215"/>
      <c r="M13018" s="215"/>
    </row>
    <row r="13019" spans="5:13" x14ac:dyDescent="0.2">
      <c r="E13019" s="215"/>
      <c r="F13019" s="215"/>
      <c r="H13019" s="215"/>
      <c r="J13019" s="215"/>
      <c r="K13019" s="215"/>
      <c r="L13019" s="215"/>
      <c r="M13019" s="215"/>
    </row>
    <row r="13020" spans="5:13" x14ac:dyDescent="0.2">
      <c r="F13020" s="223"/>
      <c r="G13020" s="223"/>
      <c r="H13020" s="223"/>
      <c r="J13020" s="223"/>
      <c r="K13020" s="223"/>
    </row>
    <row r="13021" spans="5:13" x14ac:dyDescent="0.2">
      <c r="E13021" s="215"/>
      <c r="F13021" s="215"/>
      <c r="H13021" s="215"/>
      <c r="J13021" s="215"/>
      <c r="K13021" s="215"/>
      <c r="L13021" s="215"/>
      <c r="M13021" s="215"/>
    </row>
    <row r="13022" spans="5:13" x14ac:dyDescent="0.2">
      <c r="E13022" s="215"/>
      <c r="F13022" s="215"/>
      <c r="H13022" s="215"/>
      <c r="J13022" s="215"/>
      <c r="K13022" s="215"/>
      <c r="L13022" s="215"/>
      <c r="M13022" s="215"/>
    </row>
    <row r="13023" spans="5:13" x14ac:dyDescent="0.2">
      <c r="E13023" s="215"/>
      <c r="F13023" s="215"/>
      <c r="H13023" s="215"/>
      <c r="J13023" s="215"/>
      <c r="K13023" s="215"/>
      <c r="L13023" s="215"/>
      <c r="M13023" s="215"/>
    </row>
    <row r="13024" spans="5:13" x14ac:dyDescent="0.2">
      <c r="E13024" s="215"/>
      <c r="F13024" s="215"/>
      <c r="H13024" s="215"/>
      <c r="J13024" s="215"/>
      <c r="K13024" s="215"/>
      <c r="L13024" s="215"/>
      <c r="M13024" s="215"/>
    </row>
    <row r="13025" spans="5:13" x14ac:dyDescent="0.2">
      <c r="E13025" s="215"/>
      <c r="F13025" s="215"/>
      <c r="H13025" s="215"/>
      <c r="J13025" s="215"/>
      <c r="K13025" s="215"/>
      <c r="L13025" s="215"/>
      <c r="M13025" s="215"/>
    </row>
    <row r="13026" spans="5:13" x14ac:dyDescent="0.2">
      <c r="E13026" s="215"/>
      <c r="F13026" s="215"/>
      <c r="H13026" s="215"/>
      <c r="J13026" s="215"/>
      <c r="K13026" s="215"/>
      <c r="L13026" s="215"/>
      <c r="M13026" s="215"/>
    </row>
    <row r="13027" spans="5:13" x14ac:dyDescent="0.2">
      <c r="F13027" s="223"/>
      <c r="G13027" s="223"/>
      <c r="H13027" s="223"/>
      <c r="J13027" s="223"/>
      <c r="K13027" s="223"/>
    </row>
    <row r="13028" spans="5:13" x14ac:dyDescent="0.2">
      <c r="F13028" s="223"/>
      <c r="G13028" s="223"/>
      <c r="J13028" s="223"/>
      <c r="K13028" s="223"/>
    </row>
    <row r="13029" spans="5:13" x14ac:dyDescent="0.2">
      <c r="F13029" s="223"/>
      <c r="G13029" s="223"/>
      <c r="H13029" s="223"/>
      <c r="J13029" s="223"/>
      <c r="K13029" s="223"/>
    </row>
    <row r="13030" spans="5:13" x14ac:dyDescent="0.2">
      <c r="H13030" s="219"/>
      <c r="M13030" s="215"/>
    </row>
    <row r="13031" spans="5:13" x14ac:dyDescent="0.2">
      <c r="E13031" s="215"/>
      <c r="F13031" s="215"/>
      <c r="H13031" s="215"/>
      <c r="J13031" s="215"/>
      <c r="K13031" s="215"/>
      <c r="L13031" s="215"/>
      <c r="M13031" s="215"/>
    </row>
    <row r="13032" spans="5:13" x14ac:dyDescent="0.2">
      <c r="E13032" s="215"/>
      <c r="F13032" s="215"/>
      <c r="H13032" s="215"/>
      <c r="J13032" s="215"/>
      <c r="K13032" s="215"/>
      <c r="L13032" s="215"/>
      <c r="M13032" s="215"/>
    </row>
    <row r="13033" spans="5:13" x14ac:dyDescent="0.2">
      <c r="E13033" s="215"/>
      <c r="F13033" s="215"/>
      <c r="H13033" s="215"/>
      <c r="J13033" s="215"/>
      <c r="K13033" s="215"/>
      <c r="L13033" s="215"/>
      <c r="M13033" s="215"/>
    </row>
    <row r="13034" spans="5:13" x14ac:dyDescent="0.2">
      <c r="E13034" s="215"/>
      <c r="F13034" s="215"/>
      <c r="H13034" s="215"/>
      <c r="J13034" s="215"/>
      <c r="K13034" s="215"/>
      <c r="L13034" s="215"/>
      <c r="M13034" s="215"/>
    </row>
    <row r="13035" spans="5:13" x14ac:dyDescent="0.2">
      <c r="E13035" s="215"/>
      <c r="F13035" s="215"/>
      <c r="H13035" s="215"/>
      <c r="J13035" s="215"/>
      <c r="K13035" s="215"/>
      <c r="L13035" s="215"/>
      <c r="M13035" s="215"/>
    </row>
    <row r="13036" spans="5:13" x14ac:dyDescent="0.2">
      <c r="E13036" s="215"/>
      <c r="F13036" s="215"/>
      <c r="H13036" s="215"/>
      <c r="J13036" s="215"/>
      <c r="K13036" s="215"/>
      <c r="L13036" s="215"/>
      <c r="M13036" s="215"/>
    </row>
    <row r="13037" spans="5:13" x14ac:dyDescent="0.2">
      <c r="F13037" s="223"/>
      <c r="G13037" s="223"/>
      <c r="J13037" s="223"/>
      <c r="K13037" s="223"/>
    </row>
    <row r="13038" spans="5:13" x14ac:dyDescent="0.2">
      <c r="E13038" s="215"/>
      <c r="F13038" s="215"/>
      <c r="H13038" s="215"/>
      <c r="J13038" s="215"/>
      <c r="K13038" s="215"/>
      <c r="L13038" s="215"/>
      <c r="M13038" s="215"/>
    </row>
    <row r="13039" spans="5:13" x14ac:dyDescent="0.2">
      <c r="F13039" s="223"/>
      <c r="G13039" s="223"/>
      <c r="H13039" s="223"/>
      <c r="J13039" s="223"/>
      <c r="K13039" s="223"/>
    </row>
    <row r="13040" spans="5:13" x14ac:dyDescent="0.2">
      <c r="E13040" s="215"/>
      <c r="F13040" s="215"/>
      <c r="H13040" s="215"/>
      <c r="J13040" s="215"/>
      <c r="K13040" s="215"/>
      <c r="L13040" s="215"/>
      <c r="M13040" s="215"/>
    </row>
    <row r="13041" spans="5:13" x14ac:dyDescent="0.2">
      <c r="E13041" s="215"/>
      <c r="F13041" s="215"/>
      <c r="H13041" s="215"/>
      <c r="J13041" s="215"/>
      <c r="K13041" s="215"/>
      <c r="L13041" s="215"/>
      <c r="M13041" s="215"/>
    </row>
    <row r="13042" spans="5:13" x14ac:dyDescent="0.2">
      <c r="E13042" s="215"/>
      <c r="F13042" s="215"/>
      <c r="H13042" s="215"/>
      <c r="J13042" s="215"/>
      <c r="K13042" s="215"/>
      <c r="L13042" s="215"/>
      <c r="M13042" s="215"/>
    </row>
    <row r="13043" spans="5:13" x14ac:dyDescent="0.2">
      <c r="F13043" s="223"/>
      <c r="G13043" s="223"/>
      <c r="H13043" s="223"/>
      <c r="J13043" s="223"/>
      <c r="K13043" s="223"/>
    </row>
    <row r="13044" spans="5:13" x14ac:dyDescent="0.2">
      <c r="E13044" s="215"/>
      <c r="F13044" s="215"/>
      <c r="H13044" s="215"/>
      <c r="J13044" s="215"/>
      <c r="K13044" s="215"/>
      <c r="L13044" s="215"/>
      <c r="M13044" s="215"/>
    </row>
    <row r="13045" spans="5:13" x14ac:dyDescent="0.2">
      <c r="E13045" s="215"/>
      <c r="F13045" s="215"/>
      <c r="H13045" s="215"/>
      <c r="J13045" s="215"/>
      <c r="K13045" s="215"/>
      <c r="L13045" s="215"/>
      <c r="M13045" s="215"/>
    </row>
    <row r="13046" spans="5:13" x14ac:dyDescent="0.2">
      <c r="E13046" s="215"/>
      <c r="F13046" s="215"/>
      <c r="H13046" s="215"/>
      <c r="J13046" s="215"/>
      <c r="K13046" s="215"/>
      <c r="L13046" s="215"/>
      <c r="M13046" s="215"/>
    </row>
    <row r="13047" spans="5:13" x14ac:dyDescent="0.2">
      <c r="E13047" s="215"/>
      <c r="F13047" s="215"/>
      <c r="H13047" s="215"/>
      <c r="J13047" s="215"/>
      <c r="K13047" s="215"/>
      <c r="L13047" s="215"/>
      <c r="M13047" s="215"/>
    </row>
    <row r="13048" spans="5:13" x14ac:dyDescent="0.2">
      <c r="E13048" s="215"/>
      <c r="F13048" s="215"/>
      <c r="H13048" s="215"/>
      <c r="J13048" s="215"/>
      <c r="K13048" s="215"/>
      <c r="L13048" s="215"/>
      <c r="M13048" s="215"/>
    </row>
    <row r="13049" spans="5:13" x14ac:dyDescent="0.2">
      <c r="E13049" s="215"/>
      <c r="F13049" s="215"/>
      <c r="H13049" s="215"/>
      <c r="J13049" s="215"/>
      <c r="K13049" s="215"/>
      <c r="L13049" s="215"/>
      <c r="M13049" s="215"/>
    </row>
    <row r="13050" spans="5:13" x14ac:dyDescent="0.2">
      <c r="E13050" s="215"/>
      <c r="F13050" s="215"/>
      <c r="H13050" s="215"/>
      <c r="J13050" s="215"/>
      <c r="K13050" s="215"/>
      <c r="L13050" s="215"/>
      <c r="M13050" s="215"/>
    </row>
    <row r="13051" spans="5:13" x14ac:dyDescent="0.2">
      <c r="E13051" s="215"/>
      <c r="F13051" s="215"/>
      <c r="H13051" s="215"/>
      <c r="J13051" s="215"/>
      <c r="K13051" s="215"/>
      <c r="L13051" s="215"/>
      <c r="M13051" s="215"/>
    </row>
    <row r="13052" spans="5:13" x14ac:dyDescent="0.2">
      <c r="E13052" s="215"/>
      <c r="F13052" s="215"/>
      <c r="H13052" s="215"/>
      <c r="J13052" s="215"/>
      <c r="K13052" s="215"/>
      <c r="L13052" s="215"/>
      <c r="M13052" s="215"/>
    </row>
    <row r="13053" spans="5:13" x14ac:dyDescent="0.2">
      <c r="E13053" s="215"/>
      <c r="F13053" s="215"/>
      <c r="H13053" s="215"/>
      <c r="J13053" s="215"/>
      <c r="K13053" s="215"/>
      <c r="L13053" s="215"/>
      <c r="M13053" s="215"/>
    </row>
    <row r="13054" spans="5:13" x14ac:dyDescent="0.2">
      <c r="E13054" s="215"/>
      <c r="F13054" s="215"/>
      <c r="H13054" s="215"/>
      <c r="J13054" s="215"/>
      <c r="K13054" s="215"/>
      <c r="L13054" s="215"/>
      <c r="M13054" s="215"/>
    </row>
    <row r="13055" spans="5:13" x14ac:dyDescent="0.2">
      <c r="E13055" s="215"/>
      <c r="F13055" s="215"/>
      <c r="H13055" s="215"/>
      <c r="J13055" s="215"/>
      <c r="K13055" s="215"/>
      <c r="L13055" s="215"/>
      <c r="M13055" s="215"/>
    </row>
    <row r="13056" spans="5:13" x14ac:dyDescent="0.2">
      <c r="F13056" s="223"/>
      <c r="G13056" s="223"/>
      <c r="H13056" s="223"/>
      <c r="J13056" s="223"/>
      <c r="K13056" s="223"/>
    </row>
    <row r="13057" spans="5:13" x14ac:dyDescent="0.2">
      <c r="E13057" s="215"/>
      <c r="F13057" s="215"/>
      <c r="H13057" s="215"/>
      <c r="J13057" s="215"/>
      <c r="K13057" s="215"/>
      <c r="L13057" s="215"/>
      <c r="M13057" s="215"/>
    </row>
    <row r="13058" spans="5:13" x14ac:dyDescent="0.2">
      <c r="E13058" s="215"/>
      <c r="F13058" s="215"/>
      <c r="H13058" s="215"/>
      <c r="J13058" s="215"/>
      <c r="K13058" s="215"/>
      <c r="L13058" s="215"/>
      <c r="M13058" s="215"/>
    </row>
    <row r="13059" spans="5:13" x14ac:dyDescent="0.2">
      <c r="E13059" s="215"/>
      <c r="F13059" s="215"/>
      <c r="H13059" s="215"/>
      <c r="J13059" s="215"/>
      <c r="K13059" s="215"/>
      <c r="L13059" s="215"/>
      <c r="M13059" s="215"/>
    </row>
    <row r="13060" spans="5:13" x14ac:dyDescent="0.2">
      <c r="E13060" s="215"/>
      <c r="F13060" s="215"/>
      <c r="H13060" s="215"/>
      <c r="J13060" s="215"/>
      <c r="K13060" s="215"/>
      <c r="L13060" s="215"/>
      <c r="M13060" s="215"/>
    </row>
    <row r="13061" spans="5:13" x14ac:dyDescent="0.2">
      <c r="E13061" s="215"/>
      <c r="F13061" s="215"/>
      <c r="H13061" s="215"/>
      <c r="J13061" s="215"/>
      <c r="K13061" s="215"/>
      <c r="L13061" s="215"/>
      <c r="M13061" s="215"/>
    </row>
    <row r="13062" spans="5:13" x14ac:dyDescent="0.2">
      <c r="E13062" s="215"/>
      <c r="F13062" s="215"/>
      <c r="H13062" s="215"/>
      <c r="J13062" s="215"/>
      <c r="K13062" s="215"/>
      <c r="L13062" s="215"/>
      <c r="M13062" s="215"/>
    </row>
    <row r="13063" spans="5:13" x14ac:dyDescent="0.2">
      <c r="E13063" s="215"/>
      <c r="F13063" s="215"/>
      <c r="H13063" s="215"/>
      <c r="J13063" s="215"/>
      <c r="K13063" s="215"/>
      <c r="L13063" s="215"/>
      <c r="M13063" s="215"/>
    </row>
    <row r="13064" spans="5:13" x14ac:dyDescent="0.2">
      <c r="E13064" s="215"/>
      <c r="F13064" s="215"/>
      <c r="H13064" s="215"/>
      <c r="J13064" s="215"/>
      <c r="K13064" s="215"/>
      <c r="L13064" s="215"/>
      <c r="M13064" s="215"/>
    </row>
    <row r="13065" spans="5:13" x14ac:dyDescent="0.2">
      <c r="E13065" s="215"/>
      <c r="F13065" s="215"/>
      <c r="H13065" s="215"/>
      <c r="J13065" s="215"/>
      <c r="K13065" s="215"/>
      <c r="L13065" s="215"/>
      <c r="M13065" s="215"/>
    </row>
    <row r="13066" spans="5:13" x14ac:dyDescent="0.2">
      <c r="F13066" s="223"/>
      <c r="G13066" s="223"/>
      <c r="H13066" s="223"/>
      <c r="J13066" s="223"/>
      <c r="K13066" s="223"/>
    </row>
    <row r="13067" spans="5:13" x14ac:dyDescent="0.2">
      <c r="E13067" s="215"/>
      <c r="F13067" s="215"/>
      <c r="H13067" s="215"/>
      <c r="J13067" s="215"/>
      <c r="K13067" s="215"/>
      <c r="L13067" s="215"/>
      <c r="M13067" s="215"/>
    </row>
    <row r="13068" spans="5:13" x14ac:dyDescent="0.2">
      <c r="E13068" s="215"/>
      <c r="F13068" s="215"/>
      <c r="H13068" s="215"/>
      <c r="J13068" s="215"/>
      <c r="K13068" s="215"/>
      <c r="L13068" s="215"/>
      <c r="M13068" s="215"/>
    </row>
    <row r="13069" spans="5:13" x14ac:dyDescent="0.2">
      <c r="F13069" s="223"/>
      <c r="G13069" s="223"/>
      <c r="H13069" s="223"/>
      <c r="J13069" s="223"/>
      <c r="K13069" s="223"/>
    </row>
    <row r="13070" spans="5:13" x14ac:dyDescent="0.2">
      <c r="E13070" s="215"/>
      <c r="F13070" s="215"/>
      <c r="H13070" s="215"/>
      <c r="J13070" s="215"/>
      <c r="K13070" s="215"/>
      <c r="L13070" s="215"/>
      <c r="M13070" s="215"/>
    </row>
    <row r="13071" spans="5:13" x14ac:dyDescent="0.2">
      <c r="E13071" s="215"/>
      <c r="F13071" s="215"/>
      <c r="H13071" s="215"/>
      <c r="J13071" s="215"/>
      <c r="K13071" s="215"/>
      <c r="L13071" s="215"/>
      <c r="M13071" s="215"/>
    </row>
    <row r="13072" spans="5:13" x14ac:dyDescent="0.2">
      <c r="E13072" s="215"/>
      <c r="F13072" s="215"/>
      <c r="H13072" s="215"/>
      <c r="J13072" s="215"/>
      <c r="K13072" s="215"/>
      <c r="L13072" s="215"/>
      <c r="M13072" s="215"/>
    </row>
    <row r="13073" spans="5:13" x14ac:dyDescent="0.2">
      <c r="E13073" s="215"/>
      <c r="F13073" s="215"/>
      <c r="H13073" s="215"/>
      <c r="J13073" s="215"/>
      <c r="K13073" s="215"/>
      <c r="L13073" s="215"/>
      <c r="M13073" s="215"/>
    </row>
    <row r="13074" spans="5:13" x14ac:dyDescent="0.2">
      <c r="E13074" s="215"/>
      <c r="F13074" s="215"/>
      <c r="H13074" s="215"/>
      <c r="J13074" s="215"/>
      <c r="K13074" s="215"/>
      <c r="L13074" s="215"/>
      <c r="M13074" s="215"/>
    </row>
    <row r="13075" spans="5:13" x14ac:dyDescent="0.2">
      <c r="E13075" s="215"/>
      <c r="F13075" s="215"/>
      <c r="H13075" s="215"/>
      <c r="J13075" s="215"/>
      <c r="K13075" s="215"/>
      <c r="L13075" s="215"/>
      <c r="M13075" s="215"/>
    </row>
    <row r="13076" spans="5:13" x14ac:dyDescent="0.2">
      <c r="E13076" s="215"/>
      <c r="F13076" s="215"/>
      <c r="H13076" s="215"/>
      <c r="J13076" s="215"/>
      <c r="K13076" s="215"/>
      <c r="L13076" s="215"/>
      <c r="M13076" s="215"/>
    </row>
    <row r="13077" spans="5:13" x14ac:dyDescent="0.2">
      <c r="E13077" s="215"/>
      <c r="F13077" s="215"/>
      <c r="H13077" s="215"/>
      <c r="J13077" s="215"/>
      <c r="K13077" s="215"/>
      <c r="L13077" s="215"/>
      <c r="M13077" s="215"/>
    </row>
    <row r="13078" spans="5:13" x14ac:dyDescent="0.2">
      <c r="E13078" s="215"/>
      <c r="F13078" s="215"/>
      <c r="H13078" s="215"/>
      <c r="J13078" s="215"/>
      <c r="K13078" s="215"/>
      <c r="L13078" s="215"/>
      <c r="M13078" s="215"/>
    </row>
    <row r="13079" spans="5:13" x14ac:dyDescent="0.2">
      <c r="E13079" s="215"/>
      <c r="F13079" s="215"/>
      <c r="H13079" s="215"/>
      <c r="J13079" s="215"/>
      <c r="K13079" s="215"/>
      <c r="L13079" s="215"/>
      <c r="M13079" s="215"/>
    </row>
    <row r="13080" spans="5:13" x14ac:dyDescent="0.2">
      <c r="E13080" s="215"/>
      <c r="F13080" s="215"/>
      <c r="H13080" s="215"/>
      <c r="J13080" s="215"/>
      <c r="K13080" s="215"/>
      <c r="L13080" s="215"/>
      <c r="M13080" s="215"/>
    </row>
    <row r="13081" spans="5:13" x14ac:dyDescent="0.2">
      <c r="E13081" s="215"/>
      <c r="F13081" s="215"/>
      <c r="H13081" s="215"/>
      <c r="J13081" s="215"/>
      <c r="K13081" s="215"/>
      <c r="L13081" s="215"/>
      <c r="M13081" s="215"/>
    </row>
    <row r="13082" spans="5:13" x14ac:dyDescent="0.2">
      <c r="F13082" s="223"/>
      <c r="G13082" s="223"/>
      <c r="H13082" s="223"/>
      <c r="J13082" s="223"/>
      <c r="K13082" s="223"/>
    </row>
    <row r="13083" spans="5:13" x14ac:dyDescent="0.2">
      <c r="F13083" s="223"/>
      <c r="G13083" s="223"/>
      <c r="H13083" s="223"/>
      <c r="J13083" s="223"/>
      <c r="K13083" s="223"/>
    </row>
    <row r="13084" spans="5:13" x14ac:dyDescent="0.2">
      <c r="F13084" s="223"/>
      <c r="G13084" s="223"/>
      <c r="H13084" s="223"/>
      <c r="J13084" s="223"/>
      <c r="K13084" s="223"/>
    </row>
    <row r="13085" spans="5:13" x14ac:dyDescent="0.2">
      <c r="E13085" s="215"/>
      <c r="F13085" s="215"/>
      <c r="H13085" s="215"/>
      <c r="J13085" s="215"/>
      <c r="K13085" s="215"/>
      <c r="L13085" s="215"/>
      <c r="M13085" s="215"/>
    </row>
    <row r="13086" spans="5:13" x14ac:dyDescent="0.2">
      <c r="E13086" s="215"/>
      <c r="F13086" s="215"/>
      <c r="H13086" s="215"/>
      <c r="J13086" s="215"/>
      <c r="K13086" s="215"/>
      <c r="L13086" s="215"/>
      <c r="M13086" s="215"/>
    </row>
    <row r="13087" spans="5:13" x14ac:dyDescent="0.2">
      <c r="E13087" s="215"/>
      <c r="F13087" s="215"/>
      <c r="H13087" s="215"/>
      <c r="J13087" s="215"/>
      <c r="K13087" s="215"/>
      <c r="L13087" s="215"/>
      <c r="M13087" s="215"/>
    </row>
    <row r="13088" spans="5:13" x14ac:dyDescent="0.2">
      <c r="H13088" s="219"/>
      <c r="M13088" s="215"/>
    </row>
    <row r="13089" spans="5:13" x14ac:dyDescent="0.2">
      <c r="E13089" s="215"/>
      <c r="F13089" s="215"/>
      <c r="H13089" s="215"/>
      <c r="J13089" s="215"/>
      <c r="K13089" s="215"/>
      <c r="L13089" s="215"/>
      <c r="M13089" s="215"/>
    </row>
    <row r="13090" spans="5:13" x14ac:dyDescent="0.2">
      <c r="E13090" s="215"/>
      <c r="F13090" s="215"/>
      <c r="H13090" s="215"/>
      <c r="J13090" s="215"/>
      <c r="K13090" s="215"/>
      <c r="L13090" s="215"/>
      <c r="M13090" s="215"/>
    </row>
    <row r="13091" spans="5:13" x14ac:dyDescent="0.2">
      <c r="E13091" s="215"/>
      <c r="F13091" s="215"/>
      <c r="H13091" s="215"/>
      <c r="J13091" s="215"/>
      <c r="K13091" s="215"/>
      <c r="L13091" s="215"/>
      <c r="M13091" s="215"/>
    </row>
    <row r="13092" spans="5:13" x14ac:dyDescent="0.2">
      <c r="F13092" s="223"/>
      <c r="G13092" s="223"/>
      <c r="H13092" s="223"/>
      <c r="J13092" s="223"/>
      <c r="K13092" s="223"/>
    </row>
    <row r="13093" spans="5:13" x14ac:dyDescent="0.2">
      <c r="E13093" s="215"/>
      <c r="F13093" s="215"/>
      <c r="H13093" s="215"/>
      <c r="J13093" s="215"/>
      <c r="K13093" s="215"/>
      <c r="L13093" s="215"/>
      <c r="M13093" s="215"/>
    </row>
    <row r="13094" spans="5:13" x14ac:dyDescent="0.2">
      <c r="F13094" s="223"/>
      <c r="H13094" s="219"/>
      <c r="J13094" s="223"/>
      <c r="K13094" s="223"/>
      <c r="M13094" s="215"/>
    </row>
    <row r="13095" spans="5:13" x14ac:dyDescent="0.2">
      <c r="E13095" s="215"/>
      <c r="F13095" s="215"/>
      <c r="H13095" s="215"/>
      <c r="J13095" s="215"/>
      <c r="K13095" s="215"/>
      <c r="L13095" s="215"/>
      <c r="M13095" s="215"/>
    </row>
    <row r="13096" spans="5:13" x14ac:dyDescent="0.2">
      <c r="E13096" s="215"/>
      <c r="F13096" s="215"/>
      <c r="H13096" s="215"/>
      <c r="J13096" s="215"/>
      <c r="K13096" s="215"/>
      <c r="L13096" s="215"/>
      <c r="M13096" s="215"/>
    </row>
    <row r="13097" spans="5:13" x14ac:dyDescent="0.2">
      <c r="E13097" s="215"/>
      <c r="F13097" s="215"/>
      <c r="H13097" s="215"/>
      <c r="J13097" s="215"/>
      <c r="K13097" s="215"/>
      <c r="L13097" s="215"/>
      <c r="M13097" s="215"/>
    </row>
    <row r="13098" spans="5:13" x14ac:dyDescent="0.2">
      <c r="E13098" s="215"/>
      <c r="F13098" s="215"/>
      <c r="H13098" s="215"/>
      <c r="J13098" s="215"/>
      <c r="K13098" s="215"/>
      <c r="L13098" s="215"/>
      <c r="M13098" s="215"/>
    </row>
    <row r="13099" spans="5:13" x14ac:dyDescent="0.2">
      <c r="E13099" s="215"/>
      <c r="F13099" s="215"/>
      <c r="H13099" s="215"/>
      <c r="J13099" s="215"/>
      <c r="K13099" s="215"/>
      <c r="L13099" s="215"/>
      <c r="M13099" s="215"/>
    </row>
    <row r="13100" spans="5:13" x14ac:dyDescent="0.2">
      <c r="F13100" s="223"/>
      <c r="G13100" s="223"/>
      <c r="H13100" s="223"/>
      <c r="J13100" s="223"/>
      <c r="K13100" s="223"/>
    </row>
    <row r="13101" spans="5:13" x14ac:dyDescent="0.2">
      <c r="E13101" s="215"/>
      <c r="F13101" s="215"/>
      <c r="H13101" s="215"/>
      <c r="J13101" s="215"/>
      <c r="K13101" s="215"/>
      <c r="L13101" s="215"/>
      <c r="M13101" s="215"/>
    </row>
    <row r="13102" spans="5:13" x14ac:dyDescent="0.2">
      <c r="E13102" s="215"/>
      <c r="F13102" s="215"/>
      <c r="H13102" s="215"/>
      <c r="J13102" s="215"/>
      <c r="K13102" s="215"/>
      <c r="L13102" s="215"/>
      <c r="M13102" s="215"/>
    </row>
    <row r="13103" spans="5:13" x14ac:dyDescent="0.2">
      <c r="E13103" s="215"/>
      <c r="F13103" s="215"/>
      <c r="H13103" s="215"/>
      <c r="J13103" s="215"/>
      <c r="K13103" s="215"/>
      <c r="L13103" s="215"/>
      <c r="M13103" s="215"/>
    </row>
    <row r="13104" spans="5:13" x14ac:dyDescent="0.2">
      <c r="E13104" s="215"/>
      <c r="F13104" s="215"/>
      <c r="H13104" s="215"/>
      <c r="J13104" s="215"/>
      <c r="K13104" s="215"/>
      <c r="L13104" s="215"/>
      <c r="M13104" s="215"/>
    </row>
    <row r="13105" spans="5:13" x14ac:dyDescent="0.2">
      <c r="E13105" s="215"/>
      <c r="F13105" s="215"/>
      <c r="H13105" s="215"/>
      <c r="J13105" s="215"/>
      <c r="K13105" s="215"/>
      <c r="L13105" s="215"/>
      <c r="M13105" s="215"/>
    </row>
    <row r="13106" spans="5:13" x14ac:dyDescent="0.2">
      <c r="E13106" s="215"/>
      <c r="F13106" s="215"/>
      <c r="H13106" s="215"/>
      <c r="J13106" s="215"/>
      <c r="K13106" s="215"/>
      <c r="L13106" s="215"/>
      <c r="M13106" s="215"/>
    </row>
    <row r="13107" spans="5:13" x14ac:dyDescent="0.2">
      <c r="E13107" s="215"/>
      <c r="F13107" s="215"/>
      <c r="H13107" s="215"/>
      <c r="J13107" s="215"/>
      <c r="K13107" s="215"/>
      <c r="L13107" s="215"/>
      <c r="M13107" s="215"/>
    </row>
    <row r="13108" spans="5:13" x14ac:dyDescent="0.2">
      <c r="E13108" s="215"/>
      <c r="F13108" s="215"/>
      <c r="H13108" s="215"/>
      <c r="J13108" s="215"/>
      <c r="K13108" s="215"/>
      <c r="L13108" s="215"/>
      <c r="M13108" s="215"/>
    </row>
    <row r="13109" spans="5:13" x14ac:dyDescent="0.2">
      <c r="F13109" s="223"/>
      <c r="G13109" s="223"/>
      <c r="H13109" s="223"/>
      <c r="J13109" s="223"/>
      <c r="K13109" s="223"/>
    </row>
    <row r="13110" spans="5:13" x14ac:dyDescent="0.2">
      <c r="F13110" s="223"/>
      <c r="G13110" s="223"/>
      <c r="H13110" s="223"/>
      <c r="J13110" s="223"/>
      <c r="K13110" s="223"/>
    </row>
    <row r="13111" spans="5:13" x14ac:dyDescent="0.2">
      <c r="E13111" s="215"/>
      <c r="F13111" s="215"/>
      <c r="H13111" s="215"/>
      <c r="J13111" s="215"/>
      <c r="K13111" s="215"/>
      <c r="L13111" s="215"/>
      <c r="M13111" s="215"/>
    </row>
    <row r="13112" spans="5:13" x14ac:dyDescent="0.2">
      <c r="E13112" s="215"/>
      <c r="F13112" s="215"/>
      <c r="H13112" s="215"/>
      <c r="J13112" s="215"/>
      <c r="K13112" s="215"/>
      <c r="L13112" s="215"/>
      <c r="M13112" s="215"/>
    </row>
    <row r="13113" spans="5:13" x14ac:dyDescent="0.2">
      <c r="E13113" s="215"/>
      <c r="F13113" s="215"/>
      <c r="H13113" s="215"/>
      <c r="J13113" s="215"/>
      <c r="K13113" s="215"/>
      <c r="L13113" s="215"/>
      <c r="M13113" s="215"/>
    </row>
    <row r="13114" spans="5:13" x14ac:dyDescent="0.2">
      <c r="E13114" s="215"/>
      <c r="F13114" s="215"/>
      <c r="H13114" s="215"/>
      <c r="J13114" s="215"/>
      <c r="K13114" s="215"/>
      <c r="L13114" s="215"/>
      <c r="M13114" s="215"/>
    </row>
    <row r="13115" spans="5:13" x14ac:dyDescent="0.2">
      <c r="E13115" s="215"/>
      <c r="F13115" s="215"/>
      <c r="H13115" s="215"/>
      <c r="J13115" s="215"/>
      <c r="K13115" s="215"/>
      <c r="L13115" s="215"/>
      <c r="M13115" s="215"/>
    </row>
    <row r="13116" spans="5:13" x14ac:dyDescent="0.2">
      <c r="E13116" s="215"/>
      <c r="F13116" s="215"/>
      <c r="H13116" s="215"/>
      <c r="J13116" s="215"/>
      <c r="K13116" s="215"/>
      <c r="L13116" s="215"/>
      <c r="M13116" s="215"/>
    </row>
    <row r="13117" spans="5:13" x14ac:dyDescent="0.2">
      <c r="E13117" s="215"/>
      <c r="F13117" s="215"/>
      <c r="H13117" s="215"/>
      <c r="J13117" s="215"/>
      <c r="K13117" s="215"/>
      <c r="L13117" s="215"/>
      <c r="M13117" s="215"/>
    </row>
    <row r="13118" spans="5:13" x14ac:dyDescent="0.2">
      <c r="E13118" s="215"/>
      <c r="F13118" s="215"/>
      <c r="H13118" s="215"/>
      <c r="J13118" s="215"/>
      <c r="K13118" s="215"/>
      <c r="L13118" s="215"/>
      <c r="M13118" s="215"/>
    </row>
    <row r="13119" spans="5:13" x14ac:dyDescent="0.2">
      <c r="E13119" s="215"/>
      <c r="F13119" s="215"/>
      <c r="H13119" s="215"/>
      <c r="J13119" s="215"/>
      <c r="K13119" s="215"/>
      <c r="L13119" s="215"/>
      <c r="M13119" s="215"/>
    </row>
    <row r="13120" spans="5:13" x14ac:dyDescent="0.2">
      <c r="E13120" s="215"/>
      <c r="F13120" s="215"/>
      <c r="H13120" s="215"/>
      <c r="J13120" s="215"/>
      <c r="K13120" s="215"/>
      <c r="L13120" s="215"/>
      <c r="M13120" s="215"/>
    </row>
    <row r="13121" spans="5:13" x14ac:dyDescent="0.2">
      <c r="E13121" s="215"/>
      <c r="F13121" s="215"/>
      <c r="H13121" s="215"/>
      <c r="J13121" s="215"/>
      <c r="K13121" s="215"/>
      <c r="L13121" s="215"/>
      <c r="M13121" s="215"/>
    </row>
    <row r="13122" spans="5:13" x14ac:dyDescent="0.2">
      <c r="E13122" s="215"/>
      <c r="F13122" s="215"/>
      <c r="H13122" s="215"/>
      <c r="J13122" s="215"/>
      <c r="K13122" s="215"/>
      <c r="L13122" s="215"/>
      <c r="M13122" s="215"/>
    </row>
    <row r="13123" spans="5:13" x14ac:dyDescent="0.2">
      <c r="E13123" s="215"/>
      <c r="F13123" s="215"/>
      <c r="H13123" s="215"/>
      <c r="J13123" s="215"/>
      <c r="K13123" s="215"/>
      <c r="L13123" s="215"/>
      <c r="M13123" s="215"/>
    </row>
    <row r="13124" spans="5:13" x14ac:dyDescent="0.2">
      <c r="E13124" s="215"/>
      <c r="F13124" s="215"/>
      <c r="H13124" s="215"/>
      <c r="J13124" s="215"/>
      <c r="K13124" s="215"/>
      <c r="L13124" s="215"/>
      <c r="M13124" s="215"/>
    </row>
    <row r="13125" spans="5:13" x14ac:dyDescent="0.2">
      <c r="F13125" s="223"/>
      <c r="G13125" s="223"/>
      <c r="H13125" s="223"/>
      <c r="J13125" s="223"/>
      <c r="K13125" s="223"/>
    </row>
    <row r="13126" spans="5:13" x14ac:dyDescent="0.2">
      <c r="E13126" s="215"/>
      <c r="F13126" s="215"/>
      <c r="H13126" s="215"/>
      <c r="J13126" s="215"/>
      <c r="K13126" s="215"/>
      <c r="L13126" s="215"/>
      <c r="M13126" s="215"/>
    </row>
    <row r="13127" spans="5:13" x14ac:dyDescent="0.2">
      <c r="F13127" s="223"/>
      <c r="G13127" s="223"/>
      <c r="H13127" s="223"/>
      <c r="J13127" s="223"/>
      <c r="K13127" s="223"/>
    </row>
    <row r="13128" spans="5:13" x14ac:dyDescent="0.2">
      <c r="E13128" s="215"/>
      <c r="F13128" s="215"/>
      <c r="H13128" s="215"/>
      <c r="J13128" s="215"/>
      <c r="K13128" s="215"/>
      <c r="L13128" s="215"/>
      <c r="M13128" s="215"/>
    </row>
    <row r="13129" spans="5:13" x14ac:dyDescent="0.2">
      <c r="E13129" s="215"/>
      <c r="F13129" s="215"/>
      <c r="H13129" s="215"/>
      <c r="J13129" s="215"/>
      <c r="K13129" s="215"/>
      <c r="L13129" s="215"/>
      <c r="M13129" s="215"/>
    </row>
    <row r="13130" spans="5:13" x14ac:dyDescent="0.2">
      <c r="E13130" s="215"/>
      <c r="F13130" s="215"/>
      <c r="H13130" s="215"/>
      <c r="J13130" s="215"/>
      <c r="K13130" s="215"/>
      <c r="L13130" s="215"/>
      <c r="M13130" s="215"/>
    </row>
    <row r="13131" spans="5:13" x14ac:dyDescent="0.2">
      <c r="E13131" s="215"/>
      <c r="F13131" s="215"/>
      <c r="H13131" s="215"/>
      <c r="J13131" s="215"/>
      <c r="K13131" s="215"/>
      <c r="L13131" s="215"/>
      <c r="M13131" s="215"/>
    </row>
    <row r="13132" spans="5:13" x14ac:dyDescent="0.2">
      <c r="E13132" s="215"/>
      <c r="F13132" s="215"/>
      <c r="H13132" s="215"/>
      <c r="J13132" s="215"/>
      <c r="K13132" s="215"/>
      <c r="L13132" s="215"/>
      <c r="M13132" s="215"/>
    </row>
    <row r="13133" spans="5:13" x14ac:dyDescent="0.2">
      <c r="E13133" s="215"/>
      <c r="F13133" s="215"/>
      <c r="H13133" s="215"/>
      <c r="J13133" s="215"/>
      <c r="K13133" s="215"/>
      <c r="L13133" s="215"/>
      <c r="M13133" s="215"/>
    </row>
    <row r="13134" spans="5:13" x14ac:dyDescent="0.2">
      <c r="E13134" s="215"/>
      <c r="F13134" s="215"/>
      <c r="H13134" s="215"/>
      <c r="J13134" s="215"/>
      <c r="K13134" s="215"/>
      <c r="L13134" s="215"/>
      <c r="M13134" s="215"/>
    </row>
    <row r="13135" spans="5:13" x14ac:dyDescent="0.2">
      <c r="H13135" s="219"/>
      <c r="M13135" s="215"/>
    </row>
    <row r="13136" spans="5:13" x14ac:dyDescent="0.2">
      <c r="F13136" s="223"/>
      <c r="G13136" s="223"/>
      <c r="H13136" s="223"/>
      <c r="J13136" s="223"/>
      <c r="K13136" s="223"/>
    </row>
    <row r="13137" spans="5:13" x14ac:dyDescent="0.2">
      <c r="E13137" s="215"/>
      <c r="F13137" s="215"/>
      <c r="H13137" s="215"/>
      <c r="J13137" s="215"/>
      <c r="K13137" s="215"/>
      <c r="L13137" s="215"/>
      <c r="M13137" s="215"/>
    </row>
    <row r="13138" spans="5:13" x14ac:dyDescent="0.2">
      <c r="E13138" s="215"/>
      <c r="F13138" s="215"/>
      <c r="H13138" s="215"/>
      <c r="J13138" s="215"/>
      <c r="K13138" s="215"/>
      <c r="L13138" s="215"/>
      <c r="M13138" s="215"/>
    </row>
    <row r="13139" spans="5:13" x14ac:dyDescent="0.2">
      <c r="E13139" s="215"/>
      <c r="F13139" s="215"/>
      <c r="H13139" s="215"/>
      <c r="J13139" s="215"/>
      <c r="K13139" s="215"/>
      <c r="L13139" s="215"/>
      <c r="M13139" s="215"/>
    </row>
    <row r="13140" spans="5:13" x14ac:dyDescent="0.2">
      <c r="E13140" s="215"/>
      <c r="F13140" s="215"/>
      <c r="H13140" s="215"/>
      <c r="J13140" s="215"/>
      <c r="K13140" s="215"/>
      <c r="L13140" s="215"/>
      <c r="M13140" s="215"/>
    </row>
    <row r="13141" spans="5:13" x14ac:dyDescent="0.2">
      <c r="E13141" s="215"/>
      <c r="F13141" s="215"/>
      <c r="H13141" s="215"/>
      <c r="J13141" s="215"/>
      <c r="K13141" s="215"/>
      <c r="L13141" s="215"/>
      <c r="M13141" s="215"/>
    </row>
    <row r="13142" spans="5:13" x14ac:dyDescent="0.2">
      <c r="E13142" s="215"/>
      <c r="F13142" s="215"/>
      <c r="H13142" s="215"/>
      <c r="J13142" s="215"/>
      <c r="K13142" s="215"/>
      <c r="L13142" s="215"/>
      <c r="M13142" s="215"/>
    </row>
    <row r="13143" spans="5:13" x14ac:dyDescent="0.2">
      <c r="E13143" s="215"/>
      <c r="F13143" s="215"/>
      <c r="H13143" s="215"/>
      <c r="J13143" s="215"/>
      <c r="K13143" s="215"/>
      <c r="L13143" s="215"/>
      <c r="M13143" s="215"/>
    </row>
    <row r="13144" spans="5:13" x14ac:dyDescent="0.2">
      <c r="E13144" s="215"/>
      <c r="F13144" s="215"/>
      <c r="H13144" s="215"/>
      <c r="J13144" s="215"/>
      <c r="K13144" s="215"/>
      <c r="L13144" s="215"/>
      <c r="M13144" s="215"/>
    </row>
    <row r="13145" spans="5:13" x14ac:dyDescent="0.2">
      <c r="E13145" s="215"/>
      <c r="F13145" s="215"/>
      <c r="H13145" s="215"/>
      <c r="J13145" s="215"/>
      <c r="K13145" s="215"/>
      <c r="L13145" s="215"/>
      <c r="M13145" s="215"/>
    </row>
    <row r="13146" spans="5:13" x14ac:dyDescent="0.2">
      <c r="F13146" s="223"/>
      <c r="H13146" s="219"/>
      <c r="J13146" s="223"/>
      <c r="K13146" s="223"/>
      <c r="M13146" s="215"/>
    </row>
    <row r="13147" spans="5:13" x14ac:dyDescent="0.2">
      <c r="E13147" s="215"/>
      <c r="F13147" s="215"/>
      <c r="H13147" s="215"/>
      <c r="J13147" s="215"/>
      <c r="K13147" s="215"/>
      <c r="L13147" s="215"/>
      <c r="M13147" s="215"/>
    </row>
    <row r="13148" spans="5:13" x14ac:dyDescent="0.2">
      <c r="E13148" s="215"/>
      <c r="F13148" s="215"/>
      <c r="H13148" s="215"/>
      <c r="J13148" s="215"/>
      <c r="K13148" s="215"/>
      <c r="L13148" s="215"/>
      <c r="M13148" s="215"/>
    </row>
    <row r="13149" spans="5:13" x14ac:dyDescent="0.2">
      <c r="E13149" s="215"/>
      <c r="F13149" s="215"/>
      <c r="H13149" s="215"/>
      <c r="J13149" s="215"/>
      <c r="K13149" s="215"/>
      <c r="L13149" s="215"/>
      <c r="M13149" s="215"/>
    </row>
    <row r="13150" spans="5:13" x14ac:dyDescent="0.2">
      <c r="E13150" s="215"/>
      <c r="F13150" s="215"/>
      <c r="H13150" s="215"/>
      <c r="J13150" s="215"/>
      <c r="K13150" s="215"/>
      <c r="L13150" s="215"/>
      <c r="M13150" s="215"/>
    </row>
    <row r="13151" spans="5:13" x14ac:dyDescent="0.2">
      <c r="E13151" s="215"/>
      <c r="F13151" s="215"/>
      <c r="H13151" s="215"/>
      <c r="J13151" s="215"/>
      <c r="K13151" s="215"/>
      <c r="L13151" s="215"/>
      <c r="M13151" s="215"/>
    </row>
    <row r="13152" spans="5:13" x14ac:dyDescent="0.2">
      <c r="E13152" s="215"/>
      <c r="F13152" s="215"/>
      <c r="H13152" s="215"/>
      <c r="J13152" s="215"/>
      <c r="K13152" s="215"/>
      <c r="L13152" s="215"/>
      <c r="M13152" s="215"/>
    </row>
    <row r="13153" spans="5:13" x14ac:dyDescent="0.2">
      <c r="E13153" s="215"/>
      <c r="F13153" s="215"/>
      <c r="H13153" s="215"/>
      <c r="J13153" s="215"/>
      <c r="K13153" s="215"/>
      <c r="L13153" s="215"/>
      <c r="M13153" s="215"/>
    </row>
    <row r="13154" spans="5:13" x14ac:dyDescent="0.2">
      <c r="F13154" s="223"/>
      <c r="H13154" s="219"/>
      <c r="J13154" s="223"/>
      <c r="K13154" s="223"/>
      <c r="M13154" s="215"/>
    </row>
    <row r="13155" spans="5:13" x14ac:dyDescent="0.2">
      <c r="F13155" s="223"/>
      <c r="G13155" s="223"/>
      <c r="H13155" s="223"/>
      <c r="J13155" s="223"/>
      <c r="K13155" s="223"/>
    </row>
    <row r="13156" spans="5:13" x14ac:dyDescent="0.2">
      <c r="E13156" s="215"/>
      <c r="F13156" s="215"/>
      <c r="H13156" s="215"/>
      <c r="J13156" s="215"/>
      <c r="K13156" s="215"/>
      <c r="L13156" s="215"/>
      <c r="M13156" s="215"/>
    </row>
    <row r="13157" spans="5:13" x14ac:dyDescent="0.2">
      <c r="E13157" s="215"/>
      <c r="F13157" s="215"/>
      <c r="H13157" s="215"/>
      <c r="J13157" s="215"/>
      <c r="K13157" s="215"/>
      <c r="L13157" s="215"/>
      <c r="M13157" s="215"/>
    </row>
    <row r="13158" spans="5:13" x14ac:dyDescent="0.2">
      <c r="E13158" s="215"/>
      <c r="F13158" s="215"/>
      <c r="H13158" s="215"/>
      <c r="J13158" s="215"/>
      <c r="K13158" s="215"/>
      <c r="L13158" s="215"/>
      <c r="M13158" s="215"/>
    </row>
    <row r="13159" spans="5:13" x14ac:dyDescent="0.2">
      <c r="E13159" s="215"/>
      <c r="F13159" s="215"/>
      <c r="H13159" s="215"/>
      <c r="J13159" s="215"/>
      <c r="K13159" s="215"/>
      <c r="L13159" s="215"/>
      <c r="M13159" s="215"/>
    </row>
    <row r="13160" spans="5:13" x14ac:dyDescent="0.2">
      <c r="E13160" s="215"/>
      <c r="F13160" s="215"/>
      <c r="H13160" s="215"/>
      <c r="J13160" s="215"/>
      <c r="K13160" s="215"/>
      <c r="L13160" s="215"/>
      <c r="M13160" s="215"/>
    </row>
    <row r="13161" spans="5:13" x14ac:dyDescent="0.2">
      <c r="E13161" s="215"/>
      <c r="F13161" s="215"/>
      <c r="H13161" s="215"/>
      <c r="J13161" s="215"/>
      <c r="K13161" s="215"/>
      <c r="L13161" s="215"/>
      <c r="M13161" s="215"/>
    </row>
    <row r="13162" spans="5:13" x14ac:dyDescent="0.2">
      <c r="E13162" s="215"/>
      <c r="F13162" s="215"/>
      <c r="H13162" s="215"/>
      <c r="J13162" s="215"/>
      <c r="K13162" s="215"/>
      <c r="L13162" s="215"/>
      <c r="M13162" s="215"/>
    </row>
    <row r="13163" spans="5:13" x14ac:dyDescent="0.2">
      <c r="F13163" s="223"/>
      <c r="G13163" s="223"/>
      <c r="H13163" s="223"/>
      <c r="J13163" s="223"/>
      <c r="K13163" s="223"/>
    </row>
    <row r="13164" spans="5:13" x14ac:dyDescent="0.2">
      <c r="E13164" s="215"/>
      <c r="F13164" s="215"/>
      <c r="H13164" s="215"/>
      <c r="J13164" s="215"/>
      <c r="K13164" s="215"/>
      <c r="L13164" s="215"/>
      <c r="M13164" s="215"/>
    </row>
    <row r="13165" spans="5:13" x14ac:dyDescent="0.2">
      <c r="E13165" s="215"/>
      <c r="F13165" s="215"/>
      <c r="H13165" s="215"/>
      <c r="J13165" s="215"/>
      <c r="K13165" s="215"/>
      <c r="L13165" s="215"/>
      <c r="M13165" s="215"/>
    </row>
    <row r="13166" spans="5:13" x14ac:dyDescent="0.2">
      <c r="E13166" s="215"/>
      <c r="F13166" s="215"/>
      <c r="H13166" s="215"/>
      <c r="J13166" s="215"/>
      <c r="K13166" s="215"/>
      <c r="L13166" s="215"/>
      <c r="M13166" s="215"/>
    </row>
    <row r="13167" spans="5:13" x14ac:dyDescent="0.2">
      <c r="E13167" s="215"/>
      <c r="F13167" s="215"/>
      <c r="H13167" s="215"/>
      <c r="J13167" s="215"/>
      <c r="K13167" s="215"/>
      <c r="L13167" s="215"/>
      <c r="M13167" s="215"/>
    </row>
    <row r="13168" spans="5:13" x14ac:dyDescent="0.2">
      <c r="E13168" s="215"/>
      <c r="F13168" s="215"/>
      <c r="H13168" s="215"/>
      <c r="J13168" s="215"/>
      <c r="K13168" s="215"/>
      <c r="L13168" s="215"/>
      <c r="M13168" s="215"/>
    </row>
    <row r="13169" spans="5:13" x14ac:dyDescent="0.2">
      <c r="E13169" s="215"/>
      <c r="F13169" s="215"/>
      <c r="H13169" s="215"/>
      <c r="J13169" s="215"/>
      <c r="K13169" s="215"/>
      <c r="L13169" s="215"/>
      <c r="M13169" s="215"/>
    </row>
    <row r="13170" spans="5:13" x14ac:dyDescent="0.2">
      <c r="E13170" s="215"/>
      <c r="F13170" s="215"/>
      <c r="H13170" s="215"/>
      <c r="J13170" s="215"/>
      <c r="K13170" s="215"/>
      <c r="L13170" s="215"/>
      <c r="M13170" s="215"/>
    </row>
    <row r="13171" spans="5:13" x14ac:dyDescent="0.2">
      <c r="E13171" s="215"/>
      <c r="F13171" s="215"/>
      <c r="H13171" s="215"/>
      <c r="J13171" s="215"/>
      <c r="K13171" s="215"/>
      <c r="L13171" s="215"/>
      <c r="M13171" s="215"/>
    </row>
    <row r="13172" spans="5:13" x14ac:dyDescent="0.2">
      <c r="E13172" s="215"/>
      <c r="F13172" s="215"/>
      <c r="H13172" s="215"/>
      <c r="J13172" s="215"/>
      <c r="K13172" s="215"/>
      <c r="L13172" s="215"/>
      <c r="M13172" s="215"/>
    </row>
    <row r="13173" spans="5:13" x14ac:dyDescent="0.2">
      <c r="E13173" s="215"/>
      <c r="F13173" s="215"/>
      <c r="H13173" s="215"/>
      <c r="J13173" s="215"/>
      <c r="K13173" s="215"/>
      <c r="L13173" s="215"/>
      <c r="M13173" s="215"/>
    </row>
    <row r="13174" spans="5:13" x14ac:dyDescent="0.2">
      <c r="E13174" s="215"/>
      <c r="F13174" s="215"/>
      <c r="H13174" s="215"/>
      <c r="J13174" s="215"/>
      <c r="K13174" s="215"/>
      <c r="L13174" s="215"/>
      <c r="M13174" s="215"/>
    </row>
    <row r="13175" spans="5:13" x14ac:dyDescent="0.2">
      <c r="F13175" s="223"/>
      <c r="G13175" s="223"/>
      <c r="H13175" s="223"/>
      <c r="J13175" s="223"/>
      <c r="K13175" s="223"/>
    </row>
    <row r="13176" spans="5:13" x14ac:dyDescent="0.2">
      <c r="F13176" s="223"/>
      <c r="G13176" s="223"/>
      <c r="H13176" s="223"/>
      <c r="J13176" s="223"/>
      <c r="K13176" s="223"/>
    </row>
    <row r="13177" spans="5:13" x14ac:dyDescent="0.2">
      <c r="E13177" s="215"/>
      <c r="F13177" s="215"/>
      <c r="H13177" s="215"/>
      <c r="J13177" s="215"/>
      <c r="K13177" s="215"/>
      <c r="L13177" s="215"/>
      <c r="M13177" s="215"/>
    </row>
    <row r="13178" spans="5:13" x14ac:dyDescent="0.2">
      <c r="F13178" s="223"/>
      <c r="G13178" s="223"/>
      <c r="H13178" s="223"/>
      <c r="J13178" s="223"/>
      <c r="K13178" s="223"/>
    </row>
    <row r="13179" spans="5:13" x14ac:dyDescent="0.2">
      <c r="E13179" s="215"/>
      <c r="F13179" s="215"/>
      <c r="H13179" s="215"/>
      <c r="J13179" s="215"/>
      <c r="K13179" s="215"/>
      <c r="L13179" s="215"/>
      <c r="M13179" s="215"/>
    </row>
    <row r="13180" spans="5:13" x14ac:dyDescent="0.2">
      <c r="E13180" s="215"/>
      <c r="F13180" s="215"/>
      <c r="H13180" s="215"/>
      <c r="J13180" s="215"/>
      <c r="K13180" s="215"/>
      <c r="L13180" s="215"/>
      <c r="M13180" s="215"/>
    </row>
    <row r="13181" spans="5:13" x14ac:dyDescent="0.2">
      <c r="E13181" s="215"/>
      <c r="F13181" s="215"/>
      <c r="H13181" s="215"/>
      <c r="J13181" s="215"/>
      <c r="K13181" s="215"/>
      <c r="L13181" s="215"/>
      <c r="M13181" s="215"/>
    </row>
    <row r="13182" spans="5:13" x14ac:dyDescent="0.2">
      <c r="E13182" s="215"/>
      <c r="F13182" s="215"/>
      <c r="H13182" s="215"/>
      <c r="J13182" s="215"/>
      <c r="K13182" s="215"/>
      <c r="L13182" s="215"/>
      <c r="M13182" s="215"/>
    </row>
    <row r="13183" spans="5:13" x14ac:dyDescent="0.2">
      <c r="E13183" s="215"/>
      <c r="F13183" s="215"/>
      <c r="H13183" s="215"/>
      <c r="J13183" s="215"/>
      <c r="K13183" s="215"/>
      <c r="L13183" s="215"/>
      <c r="M13183" s="215"/>
    </row>
    <row r="13184" spans="5:13" x14ac:dyDescent="0.2">
      <c r="E13184" s="215"/>
      <c r="F13184" s="215"/>
      <c r="H13184" s="215"/>
      <c r="J13184" s="215"/>
      <c r="K13184" s="215"/>
      <c r="L13184" s="215"/>
      <c r="M13184" s="215"/>
    </row>
    <row r="13185" spans="5:13" x14ac:dyDescent="0.2">
      <c r="E13185" s="215"/>
      <c r="F13185" s="215"/>
      <c r="H13185" s="215"/>
      <c r="J13185" s="215"/>
      <c r="K13185" s="215"/>
      <c r="L13185" s="215"/>
      <c r="M13185" s="215"/>
    </row>
    <row r="13186" spans="5:13" x14ac:dyDescent="0.2">
      <c r="E13186" s="215"/>
      <c r="F13186" s="215"/>
      <c r="H13186" s="215"/>
      <c r="J13186" s="215"/>
      <c r="K13186" s="215"/>
      <c r="L13186" s="215"/>
      <c r="M13186" s="215"/>
    </row>
    <row r="13187" spans="5:13" x14ac:dyDescent="0.2">
      <c r="E13187" s="215"/>
      <c r="F13187" s="215"/>
      <c r="H13187" s="215"/>
      <c r="J13187" s="215"/>
      <c r="K13187" s="215"/>
      <c r="L13187" s="215"/>
      <c r="M13187" s="215"/>
    </row>
    <row r="13188" spans="5:13" x14ac:dyDescent="0.2">
      <c r="F13188" s="223"/>
      <c r="G13188" s="223"/>
      <c r="H13188" s="223"/>
      <c r="J13188" s="223"/>
      <c r="K13188" s="223"/>
    </row>
    <row r="13189" spans="5:13" x14ac:dyDescent="0.2">
      <c r="E13189" s="215"/>
      <c r="F13189" s="215"/>
      <c r="H13189" s="215"/>
      <c r="J13189" s="215"/>
      <c r="K13189" s="215"/>
      <c r="L13189" s="215"/>
      <c r="M13189" s="215"/>
    </row>
    <row r="13190" spans="5:13" x14ac:dyDescent="0.2">
      <c r="E13190" s="215"/>
      <c r="F13190" s="215"/>
      <c r="H13190" s="215"/>
      <c r="J13190" s="215"/>
      <c r="K13190" s="215"/>
      <c r="L13190" s="215"/>
      <c r="M13190" s="215"/>
    </row>
    <row r="13191" spans="5:13" x14ac:dyDescent="0.2">
      <c r="E13191" s="215"/>
      <c r="F13191" s="215"/>
      <c r="H13191" s="215"/>
      <c r="J13191" s="215"/>
      <c r="K13191" s="215"/>
      <c r="L13191" s="215"/>
      <c r="M13191" s="215"/>
    </row>
    <row r="13192" spans="5:13" x14ac:dyDescent="0.2">
      <c r="E13192" s="215"/>
      <c r="F13192" s="215"/>
      <c r="H13192" s="215"/>
      <c r="J13192" s="215"/>
      <c r="K13192" s="215"/>
      <c r="L13192" s="215"/>
      <c r="M13192" s="215"/>
    </row>
    <row r="13193" spans="5:13" x14ac:dyDescent="0.2">
      <c r="E13193" s="215"/>
      <c r="F13193" s="215"/>
      <c r="H13193" s="215"/>
      <c r="J13193" s="215"/>
      <c r="K13193" s="215"/>
      <c r="L13193" s="215"/>
      <c r="M13193" s="215"/>
    </row>
    <row r="13194" spans="5:13" x14ac:dyDescent="0.2">
      <c r="E13194" s="215"/>
      <c r="F13194" s="215"/>
      <c r="J13194" s="215"/>
      <c r="K13194" s="215"/>
      <c r="L13194" s="215"/>
      <c r="M13194" s="215"/>
    </row>
    <row r="13195" spans="5:13" x14ac:dyDescent="0.2">
      <c r="E13195" s="215"/>
      <c r="F13195" s="215"/>
      <c r="H13195" s="215"/>
      <c r="J13195" s="215"/>
      <c r="K13195" s="215"/>
      <c r="L13195" s="215"/>
      <c r="M13195" s="215"/>
    </row>
    <row r="13196" spans="5:13" x14ac:dyDescent="0.2">
      <c r="E13196" s="215"/>
      <c r="F13196" s="215"/>
      <c r="H13196" s="215"/>
      <c r="J13196" s="215"/>
      <c r="K13196" s="215"/>
      <c r="L13196" s="215"/>
      <c r="M13196" s="215"/>
    </row>
    <row r="13197" spans="5:13" x14ac:dyDescent="0.2">
      <c r="E13197" s="215"/>
      <c r="F13197" s="215"/>
      <c r="H13197" s="215"/>
      <c r="J13197" s="215"/>
      <c r="K13197" s="215"/>
      <c r="L13197" s="215"/>
      <c r="M13197" s="215"/>
    </row>
    <row r="13198" spans="5:13" x14ac:dyDescent="0.2">
      <c r="F13198" s="223"/>
      <c r="G13198" s="223"/>
      <c r="J13198" s="223"/>
      <c r="K13198" s="223"/>
    </row>
    <row r="13199" spans="5:13" x14ac:dyDescent="0.2">
      <c r="E13199" s="215"/>
      <c r="F13199" s="215"/>
      <c r="H13199" s="215"/>
      <c r="J13199" s="215"/>
      <c r="K13199" s="215"/>
      <c r="L13199" s="215"/>
      <c r="M13199" s="215"/>
    </row>
    <row r="13200" spans="5:13" x14ac:dyDescent="0.2">
      <c r="F13200" s="223"/>
      <c r="G13200" s="223"/>
      <c r="H13200" s="223"/>
      <c r="J13200" s="223"/>
      <c r="K13200" s="223"/>
    </row>
    <row r="13201" spans="5:13" x14ac:dyDescent="0.2">
      <c r="F13201" s="223"/>
      <c r="G13201" s="223"/>
      <c r="H13201" s="223"/>
      <c r="J13201" s="223"/>
      <c r="K13201" s="223"/>
    </row>
    <row r="13202" spans="5:13" x14ac:dyDescent="0.2">
      <c r="E13202" s="215"/>
      <c r="F13202" s="215"/>
      <c r="H13202" s="215"/>
      <c r="J13202" s="215"/>
      <c r="K13202" s="215"/>
      <c r="L13202" s="215"/>
      <c r="M13202" s="215"/>
    </row>
    <row r="13203" spans="5:13" x14ac:dyDescent="0.2">
      <c r="E13203" s="215"/>
      <c r="F13203" s="215"/>
      <c r="H13203" s="215"/>
      <c r="J13203" s="215"/>
      <c r="K13203" s="215"/>
      <c r="L13203" s="215"/>
      <c r="M13203" s="215"/>
    </row>
    <row r="13204" spans="5:13" x14ac:dyDescent="0.2">
      <c r="E13204" s="215"/>
      <c r="F13204" s="215"/>
      <c r="H13204" s="215"/>
      <c r="J13204" s="215"/>
      <c r="K13204" s="215"/>
      <c r="L13204" s="215"/>
      <c r="M13204" s="215"/>
    </row>
    <row r="13205" spans="5:13" x14ac:dyDescent="0.2">
      <c r="H13205" s="219"/>
      <c r="M13205" s="215"/>
    </row>
    <row r="13206" spans="5:13" x14ac:dyDescent="0.2">
      <c r="E13206" s="215"/>
      <c r="F13206" s="215"/>
      <c r="H13206" s="215"/>
      <c r="J13206" s="215"/>
      <c r="K13206" s="215"/>
      <c r="L13206" s="215"/>
      <c r="M13206" s="215"/>
    </row>
    <row r="13207" spans="5:13" x14ac:dyDescent="0.2">
      <c r="E13207" s="215"/>
      <c r="F13207" s="215"/>
      <c r="H13207" s="215"/>
      <c r="J13207" s="215"/>
      <c r="K13207" s="215"/>
      <c r="L13207" s="215"/>
      <c r="M13207" s="215"/>
    </row>
    <row r="13208" spans="5:13" x14ac:dyDescent="0.2">
      <c r="E13208" s="215"/>
      <c r="F13208" s="215"/>
      <c r="H13208" s="215"/>
      <c r="J13208" s="215"/>
      <c r="K13208" s="215"/>
      <c r="L13208" s="215"/>
      <c r="M13208" s="215"/>
    </row>
    <row r="13209" spans="5:13" x14ac:dyDescent="0.2">
      <c r="F13209" s="223"/>
      <c r="G13209" s="223"/>
      <c r="H13209" s="223"/>
      <c r="J13209" s="223"/>
      <c r="K13209" s="223"/>
    </row>
    <row r="13210" spans="5:13" x14ac:dyDescent="0.2">
      <c r="E13210" s="215"/>
      <c r="F13210" s="215"/>
      <c r="H13210" s="215"/>
      <c r="J13210" s="215"/>
      <c r="K13210" s="215"/>
      <c r="L13210" s="215"/>
      <c r="M13210" s="215"/>
    </row>
    <row r="13211" spans="5:13" x14ac:dyDescent="0.2">
      <c r="E13211" s="215"/>
      <c r="F13211" s="215"/>
      <c r="H13211" s="215"/>
      <c r="J13211" s="215"/>
      <c r="K13211" s="215"/>
      <c r="L13211" s="215"/>
      <c r="M13211" s="215"/>
    </row>
    <row r="13212" spans="5:13" x14ac:dyDescent="0.2">
      <c r="E13212" s="215"/>
      <c r="F13212" s="215"/>
      <c r="H13212" s="215"/>
      <c r="J13212" s="215"/>
      <c r="K13212" s="215"/>
      <c r="L13212" s="215"/>
      <c r="M13212" s="215"/>
    </row>
    <row r="13213" spans="5:13" x14ac:dyDescent="0.2">
      <c r="E13213" s="215"/>
      <c r="F13213" s="215"/>
      <c r="H13213" s="215"/>
      <c r="J13213" s="215"/>
      <c r="K13213" s="215"/>
      <c r="L13213" s="215"/>
      <c r="M13213" s="215"/>
    </row>
    <row r="13214" spans="5:13" x14ac:dyDescent="0.2">
      <c r="E13214" s="215"/>
      <c r="F13214" s="215"/>
      <c r="H13214" s="215"/>
      <c r="J13214" s="215"/>
      <c r="K13214" s="215"/>
      <c r="L13214" s="215"/>
      <c r="M13214" s="215"/>
    </row>
    <row r="13215" spans="5:13" x14ac:dyDescent="0.2">
      <c r="E13215" s="215"/>
      <c r="F13215" s="215"/>
      <c r="H13215" s="215"/>
      <c r="J13215" s="215"/>
      <c r="K13215" s="215"/>
      <c r="L13215" s="215"/>
      <c r="M13215" s="215"/>
    </row>
    <row r="13216" spans="5:13" x14ac:dyDescent="0.2">
      <c r="H13216" s="219"/>
      <c r="M13216" s="215"/>
    </row>
    <row r="13217" spans="5:13" x14ac:dyDescent="0.2">
      <c r="E13217" s="215"/>
      <c r="F13217" s="215"/>
      <c r="H13217" s="215"/>
      <c r="J13217" s="215"/>
      <c r="K13217" s="215"/>
      <c r="L13217" s="215"/>
      <c r="M13217" s="215"/>
    </row>
    <row r="13218" spans="5:13" x14ac:dyDescent="0.2">
      <c r="E13218" s="215"/>
      <c r="F13218" s="215"/>
      <c r="H13218" s="215"/>
      <c r="J13218" s="215"/>
      <c r="K13218" s="215"/>
      <c r="L13218" s="215"/>
      <c r="M13218" s="215"/>
    </row>
    <row r="13219" spans="5:13" x14ac:dyDescent="0.2">
      <c r="E13219" s="215"/>
      <c r="F13219" s="215"/>
      <c r="H13219" s="215"/>
      <c r="J13219" s="215"/>
      <c r="K13219" s="215"/>
      <c r="L13219" s="215"/>
      <c r="M13219" s="215"/>
    </row>
    <row r="13220" spans="5:13" x14ac:dyDescent="0.2">
      <c r="F13220" s="223"/>
      <c r="G13220" s="223"/>
      <c r="H13220" s="223"/>
      <c r="J13220" s="223"/>
      <c r="K13220" s="223"/>
    </row>
    <row r="13221" spans="5:13" x14ac:dyDescent="0.2">
      <c r="E13221" s="215"/>
      <c r="F13221" s="215"/>
      <c r="H13221" s="215"/>
      <c r="J13221" s="215"/>
      <c r="K13221" s="215"/>
      <c r="L13221" s="215"/>
      <c r="M13221" s="215"/>
    </row>
    <row r="13222" spans="5:13" x14ac:dyDescent="0.2">
      <c r="F13222" s="223"/>
      <c r="H13222" s="219"/>
      <c r="J13222" s="223"/>
      <c r="K13222" s="223"/>
      <c r="M13222" s="215"/>
    </row>
    <row r="13223" spans="5:13" x14ac:dyDescent="0.2">
      <c r="E13223" s="215"/>
      <c r="F13223" s="215"/>
      <c r="H13223" s="215"/>
      <c r="J13223" s="215"/>
      <c r="K13223" s="215"/>
      <c r="L13223" s="215"/>
      <c r="M13223" s="215"/>
    </row>
    <row r="13224" spans="5:13" x14ac:dyDescent="0.2">
      <c r="E13224" s="215"/>
      <c r="F13224" s="215"/>
      <c r="H13224" s="215"/>
      <c r="J13224" s="215"/>
      <c r="K13224" s="215"/>
      <c r="L13224" s="215"/>
      <c r="M13224" s="215"/>
    </row>
    <row r="13225" spans="5:13" x14ac:dyDescent="0.2">
      <c r="F13225" s="223"/>
      <c r="G13225" s="223"/>
      <c r="H13225" s="223"/>
      <c r="J13225" s="223"/>
      <c r="K13225" s="223"/>
    </row>
    <row r="13226" spans="5:13" x14ac:dyDescent="0.2">
      <c r="F13226" s="223"/>
      <c r="G13226" s="223"/>
      <c r="H13226" s="223"/>
      <c r="J13226" s="223"/>
      <c r="K13226" s="223"/>
    </row>
    <row r="13227" spans="5:13" x14ac:dyDescent="0.2">
      <c r="F13227" s="223"/>
      <c r="G13227" s="223"/>
      <c r="H13227" s="223"/>
      <c r="J13227" s="223"/>
      <c r="K13227" s="223"/>
    </row>
    <row r="13228" spans="5:13" x14ac:dyDescent="0.2">
      <c r="F13228" s="223"/>
      <c r="G13228" s="223"/>
      <c r="H13228" s="223"/>
      <c r="J13228" s="223"/>
      <c r="K13228" s="223"/>
    </row>
    <row r="13229" spans="5:13" x14ac:dyDescent="0.2">
      <c r="E13229" s="215"/>
      <c r="F13229" s="215"/>
      <c r="H13229" s="215"/>
      <c r="J13229" s="215"/>
      <c r="K13229" s="215"/>
      <c r="L13229" s="215"/>
      <c r="M13229" s="215"/>
    </row>
    <row r="13230" spans="5:13" x14ac:dyDescent="0.2">
      <c r="E13230" s="215"/>
      <c r="F13230" s="215"/>
      <c r="H13230" s="215"/>
      <c r="J13230" s="215"/>
      <c r="K13230" s="215"/>
      <c r="L13230" s="215"/>
      <c r="M13230" s="215"/>
    </row>
    <row r="13231" spans="5:13" x14ac:dyDescent="0.2">
      <c r="E13231" s="215"/>
      <c r="F13231" s="215"/>
      <c r="H13231" s="215"/>
      <c r="J13231" s="215"/>
      <c r="K13231" s="215"/>
      <c r="L13231" s="215"/>
      <c r="M13231" s="215"/>
    </row>
    <row r="13232" spans="5:13" x14ac:dyDescent="0.2">
      <c r="E13232" s="215"/>
      <c r="F13232" s="215"/>
      <c r="H13232" s="215"/>
      <c r="J13232" s="215"/>
      <c r="K13232" s="215"/>
      <c r="L13232" s="215"/>
      <c r="M13232" s="215"/>
    </row>
    <row r="13233" spans="5:13" x14ac:dyDescent="0.2">
      <c r="E13233" s="215"/>
      <c r="F13233" s="215"/>
      <c r="H13233" s="215"/>
      <c r="J13233" s="215"/>
      <c r="K13233" s="215"/>
      <c r="L13233" s="215"/>
      <c r="M13233" s="215"/>
    </row>
    <row r="13234" spans="5:13" x14ac:dyDescent="0.2">
      <c r="F13234" s="223"/>
      <c r="G13234" s="223"/>
      <c r="H13234" s="223"/>
      <c r="J13234" s="223"/>
      <c r="K13234" s="223"/>
    </row>
    <row r="13235" spans="5:13" x14ac:dyDescent="0.2">
      <c r="E13235" s="215"/>
      <c r="F13235" s="215"/>
      <c r="H13235" s="215"/>
      <c r="J13235" s="215"/>
      <c r="K13235" s="215"/>
      <c r="L13235" s="215"/>
      <c r="M13235" s="215"/>
    </row>
    <row r="13236" spans="5:13" x14ac:dyDescent="0.2">
      <c r="E13236" s="215"/>
      <c r="F13236" s="215"/>
      <c r="H13236" s="215"/>
      <c r="J13236" s="215"/>
      <c r="K13236" s="215"/>
      <c r="L13236" s="215"/>
      <c r="M13236" s="215"/>
    </row>
    <row r="13237" spans="5:13" x14ac:dyDescent="0.2">
      <c r="E13237" s="215"/>
      <c r="F13237" s="215"/>
      <c r="H13237" s="215"/>
      <c r="J13237" s="215"/>
      <c r="K13237" s="215"/>
      <c r="L13237" s="215"/>
      <c r="M13237" s="215"/>
    </row>
    <row r="13238" spans="5:13" x14ac:dyDescent="0.2">
      <c r="E13238" s="215"/>
      <c r="F13238" s="215"/>
      <c r="H13238" s="215"/>
      <c r="J13238" s="215"/>
      <c r="K13238" s="215"/>
      <c r="L13238" s="215"/>
      <c r="M13238" s="215"/>
    </row>
    <row r="13239" spans="5:13" x14ac:dyDescent="0.2">
      <c r="E13239" s="215"/>
      <c r="F13239" s="215"/>
      <c r="H13239" s="215"/>
      <c r="J13239" s="215"/>
      <c r="K13239" s="215"/>
      <c r="L13239" s="215"/>
      <c r="M13239" s="215"/>
    </row>
    <row r="13240" spans="5:13" x14ac:dyDescent="0.2">
      <c r="F13240" s="223"/>
      <c r="G13240" s="223"/>
      <c r="H13240" s="223"/>
      <c r="J13240" s="223"/>
      <c r="K13240" s="223"/>
    </row>
    <row r="13241" spans="5:13" x14ac:dyDescent="0.2">
      <c r="F13241" s="223"/>
      <c r="G13241" s="223"/>
      <c r="H13241" s="223"/>
      <c r="J13241" s="223"/>
      <c r="K13241" s="223"/>
    </row>
    <row r="13242" spans="5:13" x14ac:dyDescent="0.2">
      <c r="E13242" s="215"/>
      <c r="F13242" s="215"/>
      <c r="H13242" s="215"/>
      <c r="J13242" s="215"/>
      <c r="K13242" s="215"/>
      <c r="L13242" s="215"/>
      <c r="M13242" s="215"/>
    </row>
    <row r="13243" spans="5:13" x14ac:dyDescent="0.2">
      <c r="E13243" s="215"/>
      <c r="F13243" s="215"/>
      <c r="H13243" s="215"/>
      <c r="J13243" s="215"/>
      <c r="K13243" s="215"/>
      <c r="L13243" s="215"/>
      <c r="M13243" s="215"/>
    </row>
    <row r="13244" spans="5:13" x14ac:dyDescent="0.2">
      <c r="E13244" s="215"/>
      <c r="F13244" s="215"/>
      <c r="H13244" s="215"/>
      <c r="J13244" s="215"/>
      <c r="K13244" s="215"/>
      <c r="L13244" s="215"/>
      <c r="M13244" s="215"/>
    </row>
    <row r="13245" spans="5:13" x14ac:dyDescent="0.2">
      <c r="E13245" s="215"/>
      <c r="F13245" s="215"/>
      <c r="H13245" s="215"/>
      <c r="J13245" s="215"/>
      <c r="K13245" s="215"/>
      <c r="L13245" s="215"/>
      <c r="M13245" s="215"/>
    </row>
    <row r="13246" spans="5:13" x14ac:dyDescent="0.2">
      <c r="E13246" s="215"/>
      <c r="F13246" s="215"/>
      <c r="H13246" s="215"/>
      <c r="J13246" s="215"/>
      <c r="K13246" s="215"/>
      <c r="L13246" s="215"/>
      <c r="M13246" s="215"/>
    </row>
    <row r="13247" spans="5:13" x14ac:dyDescent="0.2">
      <c r="E13247" s="215"/>
      <c r="F13247" s="215"/>
      <c r="H13247" s="215"/>
      <c r="J13247" s="215"/>
      <c r="K13247" s="215"/>
      <c r="L13247" s="215"/>
      <c r="M13247" s="215"/>
    </row>
    <row r="13248" spans="5:13" x14ac:dyDescent="0.2">
      <c r="F13248" s="223"/>
      <c r="G13248" s="223"/>
      <c r="H13248" s="223"/>
      <c r="J13248" s="223"/>
      <c r="K13248" s="223"/>
    </row>
    <row r="13249" spans="5:13" x14ac:dyDescent="0.2">
      <c r="E13249" s="215"/>
      <c r="F13249" s="215"/>
      <c r="H13249" s="215"/>
      <c r="J13249" s="215"/>
      <c r="K13249" s="215"/>
      <c r="L13249" s="215"/>
      <c r="M13249" s="215"/>
    </row>
    <row r="13250" spans="5:13" x14ac:dyDescent="0.2">
      <c r="F13250" s="223"/>
      <c r="H13250" s="219"/>
      <c r="J13250" s="223"/>
      <c r="K13250" s="223"/>
      <c r="M13250" s="215"/>
    </row>
    <row r="13251" spans="5:13" x14ac:dyDescent="0.2">
      <c r="F13251" s="223"/>
      <c r="G13251" s="223"/>
      <c r="H13251" s="223"/>
      <c r="J13251" s="223"/>
      <c r="K13251" s="223"/>
    </row>
    <row r="13252" spans="5:13" x14ac:dyDescent="0.2">
      <c r="E13252" s="215"/>
      <c r="F13252" s="215"/>
      <c r="H13252" s="215"/>
      <c r="J13252" s="215"/>
      <c r="K13252" s="215"/>
      <c r="L13252" s="215"/>
      <c r="M13252" s="215"/>
    </row>
    <row r="13253" spans="5:13" x14ac:dyDescent="0.2">
      <c r="E13253" s="215"/>
      <c r="F13253" s="215"/>
      <c r="H13253" s="215"/>
      <c r="J13253" s="215"/>
      <c r="K13253" s="215"/>
      <c r="L13253" s="215"/>
      <c r="M13253" s="215"/>
    </row>
    <row r="13254" spans="5:13" x14ac:dyDescent="0.2">
      <c r="E13254" s="215"/>
      <c r="F13254" s="215"/>
      <c r="H13254" s="215"/>
      <c r="J13254" s="215"/>
      <c r="K13254" s="215"/>
      <c r="L13254" s="215"/>
      <c r="M13254" s="215"/>
    </row>
    <row r="13255" spans="5:13" x14ac:dyDescent="0.2">
      <c r="F13255" s="223"/>
      <c r="G13255" s="223"/>
      <c r="H13255" s="223"/>
      <c r="J13255" s="223"/>
      <c r="K13255" s="223"/>
    </row>
    <row r="13256" spans="5:13" x14ac:dyDescent="0.2">
      <c r="E13256" s="215"/>
      <c r="F13256" s="215"/>
      <c r="H13256" s="215"/>
      <c r="J13256" s="215"/>
      <c r="K13256" s="215"/>
      <c r="L13256" s="215"/>
      <c r="M13256" s="215"/>
    </row>
    <row r="13257" spans="5:13" x14ac:dyDescent="0.2">
      <c r="F13257" s="223"/>
      <c r="H13257" s="219"/>
      <c r="J13257" s="223"/>
      <c r="K13257" s="223"/>
      <c r="M13257" s="215"/>
    </row>
    <row r="13258" spans="5:13" x14ac:dyDescent="0.2">
      <c r="F13258" s="223"/>
      <c r="G13258" s="223"/>
      <c r="H13258" s="223"/>
      <c r="J13258" s="223"/>
      <c r="K13258" s="223"/>
    </row>
    <row r="13259" spans="5:13" x14ac:dyDescent="0.2">
      <c r="E13259" s="215"/>
      <c r="F13259" s="215"/>
      <c r="H13259" s="215"/>
      <c r="J13259" s="215"/>
      <c r="K13259" s="215"/>
      <c r="L13259" s="215"/>
      <c r="M13259" s="215"/>
    </row>
    <row r="13260" spans="5:13" x14ac:dyDescent="0.2">
      <c r="E13260" s="215"/>
      <c r="F13260" s="215"/>
      <c r="H13260" s="215"/>
      <c r="J13260" s="215"/>
      <c r="K13260" s="215"/>
      <c r="L13260" s="215"/>
      <c r="M13260" s="215"/>
    </row>
    <row r="13261" spans="5:13" x14ac:dyDescent="0.2">
      <c r="F13261" s="223"/>
      <c r="G13261" s="223"/>
      <c r="H13261" s="223"/>
      <c r="J13261" s="223"/>
      <c r="K13261" s="223"/>
    </row>
    <row r="13262" spans="5:13" x14ac:dyDescent="0.2">
      <c r="F13262" s="223"/>
      <c r="G13262" s="223"/>
      <c r="H13262" s="223"/>
      <c r="J13262" s="223"/>
      <c r="K13262" s="223"/>
    </row>
    <row r="13263" spans="5:13" x14ac:dyDescent="0.2">
      <c r="F13263" s="223"/>
      <c r="G13263" s="223"/>
      <c r="H13263" s="223"/>
      <c r="J13263" s="223"/>
      <c r="K13263" s="223"/>
    </row>
    <row r="13264" spans="5:13" x14ac:dyDescent="0.2">
      <c r="E13264" s="215"/>
      <c r="F13264" s="215"/>
      <c r="H13264" s="215"/>
      <c r="J13264" s="215"/>
      <c r="K13264" s="215"/>
      <c r="L13264" s="215"/>
      <c r="M13264" s="215"/>
    </row>
    <row r="13265" spans="5:13" x14ac:dyDescent="0.2">
      <c r="E13265" s="215"/>
      <c r="F13265" s="215"/>
      <c r="H13265" s="215"/>
      <c r="J13265" s="215"/>
      <c r="K13265" s="215"/>
      <c r="L13265" s="215"/>
      <c r="M13265" s="215"/>
    </row>
    <row r="13266" spans="5:13" x14ac:dyDescent="0.2">
      <c r="E13266" s="215"/>
      <c r="F13266" s="215"/>
      <c r="H13266" s="215"/>
      <c r="J13266" s="215"/>
      <c r="K13266" s="215"/>
      <c r="L13266" s="215"/>
      <c r="M13266" s="215"/>
    </row>
    <row r="13267" spans="5:13" x14ac:dyDescent="0.2">
      <c r="E13267" s="215"/>
      <c r="F13267" s="215"/>
      <c r="H13267" s="215"/>
      <c r="J13267" s="215"/>
      <c r="K13267" s="215"/>
      <c r="L13267" s="215"/>
      <c r="M13267" s="215"/>
    </row>
    <row r="13268" spans="5:13" x14ac:dyDescent="0.2">
      <c r="F13268" s="223"/>
      <c r="H13268" s="219"/>
      <c r="J13268" s="223"/>
      <c r="K13268" s="223"/>
      <c r="M13268" s="215"/>
    </row>
    <row r="13269" spans="5:13" x14ac:dyDescent="0.2">
      <c r="E13269" s="215"/>
      <c r="F13269" s="215"/>
      <c r="H13269" s="215"/>
      <c r="J13269" s="215"/>
      <c r="K13269" s="215"/>
      <c r="L13269" s="215"/>
      <c r="M13269" s="215"/>
    </row>
    <row r="13270" spans="5:13" x14ac:dyDescent="0.2">
      <c r="E13270" s="215"/>
      <c r="F13270" s="215"/>
      <c r="H13270" s="215"/>
      <c r="J13270" s="215"/>
      <c r="K13270" s="215"/>
      <c r="L13270" s="215"/>
      <c r="M13270" s="215"/>
    </row>
    <row r="13271" spans="5:13" x14ac:dyDescent="0.2">
      <c r="E13271" s="215"/>
      <c r="F13271" s="215"/>
      <c r="H13271" s="215"/>
      <c r="J13271" s="215"/>
      <c r="K13271" s="215"/>
      <c r="L13271" s="215"/>
      <c r="M13271" s="215"/>
    </row>
    <row r="13272" spans="5:13" x14ac:dyDescent="0.2">
      <c r="E13272" s="215"/>
      <c r="F13272" s="215"/>
      <c r="H13272" s="215"/>
      <c r="J13272" s="215"/>
      <c r="K13272" s="215"/>
      <c r="L13272" s="215"/>
      <c r="M13272" s="215"/>
    </row>
    <row r="13273" spans="5:13" x14ac:dyDescent="0.2">
      <c r="E13273" s="215"/>
      <c r="F13273" s="215"/>
      <c r="H13273" s="215"/>
      <c r="J13273" s="215"/>
      <c r="K13273" s="215"/>
      <c r="L13273" s="215"/>
      <c r="M13273" s="215"/>
    </row>
    <row r="13274" spans="5:13" x14ac:dyDescent="0.2">
      <c r="E13274" s="215"/>
      <c r="F13274" s="215"/>
      <c r="H13274" s="215"/>
      <c r="J13274" s="215"/>
      <c r="K13274" s="215"/>
      <c r="L13274" s="215"/>
      <c r="M13274" s="215"/>
    </row>
    <row r="13275" spans="5:13" x14ac:dyDescent="0.2">
      <c r="E13275" s="215"/>
      <c r="F13275" s="215"/>
      <c r="H13275" s="215"/>
      <c r="J13275" s="215"/>
      <c r="K13275" s="215"/>
      <c r="L13275" s="215"/>
      <c r="M13275" s="215"/>
    </row>
    <row r="13276" spans="5:13" x14ac:dyDescent="0.2">
      <c r="E13276" s="215"/>
      <c r="F13276" s="215"/>
      <c r="H13276" s="215"/>
      <c r="J13276" s="215"/>
      <c r="K13276" s="215"/>
      <c r="L13276" s="215"/>
      <c r="M13276" s="215"/>
    </row>
    <row r="13277" spans="5:13" x14ac:dyDescent="0.2">
      <c r="F13277" s="223"/>
      <c r="G13277" s="223"/>
      <c r="H13277" s="223"/>
      <c r="J13277" s="223"/>
      <c r="K13277" s="223"/>
    </row>
    <row r="13278" spans="5:13" x14ac:dyDescent="0.2">
      <c r="E13278" s="215"/>
      <c r="F13278" s="215"/>
      <c r="H13278" s="215"/>
      <c r="J13278" s="215"/>
      <c r="K13278" s="215"/>
      <c r="L13278" s="215"/>
      <c r="M13278" s="215"/>
    </row>
    <row r="13279" spans="5:13" x14ac:dyDescent="0.2">
      <c r="E13279" s="215"/>
      <c r="F13279" s="215"/>
      <c r="H13279" s="215"/>
      <c r="J13279" s="215"/>
      <c r="K13279" s="215"/>
      <c r="L13279" s="215"/>
      <c r="M13279" s="215"/>
    </row>
    <row r="13280" spans="5:13" x14ac:dyDescent="0.2">
      <c r="E13280" s="215"/>
      <c r="F13280" s="215"/>
      <c r="H13280" s="215"/>
      <c r="J13280" s="215"/>
      <c r="K13280" s="215"/>
      <c r="L13280" s="215"/>
      <c r="M13280" s="215"/>
    </row>
    <row r="13281" spans="5:13" x14ac:dyDescent="0.2">
      <c r="E13281" s="215"/>
      <c r="F13281" s="215"/>
      <c r="H13281" s="215"/>
      <c r="J13281" s="215"/>
      <c r="K13281" s="215"/>
      <c r="L13281" s="215"/>
      <c r="M13281" s="215"/>
    </row>
    <row r="13282" spans="5:13" x14ac:dyDescent="0.2">
      <c r="E13282" s="215"/>
      <c r="F13282" s="215"/>
      <c r="H13282" s="215"/>
      <c r="J13282" s="215"/>
      <c r="K13282" s="215"/>
      <c r="L13282" s="215"/>
      <c r="M13282" s="215"/>
    </row>
    <row r="13283" spans="5:13" x14ac:dyDescent="0.2">
      <c r="E13283" s="215"/>
      <c r="F13283" s="215"/>
      <c r="H13283" s="215"/>
      <c r="J13283" s="215"/>
      <c r="K13283" s="215"/>
      <c r="L13283" s="215"/>
      <c r="M13283" s="215"/>
    </row>
    <row r="13284" spans="5:13" x14ac:dyDescent="0.2">
      <c r="E13284" s="215"/>
      <c r="F13284" s="215"/>
      <c r="H13284" s="215"/>
      <c r="J13284" s="215"/>
      <c r="K13284" s="215"/>
      <c r="L13284" s="215"/>
      <c r="M13284" s="215"/>
    </row>
    <row r="13285" spans="5:13" x14ac:dyDescent="0.2">
      <c r="E13285" s="215"/>
      <c r="F13285" s="215"/>
      <c r="H13285" s="215"/>
      <c r="J13285" s="215"/>
      <c r="K13285" s="215"/>
      <c r="L13285" s="215"/>
      <c r="M13285" s="215"/>
    </row>
    <row r="13286" spans="5:13" x14ac:dyDescent="0.2">
      <c r="E13286" s="215"/>
      <c r="F13286" s="215"/>
      <c r="H13286" s="215"/>
      <c r="J13286" s="215"/>
      <c r="K13286" s="215"/>
      <c r="L13286" s="215"/>
      <c r="M13286" s="215"/>
    </row>
    <row r="13287" spans="5:13" x14ac:dyDescent="0.2">
      <c r="F13287" s="223"/>
      <c r="G13287" s="223"/>
      <c r="H13287" s="223"/>
      <c r="J13287" s="223"/>
      <c r="K13287" s="223"/>
    </row>
    <row r="13288" spans="5:13" x14ac:dyDescent="0.2">
      <c r="E13288" s="215"/>
      <c r="F13288" s="215"/>
      <c r="H13288" s="215"/>
      <c r="J13288" s="215"/>
      <c r="K13288" s="215"/>
      <c r="L13288" s="215"/>
      <c r="M13288" s="215"/>
    </row>
    <row r="13289" spans="5:13" x14ac:dyDescent="0.2">
      <c r="E13289" s="215"/>
      <c r="F13289" s="215"/>
      <c r="H13289" s="215"/>
      <c r="J13289" s="215"/>
      <c r="K13289" s="215"/>
      <c r="L13289" s="215"/>
      <c r="M13289" s="215"/>
    </row>
    <row r="13290" spans="5:13" x14ac:dyDescent="0.2">
      <c r="E13290" s="215"/>
      <c r="F13290" s="215"/>
      <c r="H13290" s="215"/>
      <c r="J13290" s="215"/>
      <c r="K13290" s="215"/>
      <c r="L13290" s="215"/>
      <c r="M13290" s="215"/>
    </row>
    <row r="13291" spans="5:13" x14ac:dyDescent="0.2">
      <c r="E13291" s="215"/>
      <c r="F13291" s="215"/>
      <c r="H13291" s="215"/>
      <c r="J13291" s="215"/>
      <c r="K13291" s="215"/>
      <c r="L13291" s="215"/>
      <c r="M13291" s="215"/>
    </row>
    <row r="13292" spans="5:13" x14ac:dyDescent="0.2">
      <c r="E13292" s="215"/>
      <c r="F13292" s="215"/>
      <c r="H13292" s="215"/>
      <c r="J13292" s="215"/>
      <c r="K13292" s="215"/>
      <c r="L13292" s="215"/>
      <c r="M13292" s="215"/>
    </row>
    <row r="13293" spans="5:13" x14ac:dyDescent="0.2">
      <c r="E13293" s="215"/>
      <c r="F13293" s="215"/>
      <c r="H13293" s="215"/>
      <c r="J13293" s="215"/>
      <c r="K13293" s="215"/>
      <c r="L13293" s="215"/>
      <c r="M13293" s="215"/>
    </row>
    <row r="13294" spans="5:13" x14ac:dyDescent="0.2">
      <c r="E13294" s="215"/>
      <c r="F13294" s="215"/>
      <c r="H13294" s="215"/>
      <c r="J13294" s="215"/>
      <c r="K13294" s="215"/>
      <c r="L13294" s="215"/>
      <c r="M13294" s="215"/>
    </row>
    <row r="13295" spans="5:13" x14ac:dyDescent="0.2">
      <c r="E13295" s="215"/>
      <c r="F13295" s="215"/>
      <c r="H13295" s="215"/>
      <c r="J13295" s="215"/>
      <c r="K13295" s="215"/>
      <c r="L13295" s="215"/>
      <c r="M13295" s="215"/>
    </row>
    <row r="13296" spans="5:13" x14ac:dyDescent="0.2">
      <c r="E13296" s="215"/>
      <c r="F13296" s="215"/>
      <c r="H13296" s="215"/>
      <c r="J13296" s="215"/>
      <c r="K13296" s="215"/>
      <c r="L13296" s="215"/>
      <c r="M13296" s="215"/>
    </row>
    <row r="13297" spans="5:13" x14ac:dyDescent="0.2">
      <c r="E13297" s="215"/>
      <c r="F13297" s="215"/>
      <c r="H13297" s="215"/>
      <c r="J13297" s="215"/>
      <c r="K13297" s="215"/>
      <c r="L13297" s="215"/>
      <c r="M13297" s="215"/>
    </row>
    <row r="13298" spans="5:13" x14ac:dyDescent="0.2">
      <c r="E13298" s="215"/>
      <c r="F13298" s="215"/>
      <c r="H13298" s="215"/>
      <c r="J13298" s="215"/>
      <c r="K13298" s="215"/>
      <c r="L13298" s="215"/>
      <c r="M13298" s="215"/>
    </row>
    <row r="13299" spans="5:13" x14ac:dyDescent="0.2">
      <c r="E13299" s="215"/>
      <c r="F13299" s="215"/>
      <c r="H13299" s="215"/>
      <c r="J13299" s="215"/>
      <c r="K13299" s="215"/>
      <c r="L13299" s="215"/>
      <c r="M13299" s="215"/>
    </row>
    <row r="13300" spans="5:13" x14ac:dyDescent="0.2">
      <c r="E13300" s="215"/>
      <c r="F13300" s="215"/>
      <c r="H13300" s="215"/>
      <c r="J13300" s="215"/>
      <c r="K13300" s="215"/>
      <c r="L13300" s="215"/>
      <c r="M13300" s="215"/>
    </row>
    <row r="13301" spans="5:13" x14ac:dyDescent="0.2">
      <c r="E13301" s="215"/>
      <c r="F13301" s="215"/>
      <c r="H13301" s="215"/>
      <c r="J13301" s="215"/>
      <c r="K13301" s="215"/>
      <c r="L13301" s="215"/>
      <c r="M13301" s="215"/>
    </row>
    <row r="13302" spans="5:13" x14ac:dyDescent="0.2">
      <c r="E13302" s="215"/>
      <c r="F13302" s="215"/>
      <c r="H13302" s="215"/>
      <c r="J13302" s="215"/>
      <c r="K13302" s="215"/>
      <c r="L13302" s="215"/>
      <c r="M13302" s="215"/>
    </row>
    <row r="13303" spans="5:13" x14ac:dyDescent="0.2">
      <c r="E13303" s="215"/>
      <c r="F13303" s="215"/>
      <c r="H13303" s="215"/>
      <c r="J13303" s="215"/>
      <c r="K13303" s="215"/>
      <c r="L13303" s="215"/>
      <c r="M13303" s="215"/>
    </row>
    <row r="13304" spans="5:13" x14ac:dyDescent="0.2">
      <c r="E13304" s="215"/>
      <c r="F13304" s="215"/>
      <c r="H13304" s="215"/>
      <c r="J13304" s="215"/>
      <c r="K13304" s="215"/>
      <c r="L13304" s="215"/>
      <c r="M13304" s="215"/>
    </row>
    <row r="13305" spans="5:13" x14ac:dyDescent="0.2">
      <c r="F13305" s="223"/>
      <c r="G13305" s="223"/>
      <c r="H13305" s="223"/>
      <c r="J13305" s="223"/>
      <c r="K13305" s="223"/>
    </row>
    <row r="13306" spans="5:13" x14ac:dyDescent="0.2">
      <c r="E13306" s="215"/>
      <c r="F13306" s="215"/>
      <c r="H13306" s="215"/>
      <c r="J13306" s="215"/>
      <c r="K13306" s="215"/>
      <c r="L13306" s="215"/>
      <c r="M13306" s="215"/>
    </row>
    <row r="13307" spans="5:13" x14ac:dyDescent="0.2">
      <c r="E13307" s="215"/>
      <c r="F13307" s="215"/>
      <c r="H13307" s="215"/>
      <c r="J13307" s="215"/>
      <c r="K13307" s="215"/>
      <c r="L13307" s="215"/>
      <c r="M13307" s="215"/>
    </row>
    <row r="13308" spans="5:13" x14ac:dyDescent="0.2">
      <c r="E13308" s="215"/>
      <c r="F13308" s="215"/>
      <c r="H13308" s="215"/>
      <c r="J13308" s="215"/>
      <c r="K13308" s="215"/>
      <c r="L13308" s="215"/>
      <c r="M13308" s="215"/>
    </row>
    <row r="13309" spans="5:13" x14ac:dyDescent="0.2">
      <c r="E13309" s="215"/>
      <c r="F13309" s="215"/>
      <c r="H13309" s="215"/>
      <c r="J13309" s="215"/>
      <c r="K13309" s="215"/>
      <c r="L13309" s="215"/>
      <c r="M13309" s="215"/>
    </row>
    <row r="13310" spans="5:13" x14ac:dyDescent="0.2">
      <c r="E13310" s="215"/>
      <c r="F13310" s="215"/>
      <c r="H13310" s="215"/>
      <c r="J13310" s="215"/>
      <c r="K13310" s="215"/>
      <c r="L13310" s="215"/>
      <c r="M13310" s="215"/>
    </row>
    <row r="13311" spans="5:13" x14ac:dyDescent="0.2">
      <c r="E13311" s="215"/>
      <c r="F13311" s="215"/>
      <c r="H13311" s="215"/>
      <c r="J13311" s="215"/>
      <c r="K13311" s="215"/>
      <c r="L13311" s="215"/>
      <c r="M13311" s="215"/>
    </row>
    <row r="13312" spans="5:13" x14ac:dyDescent="0.2">
      <c r="E13312" s="215"/>
      <c r="F13312" s="215"/>
      <c r="H13312" s="215"/>
      <c r="J13312" s="215"/>
      <c r="K13312" s="215"/>
      <c r="L13312" s="215"/>
      <c r="M13312" s="215"/>
    </row>
    <row r="13313" spans="5:13" x14ac:dyDescent="0.2">
      <c r="E13313" s="215"/>
      <c r="F13313" s="215"/>
      <c r="H13313" s="215"/>
      <c r="J13313" s="215"/>
      <c r="K13313" s="215"/>
      <c r="L13313" s="215"/>
      <c r="M13313" s="215"/>
    </row>
    <row r="13314" spans="5:13" x14ac:dyDescent="0.2">
      <c r="F13314" s="223"/>
      <c r="H13314" s="219"/>
      <c r="J13314" s="223"/>
      <c r="K13314" s="223"/>
      <c r="M13314" s="215"/>
    </row>
    <row r="13315" spans="5:13" x14ac:dyDescent="0.2">
      <c r="E13315" s="215"/>
      <c r="F13315" s="215"/>
      <c r="H13315" s="215"/>
      <c r="J13315" s="215"/>
      <c r="K13315" s="215"/>
      <c r="L13315" s="215"/>
      <c r="M13315" s="215"/>
    </row>
    <row r="13316" spans="5:13" x14ac:dyDescent="0.2">
      <c r="E13316" s="215"/>
      <c r="F13316" s="215"/>
      <c r="H13316" s="215"/>
      <c r="J13316" s="215"/>
      <c r="K13316" s="215"/>
      <c r="L13316" s="215"/>
      <c r="M13316" s="215"/>
    </row>
    <row r="13317" spans="5:13" x14ac:dyDescent="0.2">
      <c r="E13317" s="215"/>
      <c r="F13317" s="215"/>
      <c r="H13317" s="215"/>
      <c r="J13317" s="215"/>
      <c r="K13317" s="215"/>
      <c r="L13317" s="215"/>
      <c r="M13317" s="215"/>
    </row>
    <row r="13318" spans="5:13" x14ac:dyDescent="0.2">
      <c r="E13318" s="215"/>
      <c r="F13318" s="215"/>
      <c r="H13318" s="215"/>
      <c r="J13318" s="215"/>
      <c r="K13318" s="215"/>
      <c r="L13318" s="215"/>
      <c r="M13318" s="215"/>
    </row>
    <row r="13319" spans="5:13" x14ac:dyDescent="0.2">
      <c r="E13319" s="215"/>
      <c r="F13319" s="215"/>
      <c r="H13319" s="215"/>
      <c r="J13319" s="215"/>
      <c r="K13319" s="215"/>
      <c r="L13319" s="215"/>
      <c r="M13319" s="215"/>
    </row>
    <row r="13320" spans="5:13" x14ac:dyDescent="0.2">
      <c r="E13320" s="215"/>
      <c r="F13320" s="215"/>
      <c r="H13320" s="215"/>
      <c r="J13320" s="215"/>
      <c r="K13320" s="215"/>
      <c r="L13320" s="215"/>
      <c r="M13320" s="215"/>
    </row>
    <row r="13321" spans="5:13" x14ac:dyDescent="0.2">
      <c r="E13321" s="215"/>
      <c r="F13321" s="215"/>
      <c r="H13321" s="215"/>
      <c r="J13321" s="215"/>
      <c r="K13321" s="215"/>
      <c r="L13321" s="215"/>
      <c r="M13321" s="215"/>
    </row>
    <row r="13322" spans="5:13" x14ac:dyDescent="0.2">
      <c r="F13322" s="223"/>
      <c r="G13322" s="223"/>
      <c r="H13322" s="223"/>
      <c r="J13322" s="223"/>
      <c r="K13322" s="223"/>
    </row>
    <row r="13323" spans="5:13" x14ac:dyDescent="0.2">
      <c r="E13323" s="215"/>
      <c r="F13323" s="215"/>
      <c r="H13323" s="215"/>
      <c r="J13323" s="215"/>
      <c r="K13323" s="215"/>
      <c r="L13323" s="215"/>
      <c r="M13323" s="215"/>
    </row>
    <row r="13324" spans="5:13" x14ac:dyDescent="0.2">
      <c r="E13324" s="215"/>
      <c r="F13324" s="215"/>
      <c r="H13324" s="215"/>
      <c r="J13324" s="215"/>
      <c r="K13324" s="215"/>
      <c r="L13324" s="215"/>
      <c r="M13324" s="215"/>
    </row>
    <row r="13325" spans="5:13" x14ac:dyDescent="0.2">
      <c r="E13325" s="215"/>
      <c r="F13325" s="215"/>
      <c r="H13325" s="215"/>
      <c r="J13325" s="215"/>
      <c r="K13325" s="215"/>
      <c r="L13325" s="215"/>
      <c r="M13325" s="215"/>
    </row>
    <row r="13326" spans="5:13" x14ac:dyDescent="0.2">
      <c r="E13326" s="215"/>
      <c r="F13326" s="215"/>
      <c r="H13326" s="215"/>
      <c r="J13326" s="215"/>
      <c r="K13326" s="215"/>
      <c r="L13326" s="215"/>
      <c r="M13326" s="215"/>
    </row>
    <row r="13327" spans="5:13" x14ac:dyDescent="0.2">
      <c r="F13327" s="223"/>
      <c r="G13327" s="223"/>
      <c r="H13327" s="223"/>
      <c r="J13327" s="223"/>
      <c r="K13327" s="223"/>
    </row>
    <row r="13328" spans="5:13" x14ac:dyDescent="0.2">
      <c r="E13328" s="215"/>
      <c r="F13328" s="215"/>
      <c r="H13328" s="215"/>
      <c r="J13328" s="215"/>
      <c r="K13328" s="215"/>
      <c r="L13328" s="215"/>
      <c r="M13328" s="215"/>
    </row>
    <row r="13329" spans="5:13" x14ac:dyDescent="0.2">
      <c r="E13329" s="215"/>
      <c r="F13329" s="215"/>
      <c r="H13329" s="215"/>
      <c r="J13329" s="215"/>
      <c r="K13329" s="215"/>
      <c r="L13329" s="215"/>
      <c r="M13329" s="215"/>
    </row>
    <row r="13330" spans="5:13" x14ac:dyDescent="0.2">
      <c r="E13330" s="215"/>
      <c r="F13330" s="215"/>
      <c r="H13330" s="215"/>
      <c r="J13330" s="215"/>
      <c r="K13330" s="215"/>
      <c r="L13330" s="215"/>
      <c r="M13330" s="215"/>
    </row>
    <row r="13331" spans="5:13" x14ac:dyDescent="0.2">
      <c r="E13331" s="215"/>
      <c r="F13331" s="215"/>
      <c r="H13331" s="215"/>
      <c r="J13331" s="215"/>
      <c r="K13331" s="215"/>
      <c r="L13331" s="215"/>
      <c r="M13331" s="215"/>
    </row>
    <row r="13332" spans="5:13" x14ac:dyDescent="0.2">
      <c r="E13332" s="215"/>
      <c r="F13332" s="215"/>
      <c r="H13332" s="215"/>
      <c r="J13332" s="215"/>
      <c r="K13332" s="215"/>
      <c r="L13332" s="215"/>
      <c r="M13332" s="215"/>
    </row>
    <row r="13333" spans="5:13" x14ac:dyDescent="0.2">
      <c r="E13333" s="215"/>
      <c r="F13333" s="215"/>
      <c r="H13333" s="215"/>
      <c r="J13333" s="215"/>
      <c r="K13333" s="215"/>
      <c r="L13333" s="215"/>
      <c r="M13333" s="215"/>
    </row>
    <row r="13334" spans="5:13" x14ac:dyDescent="0.2">
      <c r="E13334" s="215"/>
      <c r="F13334" s="215"/>
      <c r="H13334" s="215"/>
      <c r="J13334" s="215"/>
      <c r="K13334" s="215"/>
      <c r="L13334" s="215"/>
      <c r="M13334" s="215"/>
    </row>
    <row r="13335" spans="5:13" x14ac:dyDescent="0.2">
      <c r="E13335" s="215"/>
      <c r="F13335" s="215"/>
      <c r="H13335" s="215"/>
      <c r="J13335" s="215"/>
      <c r="K13335" s="215"/>
      <c r="L13335" s="215"/>
      <c r="M13335" s="215"/>
    </row>
    <row r="13336" spans="5:13" x14ac:dyDescent="0.2">
      <c r="E13336" s="215"/>
      <c r="F13336" s="215"/>
      <c r="H13336" s="215"/>
      <c r="J13336" s="215"/>
      <c r="K13336" s="215"/>
      <c r="L13336" s="215"/>
      <c r="M13336" s="215"/>
    </row>
    <row r="13337" spans="5:13" x14ac:dyDescent="0.2">
      <c r="E13337" s="215"/>
      <c r="F13337" s="215"/>
      <c r="H13337" s="215"/>
      <c r="J13337" s="215"/>
      <c r="K13337" s="215"/>
      <c r="L13337" s="215"/>
      <c r="M13337" s="215"/>
    </row>
    <row r="13338" spans="5:13" x14ac:dyDescent="0.2">
      <c r="E13338" s="215"/>
      <c r="F13338" s="215"/>
      <c r="H13338" s="215"/>
      <c r="J13338" s="215"/>
      <c r="K13338" s="215"/>
      <c r="L13338" s="215"/>
      <c r="M13338" s="215"/>
    </row>
    <row r="13339" spans="5:13" x14ac:dyDescent="0.2">
      <c r="E13339" s="215"/>
      <c r="F13339" s="215"/>
      <c r="H13339" s="215"/>
      <c r="J13339" s="215"/>
      <c r="K13339" s="215"/>
      <c r="L13339" s="215"/>
      <c r="M13339" s="215"/>
    </row>
    <row r="13340" spans="5:13" x14ac:dyDescent="0.2">
      <c r="E13340" s="215"/>
      <c r="F13340" s="215"/>
      <c r="H13340" s="215"/>
      <c r="J13340" s="215"/>
      <c r="K13340" s="215"/>
      <c r="L13340" s="215"/>
      <c r="M13340" s="215"/>
    </row>
    <row r="13341" spans="5:13" x14ac:dyDescent="0.2">
      <c r="E13341" s="215"/>
      <c r="F13341" s="215"/>
      <c r="H13341" s="215"/>
      <c r="J13341" s="215"/>
      <c r="K13341" s="215"/>
      <c r="L13341" s="215"/>
      <c r="M13341" s="215"/>
    </row>
    <row r="13342" spans="5:13" x14ac:dyDescent="0.2">
      <c r="E13342" s="215"/>
      <c r="F13342" s="215"/>
      <c r="H13342" s="215"/>
      <c r="J13342" s="215"/>
      <c r="K13342" s="215"/>
      <c r="L13342" s="215"/>
      <c r="M13342" s="215"/>
    </row>
    <row r="13343" spans="5:13" x14ac:dyDescent="0.2">
      <c r="E13343" s="215"/>
      <c r="F13343" s="215"/>
      <c r="H13343" s="215"/>
      <c r="J13343" s="215"/>
      <c r="K13343" s="215"/>
      <c r="L13343" s="215"/>
      <c r="M13343" s="215"/>
    </row>
    <row r="13344" spans="5:13" x14ac:dyDescent="0.2">
      <c r="E13344" s="215"/>
      <c r="F13344" s="215"/>
      <c r="H13344" s="215"/>
      <c r="J13344" s="215"/>
      <c r="K13344" s="215"/>
      <c r="L13344" s="215"/>
      <c r="M13344" s="215"/>
    </row>
    <row r="13345" spans="5:13" x14ac:dyDescent="0.2">
      <c r="F13345" s="223"/>
      <c r="G13345" s="223"/>
      <c r="H13345" s="223"/>
      <c r="J13345" s="223"/>
      <c r="K13345" s="223"/>
    </row>
    <row r="13346" spans="5:13" x14ac:dyDescent="0.2">
      <c r="E13346" s="215"/>
      <c r="F13346" s="215"/>
      <c r="H13346" s="215"/>
      <c r="J13346" s="215"/>
      <c r="K13346" s="215"/>
      <c r="L13346" s="215"/>
      <c r="M13346" s="215"/>
    </row>
    <row r="13347" spans="5:13" x14ac:dyDescent="0.2">
      <c r="E13347" s="215"/>
      <c r="F13347" s="215"/>
      <c r="H13347" s="215"/>
      <c r="J13347" s="215"/>
      <c r="K13347" s="215"/>
      <c r="L13347" s="215"/>
      <c r="M13347" s="215"/>
    </row>
    <row r="13348" spans="5:13" x14ac:dyDescent="0.2">
      <c r="E13348" s="215"/>
      <c r="F13348" s="215"/>
      <c r="H13348" s="215"/>
      <c r="J13348" s="215"/>
      <c r="K13348" s="215"/>
      <c r="L13348" s="215"/>
      <c r="M13348" s="215"/>
    </row>
    <row r="13349" spans="5:13" x14ac:dyDescent="0.2">
      <c r="E13349" s="215"/>
      <c r="F13349" s="215"/>
      <c r="H13349" s="215"/>
      <c r="J13349" s="215"/>
      <c r="K13349" s="215"/>
      <c r="L13349" s="215"/>
      <c r="M13349" s="215"/>
    </row>
    <row r="13350" spans="5:13" x14ac:dyDescent="0.2">
      <c r="F13350" s="223"/>
      <c r="G13350" s="223"/>
      <c r="H13350" s="223"/>
      <c r="J13350" s="223"/>
      <c r="K13350" s="223"/>
    </row>
    <row r="13351" spans="5:13" x14ac:dyDescent="0.2">
      <c r="E13351" s="215"/>
      <c r="F13351" s="215"/>
      <c r="H13351" s="215"/>
      <c r="J13351" s="215"/>
      <c r="K13351" s="215"/>
      <c r="L13351" s="215"/>
      <c r="M13351" s="215"/>
    </row>
    <row r="13352" spans="5:13" x14ac:dyDescent="0.2">
      <c r="E13352" s="215"/>
      <c r="F13352" s="215"/>
      <c r="H13352" s="215"/>
      <c r="J13352" s="215"/>
      <c r="K13352" s="215"/>
      <c r="L13352" s="215"/>
      <c r="M13352" s="215"/>
    </row>
    <row r="13353" spans="5:13" x14ac:dyDescent="0.2">
      <c r="E13353" s="215"/>
      <c r="F13353" s="215"/>
      <c r="H13353" s="215"/>
      <c r="J13353" s="215"/>
      <c r="K13353" s="215"/>
      <c r="L13353" s="215"/>
      <c r="M13353" s="215"/>
    </row>
    <row r="13354" spans="5:13" x14ac:dyDescent="0.2">
      <c r="E13354" s="215"/>
      <c r="F13354" s="215"/>
      <c r="H13354" s="215"/>
      <c r="J13354" s="215"/>
      <c r="K13354" s="215"/>
      <c r="L13354" s="215"/>
      <c r="M13354" s="215"/>
    </row>
    <row r="13355" spans="5:13" x14ac:dyDescent="0.2">
      <c r="E13355" s="215"/>
      <c r="F13355" s="215"/>
      <c r="H13355" s="215"/>
      <c r="J13355" s="215"/>
      <c r="K13355" s="215"/>
      <c r="L13355" s="215"/>
      <c r="M13355" s="215"/>
    </row>
    <row r="13356" spans="5:13" x14ac:dyDescent="0.2">
      <c r="E13356" s="215"/>
      <c r="F13356" s="215"/>
      <c r="H13356" s="215"/>
      <c r="J13356" s="215"/>
      <c r="K13356" s="215"/>
      <c r="L13356" s="215"/>
      <c r="M13356" s="215"/>
    </row>
    <row r="13357" spans="5:13" x14ac:dyDescent="0.2">
      <c r="E13357" s="215"/>
      <c r="F13357" s="215"/>
      <c r="H13357" s="215"/>
      <c r="J13357" s="215"/>
      <c r="K13357" s="215"/>
      <c r="L13357" s="215"/>
      <c r="M13357" s="215"/>
    </row>
    <row r="13358" spans="5:13" x14ac:dyDescent="0.2">
      <c r="E13358" s="215"/>
      <c r="F13358" s="215"/>
      <c r="H13358" s="215"/>
      <c r="J13358" s="215"/>
      <c r="K13358" s="215"/>
      <c r="L13358" s="215"/>
      <c r="M13358" s="215"/>
    </row>
    <row r="13359" spans="5:13" x14ac:dyDescent="0.2">
      <c r="E13359" s="215"/>
      <c r="F13359" s="215"/>
      <c r="H13359" s="215"/>
      <c r="J13359" s="215"/>
      <c r="K13359" s="215"/>
      <c r="L13359" s="215"/>
      <c r="M13359" s="215"/>
    </row>
    <row r="13360" spans="5:13" x14ac:dyDescent="0.2">
      <c r="E13360" s="215"/>
      <c r="F13360" s="215"/>
      <c r="H13360" s="215"/>
      <c r="J13360" s="215"/>
      <c r="K13360" s="215"/>
      <c r="L13360" s="215"/>
      <c r="M13360" s="215"/>
    </row>
    <row r="13361" spans="5:13" x14ac:dyDescent="0.2">
      <c r="F13361" s="223"/>
      <c r="G13361" s="223"/>
      <c r="J13361" s="223"/>
      <c r="K13361" s="223"/>
    </row>
    <row r="13362" spans="5:13" x14ac:dyDescent="0.2">
      <c r="E13362" s="215"/>
      <c r="F13362" s="215"/>
      <c r="H13362" s="215"/>
      <c r="J13362" s="215"/>
      <c r="K13362" s="215"/>
      <c r="L13362" s="215"/>
      <c r="M13362" s="215"/>
    </row>
    <row r="13363" spans="5:13" x14ac:dyDescent="0.2">
      <c r="E13363" s="215"/>
      <c r="F13363" s="215"/>
      <c r="H13363" s="215"/>
      <c r="J13363" s="215"/>
      <c r="K13363" s="215"/>
      <c r="L13363" s="215"/>
      <c r="M13363" s="215"/>
    </row>
    <row r="13364" spans="5:13" x14ac:dyDescent="0.2">
      <c r="E13364" s="215"/>
      <c r="F13364" s="215"/>
      <c r="H13364" s="215"/>
      <c r="J13364" s="215"/>
      <c r="K13364" s="215"/>
      <c r="L13364" s="215"/>
      <c r="M13364" s="215"/>
    </row>
    <row r="13365" spans="5:13" x14ac:dyDescent="0.2">
      <c r="E13365" s="215"/>
      <c r="F13365" s="215"/>
      <c r="H13365" s="215"/>
      <c r="J13365" s="215"/>
      <c r="K13365" s="215"/>
      <c r="L13365" s="215"/>
      <c r="M13365" s="215"/>
    </row>
    <row r="13366" spans="5:13" x14ac:dyDescent="0.2">
      <c r="E13366" s="215"/>
      <c r="F13366" s="215"/>
      <c r="H13366" s="215"/>
      <c r="J13366" s="215"/>
      <c r="K13366" s="215"/>
      <c r="L13366" s="215"/>
      <c r="M13366" s="215"/>
    </row>
    <row r="13367" spans="5:13" x14ac:dyDescent="0.2">
      <c r="F13367" s="223"/>
      <c r="G13367" s="223"/>
      <c r="H13367" s="223"/>
      <c r="J13367" s="223"/>
      <c r="K13367" s="223"/>
    </row>
    <row r="13368" spans="5:13" x14ac:dyDescent="0.2">
      <c r="E13368" s="215"/>
      <c r="F13368" s="215"/>
      <c r="H13368" s="215"/>
      <c r="J13368" s="215"/>
      <c r="K13368" s="215"/>
      <c r="L13368" s="215"/>
      <c r="M13368" s="215"/>
    </row>
    <row r="13369" spans="5:13" x14ac:dyDescent="0.2">
      <c r="F13369" s="223"/>
      <c r="H13369" s="219"/>
      <c r="J13369" s="223"/>
      <c r="K13369" s="223"/>
      <c r="M13369" s="215"/>
    </row>
    <row r="13370" spans="5:13" x14ac:dyDescent="0.2">
      <c r="E13370" s="215"/>
      <c r="F13370" s="215"/>
      <c r="H13370" s="215"/>
      <c r="J13370" s="215"/>
      <c r="K13370" s="215"/>
      <c r="L13370" s="215"/>
      <c r="M13370" s="215"/>
    </row>
    <row r="13371" spans="5:13" x14ac:dyDescent="0.2">
      <c r="E13371" s="215"/>
      <c r="F13371" s="215"/>
      <c r="H13371" s="215"/>
      <c r="J13371" s="215"/>
      <c r="K13371" s="215"/>
      <c r="L13371" s="215"/>
      <c r="M13371" s="215"/>
    </row>
    <row r="13372" spans="5:13" x14ac:dyDescent="0.2">
      <c r="E13372" s="215"/>
      <c r="F13372" s="215"/>
      <c r="H13372" s="215"/>
      <c r="J13372" s="215"/>
      <c r="K13372" s="215"/>
      <c r="L13372" s="215"/>
      <c r="M13372" s="215"/>
    </row>
    <row r="13373" spans="5:13" x14ac:dyDescent="0.2">
      <c r="F13373" s="223"/>
      <c r="G13373" s="223"/>
      <c r="H13373" s="223"/>
      <c r="J13373" s="223"/>
      <c r="K13373" s="223"/>
    </row>
    <row r="13374" spans="5:13" x14ac:dyDescent="0.2">
      <c r="E13374" s="215"/>
      <c r="F13374" s="215"/>
      <c r="H13374" s="215"/>
      <c r="J13374" s="215"/>
      <c r="K13374" s="215"/>
      <c r="L13374" s="215"/>
      <c r="M13374" s="215"/>
    </row>
    <row r="13375" spans="5:13" x14ac:dyDescent="0.2">
      <c r="E13375" s="215"/>
      <c r="F13375" s="215"/>
      <c r="H13375" s="215"/>
      <c r="J13375" s="215"/>
      <c r="K13375" s="215"/>
      <c r="L13375" s="215"/>
      <c r="M13375" s="215"/>
    </row>
    <row r="13376" spans="5:13" x14ac:dyDescent="0.2">
      <c r="F13376" s="223"/>
      <c r="G13376" s="223"/>
      <c r="H13376" s="223"/>
      <c r="J13376" s="223"/>
      <c r="K13376" s="223"/>
    </row>
    <row r="13377" spans="5:13" x14ac:dyDescent="0.2">
      <c r="E13377" s="215"/>
      <c r="F13377" s="215"/>
      <c r="H13377" s="215"/>
      <c r="J13377" s="215"/>
      <c r="K13377" s="215"/>
      <c r="L13377" s="215"/>
      <c r="M13377" s="215"/>
    </row>
    <row r="13378" spans="5:13" x14ac:dyDescent="0.2">
      <c r="E13378" s="215"/>
      <c r="F13378" s="215"/>
      <c r="H13378" s="215"/>
      <c r="J13378" s="215"/>
      <c r="K13378" s="215"/>
      <c r="L13378" s="215"/>
      <c r="M13378" s="215"/>
    </row>
    <row r="13379" spans="5:13" x14ac:dyDescent="0.2">
      <c r="E13379" s="215"/>
      <c r="F13379" s="215"/>
      <c r="H13379" s="215"/>
      <c r="J13379" s="215"/>
      <c r="K13379" s="215"/>
      <c r="L13379" s="215"/>
      <c r="M13379" s="215"/>
    </row>
    <row r="13380" spans="5:13" x14ac:dyDescent="0.2">
      <c r="E13380" s="215"/>
      <c r="F13380" s="215"/>
      <c r="H13380" s="215"/>
      <c r="J13380" s="215"/>
      <c r="K13380" s="215"/>
      <c r="L13380" s="215"/>
      <c r="M13380" s="215"/>
    </row>
    <row r="13381" spans="5:13" x14ac:dyDescent="0.2">
      <c r="E13381" s="215"/>
      <c r="F13381" s="215"/>
      <c r="H13381" s="215"/>
      <c r="J13381" s="215"/>
      <c r="K13381" s="215"/>
      <c r="L13381" s="215"/>
      <c r="M13381" s="215"/>
    </row>
    <row r="13382" spans="5:13" x14ac:dyDescent="0.2">
      <c r="E13382" s="215"/>
      <c r="F13382" s="215"/>
      <c r="H13382" s="215"/>
      <c r="J13382" s="215"/>
      <c r="K13382" s="215"/>
      <c r="L13382" s="215"/>
      <c r="M13382" s="215"/>
    </row>
    <row r="13383" spans="5:13" x14ac:dyDescent="0.2">
      <c r="E13383" s="215"/>
      <c r="F13383" s="215"/>
      <c r="H13383" s="215"/>
      <c r="J13383" s="215"/>
      <c r="K13383" s="215"/>
      <c r="L13383" s="215"/>
      <c r="M13383" s="215"/>
    </row>
    <row r="13384" spans="5:13" x14ac:dyDescent="0.2">
      <c r="E13384" s="215"/>
      <c r="F13384" s="215"/>
      <c r="H13384" s="215"/>
      <c r="J13384" s="215"/>
      <c r="K13384" s="215"/>
      <c r="L13384" s="215"/>
      <c r="M13384" s="215"/>
    </row>
    <row r="13385" spans="5:13" x14ac:dyDescent="0.2">
      <c r="E13385" s="215"/>
      <c r="F13385" s="215"/>
      <c r="H13385" s="215"/>
      <c r="J13385" s="215"/>
      <c r="K13385" s="215"/>
      <c r="L13385" s="215"/>
      <c r="M13385" s="215"/>
    </row>
    <row r="13386" spans="5:13" x14ac:dyDescent="0.2">
      <c r="E13386" s="215"/>
      <c r="F13386" s="215"/>
      <c r="H13386" s="215"/>
      <c r="J13386" s="215"/>
      <c r="K13386" s="215"/>
      <c r="L13386" s="215"/>
      <c r="M13386" s="215"/>
    </row>
    <row r="13387" spans="5:13" x14ac:dyDescent="0.2">
      <c r="E13387" s="215"/>
      <c r="F13387" s="215"/>
      <c r="H13387" s="215"/>
      <c r="J13387" s="215"/>
      <c r="K13387" s="215"/>
      <c r="L13387" s="215"/>
      <c r="M13387" s="215"/>
    </row>
    <row r="13388" spans="5:13" x14ac:dyDescent="0.2">
      <c r="E13388" s="215"/>
      <c r="F13388" s="215"/>
      <c r="H13388" s="215"/>
      <c r="J13388" s="215"/>
      <c r="K13388" s="215"/>
      <c r="L13388" s="215"/>
      <c r="M13388" s="215"/>
    </row>
    <row r="13389" spans="5:13" x14ac:dyDescent="0.2">
      <c r="E13389" s="215"/>
      <c r="F13389" s="215"/>
      <c r="H13389" s="215"/>
      <c r="J13389" s="215"/>
      <c r="K13389" s="215"/>
      <c r="L13389" s="215"/>
      <c r="M13389" s="215"/>
    </row>
    <row r="13390" spans="5:13" x14ac:dyDescent="0.2">
      <c r="E13390" s="215"/>
      <c r="F13390" s="215"/>
      <c r="H13390" s="215"/>
      <c r="J13390" s="215"/>
      <c r="K13390" s="215"/>
      <c r="L13390" s="215"/>
      <c r="M13390" s="215"/>
    </row>
    <row r="13391" spans="5:13" x14ac:dyDescent="0.2">
      <c r="F13391" s="223"/>
      <c r="G13391" s="223"/>
      <c r="H13391" s="223"/>
      <c r="J13391" s="223"/>
      <c r="K13391" s="223"/>
    </row>
    <row r="13392" spans="5:13" x14ac:dyDescent="0.2">
      <c r="E13392" s="215"/>
      <c r="F13392" s="215"/>
      <c r="H13392" s="215"/>
      <c r="J13392" s="215"/>
      <c r="K13392" s="215"/>
      <c r="L13392" s="215"/>
      <c r="M13392" s="215"/>
    </row>
    <row r="13393" spans="5:13" x14ac:dyDescent="0.2">
      <c r="E13393" s="215"/>
      <c r="F13393" s="215"/>
      <c r="H13393" s="215"/>
      <c r="J13393" s="215"/>
      <c r="K13393" s="215"/>
      <c r="L13393" s="215"/>
      <c r="M13393" s="215"/>
    </row>
    <row r="13394" spans="5:13" x14ac:dyDescent="0.2">
      <c r="E13394" s="215"/>
      <c r="F13394" s="215"/>
      <c r="H13394" s="215"/>
      <c r="J13394" s="215"/>
      <c r="K13394" s="215"/>
      <c r="L13394" s="215"/>
      <c r="M13394" s="215"/>
    </row>
    <row r="13395" spans="5:13" x14ac:dyDescent="0.2">
      <c r="E13395" s="215"/>
      <c r="F13395" s="215"/>
      <c r="H13395" s="215"/>
      <c r="J13395" s="215"/>
      <c r="K13395" s="215"/>
      <c r="L13395" s="215"/>
      <c r="M13395" s="215"/>
    </row>
    <row r="13396" spans="5:13" x14ac:dyDescent="0.2">
      <c r="E13396" s="215"/>
      <c r="F13396" s="215"/>
      <c r="H13396" s="215"/>
      <c r="J13396" s="215"/>
      <c r="K13396" s="215"/>
      <c r="L13396" s="215"/>
      <c r="M13396" s="215"/>
    </row>
    <row r="13397" spans="5:13" x14ac:dyDescent="0.2">
      <c r="E13397" s="215"/>
      <c r="F13397" s="215"/>
      <c r="H13397" s="215"/>
      <c r="J13397" s="215"/>
      <c r="K13397" s="215"/>
      <c r="L13397" s="215"/>
      <c r="M13397" s="215"/>
    </row>
    <row r="13398" spans="5:13" x14ac:dyDescent="0.2">
      <c r="E13398" s="215"/>
      <c r="F13398" s="215"/>
      <c r="H13398" s="215"/>
      <c r="J13398" s="215"/>
      <c r="K13398" s="215"/>
      <c r="L13398" s="215"/>
      <c r="M13398" s="215"/>
    </row>
    <row r="13399" spans="5:13" x14ac:dyDescent="0.2">
      <c r="E13399" s="215"/>
      <c r="F13399" s="215"/>
      <c r="H13399" s="215"/>
      <c r="J13399" s="215"/>
      <c r="K13399" s="215"/>
      <c r="L13399" s="215"/>
      <c r="M13399" s="215"/>
    </row>
    <row r="13400" spans="5:13" x14ac:dyDescent="0.2">
      <c r="F13400" s="223"/>
      <c r="G13400" s="223"/>
      <c r="H13400" s="223"/>
      <c r="J13400" s="223"/>
      <c r="K13400" s="223"/>
    </row>
    <row r="13401" spans="5:13" x14ac:dyDescent="0.2">
      <c r="E13401" s="215"/>
      <c r="F13401" s="215"/>
      <c r="H13401" s="215"/>
      <c r="J13401" s="215"/>
      <c r="K13401" s="215"/>
      <c r="L13401" s="215"/>
      <c r="M13401" s="215"/>
    </row>
    <row r="13402" spans="5:13" x14ac:dyDescent="0.2">
      <c r="E13402" s="215"/>
      <c r="F13402" s="215"/>
      <c r="H13402" s="215"/>
      <c r="J13402" s="215"/>
      <c r="K13402" s="215"/>
      <c r="L13402" s="215"/>
      <c r="M13402" s="215"/>
    </row>
    <row r="13403" spans="5:13" x14ac:dyDescent="0.2">
      <c r="F13403" s="223"/>
      <c r="G13403" s="223"/>
      <c r="H13403" s="223"/>
      <c r="J13403" s="223"/>
      <c r="K13403" s="223"/>
    </row>
    <row r="13404" spans="5:13" x14ac:dyDescent="0.2">
      <c r="E13404" s="215"/>
      <c r="F13404" s="215"/>
      <c r="H13404" s="215"/>
      <c r="J13404" s="215"/>
      <c r="K13404" s="215"/>
      <c r="L13404" s="215"/>
      <c r="M13404" s="215"/>
    </row>
    <row r="13405" spans="5:13" x14ac:dyDescent="0.2">
      <c r="H13405" s="219"/>
      <c r="M13405" s="215"/>
    </row>
    <row r="13406" spans="5:13" x14ac:dyDescent="0.2">
      <c r="E13406" s="215"/>
      <c r="F13406" s="215"/>
      <c r="H13406" s="215"/>
      <c r="J13406" s="215"/>
      <c r="K13406" s="215"/>
      <c r="L13406" s="215"/>
      <c r="M13406" s="215"/>
    </row>
    <row r="13407" spans="5:13" x14ac:dyDescent="0.2">
      <c r="F13407" s="223"/>
      <c r="G13407" s="223"/>
      <c r="H13407" s="223"/>
      <c r="J13407" s="223"/>
      <c r="K13407" s="223"/>
    </row>
    <row r="13408" spans="5:13" x14ac:dyDescent="0.2">
      <c r="E13408" s="215"/>
      <c r="F13408" s="215"/>
      <c r="H13408" s="215"/>
      <c r="J13408" s="215"/>
      <c r="K13408" s="215"/>
      <c r="L13408" s="215"/>
      <c r="M13408" s="215"/>
    </row>
    <row r="13409" spans="5:13" x14ac:dyDescent="0.2">
      <c r="E13409" s="215"/>
      <c r="F13409" s="215"/>
      <c r="H13409" s="215"/>
      <c r="J13409" s="215"/>
      <c r="K13409" s="215"/>
      <c r="L13409" s="215"/>
      <c r="M13409" s="215"/>
    </row>
    <row r="13410" spans="5:13" x14ac:dyDescent="0.2">
      <c r="E13410" s="215"/>
      <c r="F13410" s="215"/>
      <c r="H13410" s="215"/>
      <c r="J13410" s="215"/>
      <c r="K13410" s="215"/>
      <c r="L13410" s="215"/>
      <c r="M13410" s="215"/>
    </row>
    <row r="13411" spans="5:13" x14ac:dyDescent="0.2">
      <c r="E13411" s="215"/>
      <c r="F13411" s="215"/>
      <c r="H13411" s="215"/>
      <c r="J13411" s="215"/>
      <c r="K13411" s="215"/>
      <c r="L13411" s="215"/>
      <c r="M13411" s="215"/>
    </row>
    <row r="13412" spans="5:13" x14ac:dyDescent="0.2">
      <c r="E13412" s="215"/>
      <c r="F13412" s="215"/>
      <c r="H13412" s="215"/>
      <c r="J13412" s="215"/>
      <c r="K13412" s="215"/>
      <c r="L13412" s="215"/>
      <c r="M13412" s="215"/>
    </row>
    <row r="13413" spans="5:13" x14ac:dyDescent="0.2">
      <c r="E13413" s="215"/>
      <c r="F13413" s="215"/>
      <c r="H13413" s="215"/>
      <c r="J13413" s="215"/>
      <c r="K13413" s="215"/>
      <c r="L13413" s="215"/>
      <c r="M13413" s="215"/>
    </row>
    <row r="13414" spans="5:13" x14ac:dyDescent="0.2">
      <c r="E13414" s="215"/>
      <c r="F13414" s="215"/>
      <c r="H13414" s="215"/>
      <c r="J13414" s="215"/>
      <c r="K13414" s="215"/>
      <c r="L13414" s="215"/>
      <c r="M13414" s="215"/>
    </row>
    <row r="13415" spans="5:13" x14ac:dyDescent="0.2">
      <c r="E13415" s="215"/>
      <c r="F13415" s="215"/>
      <c r="H13415" s="215"/>
      <c r="J13415" s="215"/>
      <c r="K13415" s="215"/>
      <c r="L13415" s="215"/>
      <c r="M13415" s="215"/>
    </row>
    <row r="13416" spans="5:13" x14ac:dyDescent="0.2">
      <c r="E13416" s="215"/>
      <c r="F13416" s="215"/>
      <c r="H13416" s="215"/>
      <c r="J13416" s="215"/>
      <c r="K13416" s="215"/>
      <c r="L13416" s="215"/>
      <c r="M13416" s="215"/>
    </row>
    <row r="13417" spans="5:13" x14ac:dyDescent="0.2">
      <c r="E13417" s="215"/>
      <c r="F13417" s="215"/>
      <c r="H13417" s="215"/>
      <c r="J13417" s="215"/>
      <c r="K13417" s="215"/>
      <c r="L13417" s="215"/>
      <c r="M13417" s="215"/>
    </row>
    <row r="13418" spans="5:13" x14ac:dyDescent="0.2">
      <c r="E13418" s="215"/>
      <c r="F13418" s="215"/>
      <c r="H13418" s="215"/>
      <c r="J13418" s="215"/>
      <c r="K13418" s="215"/>
      <c r="L13418" s="215"/>
      <c r="M13418" s="215"/>
    </row>
    <row r="13419" spans="5:13" x14ac:dyDescent="0.2">
      <c r="E13419" s="215"/>
      <c r="F13419" s="215"/>
      <c r="H13419" s="215"/>
      <c r="J13419" s="215"/>
      <c r="K13419" s="215"/>
      <c r="L13419" s="215"/>
      <c r="M13419" s="215"/>
    </row>
    <row r="13420" spans="5:13" x14ac:dyDescent="0.2">
      <c r="F13420" s="223"/>
      <c r="G13420" s="223"/>
      <c r="H13420" s="223"/>
      <c r="J13420" s="223"/>
      <c r="K13420" s="223"/>
    </row>
    <row r="13421" spans="5:13" x14ac:dyDescent="0.2">
      <c r="E13421" s="215"/>
      <c r="F13421" s="215"/>
      <c r="H13421" s="215"/>
      <c r="J13421" s="215"/>
      <c r="K13421" s="215"/>
      <c r="L13421" s="215"/>
      <c r="M13421" s="215"/>
    </row>
    <row r="13422" spans="5:13" x14ac:dyDescent="0.2">
      <c r="E13422" s="215"/>
      <c r="F13422" s="215"/>
      <c r="H13422" s="215"/>
      <c r="J13422" s="215"/>
      <c r="K13422" s="215"/>
      <c r="L13422" s="215"/>
      <c r="M13422" s="215"/>
    </row>
    <row r="13423" spans="5:13" x14ac:dyDescent="0.2">
      <c r="E13423" s="215"/>
      <c r="F13423" s="215"/>
      <c r="H13423" s="215"/>
      <c r="J13423" s="215"/>
      <c r="K13423" s="215"/>
      <c r="L13423" s="215"/>
      <c r="M13423" s="215"/>
    </row>
    <row r="13424" spans="5:13" x14ac:dyDescent="0.2">
      <c r="E13424" s="215"/>
      <c r="F13424" s="215"/>
      <c r="H13424" s="215"/>
      <c r="J13424" s="215"/>
      <c r="K13424" s="215"/>
      <c r="L13424" s="215"/>
      <c r="M13424" s="215"/>
    </row>
    <row r="13425" spans="5:13" x14ac:dyDescent="0.2">
      <c r="E13425" s="215"/>
      <c r="F13425" s="215"/>
      <c r="H13425" s="215"/>
      <c r="J13425" s="215"/>
      <c r="K13425" s="215"/>
      <c r="L13425" s="215"/>
      <c r="M13425" s="215"/>
    </row>
    <row r="13426" spans="5:13" x14ac:dyDescent="0.2">
      <c r="E13426" s="215"/>
      <c r="F13426" s="215"/>
      <c r="H13426" s="215"/>
      <c r="J13426" s="215"/>
      <c r="K13426" s="215"/>
      <c r="L13426" s="215"/>
      <c r="M13426" s="215"/>
    </row>
    <row r="13427" spans="5:13" x14ac:dyDescent="0.2">
      <c r="E13427" s="215"/>
      <c r="F13427" s="215"/>
      <c r="H13427" s="215"/>
      <c r="J13427" s="215"/>
      <c r="K13427" s="215"/>
      <c r="L13427" s="215"/>
      <c r="M13427" s="215"/>
    </row>
    <row r="13428" spans="5:13" x14ac:dyDescent="0.2">
      <c r="E13428" s="215"/>
      <c r="F13428" s="215"/>
      <c r="H13428" s="215"/>
      <c r="J13428" s="215"/>
      <c r="K13428" s="215"/>
      <c r="L13428" s="215"/>
      <c r="M13428" s="215"/>
    </row>
    <row r="13429" spans="5:13" x14ac:dyDescent="0.2">
      <c r="F13429" s="223"/>
      <c r="G13429" s="223"/>
      <c r="J13429" s="223"/>
      <c r="K13429" s="223"/>
    </row>
    <row r="13430" spans="5:13" x14ac:dyDescent="0.2">
      <c r="E13430" s="215"/>
      <c r="F13430" s="215"/>
      <c r="H13430" s="215"/>
      <c r="J13430" s="215"/>
      <c r="K13430" s="215"/>
      <c r="L13430" s="215"/>
      <c r="M13430" s="215"/>
    </row>
    <row r="13431" spans="5:13" x14ac:dyDescent="0.2">
      <c r="E13431" s="215"/>
      <c r="F13431" s="215"/>
      <c r="H13431" s="215"/>
      <c r="J13431" s="215"/>
      <c r="K13431" s="215"/>
      <c r="L13431" s="215"/>
      <c r="M13431" s="215"/>
    </row>
    <row r="13432" spans="5:13" x14ac:dyDescent="0.2">
      <c r="F13432" s="223"/>
      <c r="G13432" s="223"/>
      <c r="H13432" s="223"/>
      <c r="J13432" s="223"/>
      <c r="K13432" s="223"/>
    </row>
    <row r="13433" spans="5:13" x14ac:dyDescent="0.2">
      <c r="F13433" s="223"/>
      <c r="G13433" s="223"/>
      <c r="H13433" s="223"/>
      <c r="J13433" s="223"/>
      <c r="K13433" s="223"/>
    </row>
    <row r="13434" spans="5:13" x14ac:dyDescent="0.2">
      <c r="E13434" s="215"/>
      <c r="F13434" s="215"/>
      <c r="H13434" s="215"/>
      <c r="J13434" s="215"/>
      <c r="K13434" s="215"/>
      <c r="L13434" s="215"/>
      <c r="M13434" s="215"/>
    </row>
    <row r="13435" spans="5:13" x14ac:dyDescent="0.2">
      <c r="E13435" s="215"/>
      <c r="F13435" s="215"/>
      <c r="H13435" s="215"/>
      <c r="J13435" s="215"/>
      <c r="K13435" s="215"/>
      <c r="L13435" s="215"/>
      <c r="M13435" s="215"/>
    </row>
    <row r="13436" spans="5:13" x14ac:dyDescent="0.2">
      <c r="E13436" s="215"/>
      <c r="F13436" s="215"/>
      <c r="H13436" s="215"/>
      <c r="J13436" s="215"/>
      <c r="K13436" s="215"/>
      <c r="L13436" s="215"/>
      <c r="M13436" s="215"/>
    </row>
    <row r="13437" spans="5:13" x14ac:dyDescent="0.2">
      <c r="E13437" s="215"/>
      <c r="F13437" s="215"/>
      <c r="H13437" s="215"/>
      <c r="J13437" s="215"/>
      <c r="K13437" s="215"/>
      <c r="L13437" s="215"/>
      <c r="M13437" s="215"/>
    </row>
    <row r="13438" spans="5:13" x14ac:dyDescent="0.2">
      <c r="E13438" s="215"/>
      <c r="F13438" s="215"/>
      <c r="H13438" s="215"/>
      <c r="J13438" s="215"/>
      <c r="K13438" s="215"/>
      <c r="L13438" s="215"/>
      <c r="M13438" s="215"/>
    </row>
    <row r="13439" spans="5:13" x14ac:dyDescent="0.2">
      <c r="E13439" s="215"/>
      <c r="F13439" s="215"/>
      <c r="H13439" s="215"/>
      <c r="J13439" s="215"/>
      <c r="K13439" s="215"/>
      <c r="L13439" s="215"/>
      <c r="M13439" s="215"/>
    </row>
    <row r="13440" spans="5:13" x14ac:dyDescent="0.2">
      <c r="E13440" s="215"/>
      <c r="F13440" s="215"/>
      <c r="H13440" s="215"/>
      <c r="J13440" s="215"/>
      <c r="K13440" s="215"/>
      <c r="L13440" s="215"/>
      <c r="M13440" s="215"/>
    </row>
    <row r="13441" spans="5:13" x14ac:dyDescent="0.2">
      <c r="E13441" s="215"/>
      <c r="F13441" s="215"/>
      <c r="H13441" s="215"/>
      <c r="J13441" s="215"/>
      <c r="K13441" s="215"/>
      <c r="L13441" s="215"/>
      <c r="M13441" s="215"/>
    </row>
    <row r="13442" spans="5:13" x14ac:dyDescent="0.2">
      <c r="E13442" s="215"/>
      <c r="F13442" s="215"/>
      <c r="H13442" s="215"/>
      <c r="J13442" s="215"/>
      <c r="K13442" s="215"/>
      <c r="L13442" s="215"/>
      <c r="M13442" s="215"/>
    </row>
    <row r="13443" spans="5:13" x14ac:dyDescent="0.2">
      <c r="F13443" s="223"/>
      <c r="G13443" s="223"/>
      <c r="H13443" s="223"/>
      <c r="J13443" s="223"/>
      <c r="K13443" s="223"/>
    </row>
    <row r="13444" spans="5:13" x14ac:dyDescent="0.2">
      <c r="E13444" s="215"/>
      <c r="F13444" s="215"/>
      <c r="H13444" s="215"/>
      <c r="J13444" s="215"/>
      <c r="K13444" s="215"/>
      <c r="L13444" s="215"/>
      <c r="M13444" s="215"/>
    </row>
    <row r="13445" spans="5:13" x14ac:dyDescent="0.2">
      <c r="E13445" s="215"/>
      <c r="F13445" s="215"/>
      <c r="H13445" s="215"/>
      <c r="J13445" s="215"/>
      <c r="K13445" s="215"/>
      <c r="L13445" s="215"/>
      <c r="M13445" s="215"/>
    </row>
    <row r="13446" spans="5:13" x14ac:dyDescent="0.2">
      <c r="E13446" s="215"/>
      <c r="F13446" s="215"/>
      <c r="H13446" s="215"/>
      <c r="J13446" s="215"/>
      <c r="K13446" s="215"/>
      <c r="L13446" s="215"/>
      <c r="M13446" s="215"/>
    </row>
    <row r="13447" spans="5:13" x14ac:dyDescent="0.2">
      <c r="E13447" s="215"/>
      <c r="F13447" s="215"/>
      <c r="H13447" s="215"/>
      <c r="J13447" s="215"/>
      <c r="K13447" s="215"/>
      <c r="L13447" s="215"/>
      <c r="M13447" s="215"/>
    </row>
    <row r="13448" spans="5:13" x14ac:dyDescent="0.2">
      <c r="E13448" s="215"/>
      <c r="F13448" s="215"/>
      <c r="H13448" s="215"/>
      <c r="J13448" s="215"/>
      <c r="K13448" s="215"/>
      <c r="L13448" s="215"/>
      <c r="M13448" s="215"/>
    </row>
    <row r="13449" spans="5:13" x14ac:dyDescent="0.2">
      <c r="F13449" s="223"/>
      <c r="G13449" s="223"/>
      <c r="H13449" s="223"/>
      <c r="J13449" s="223"/>
      <c r="K13449" s="223"/>
    </row>
    <row r="13450" spans="5:13" x14ac:dyDescent="0.2">
      <c r="E13450" s="215"/>
      <c r="F13450" s="215"/>
      <c r="H13450" s="215"/>
      <c r="J13450" s="215"/>
      <c r="K13450" s="215"/>
      <c r="L13450" s="215"/>
      <c r="M13450" s="215"/>
    </row>
    <row r="13451" spans="5:13" x14ac:dyDescent="0.2">
      <c r="E13451" s="215"/>
      <c r="F13451" s="215"/>
      <c r="H13451" s="215"/>
      <c r="J13451" s="215"/>
      <c r="K13451" s="215"/>
      <c r="L13451" s="215"/>
      <c r="M13451" s="215"/>
    </row>
    <row r="13452" spans="5:13" x14ac:dyDescent="0.2">
      <c r="E13452" s="215"/>
      <c r="F13452" s="215"/>
      <c r="H13452" s="215"/>
      <c r="J13452" s="215"/>
      <c r="K13452" s="215"/>
      <c r="L13452" s="215"/>
      <c r="M13452" s="215"/>
    </row>
    <row r="13453" spans="5:13" x14ac:dyDescent="0.2">
      <c r="E13453" s="215"/>
      <c r="F13453" s="215"/>
      <c r="H13453" s="215"/>
      <c r="J13453" s="215"/>
      <c r="K13453" s="215"/>
      <c r="L13453" s="215"/>
      <c r="M13453" s="215"/>
    </row>
    <row r="13454" spans="5:13" x14ac:dyDescent="0.2">
      <c r="E13454" s="215"/>
      <c r="F13454" s="215"/>
      <c r="H13454" s="215"/>
      <c r="J13454" s="215"/>
      <c r="K13454" s="215"/>
      <c r="L13454" s="215"/>
      <c r="M13454" s="215"/>
    </row>
    <row r="13455" spans="5:13" x14ac:dyDescent="0.2">
      <c r="E13455" s="215"/>
      <c r="F13455" s="215"/>
      <c r="H13455" s="215"/>
      <c r="J13455" s="215"/>
      <c r="K13455" s="215"/>
      <c r="L13455" s="215"/>
      <c r="M13455" s="215"/>
    </row>
    <row r="13456" spans="5:13" x14ac:dyDescent="0.2">
      <c r="E13456" s="215"/>
      <c r="F13456" s="215"/>
      <c r="H13456" s="215"/>
      <c r="J13456" s="215"/>
      <c r="K13456" s="215"/>
      <c r="L13456" s="215"/>
      <c r="M13456" s="215"/>
    </row>
    <row r="13457" spans="5:13" x14ac:dyDescent="0.2">
      <c r="E13457" s="215"/>
      <c r="F13457" s="215"/>
      <c r="H13457" s="215"/>
      <c r="J13457" s="215"/>
      <c r="K13457" s="215"/>
      <c r="L13457" s="215"/>
      <c r="M13457" s="215"/>
    </row>
    <row r="13458" spans="5:13" x14ac:dyDescent="0.2">
      <c r="E13458" s="215"/>
      <c r="F13458" s="215"/>
      <c r="H13458" s="215"/>
      <c r="J13458" s="215"/>
      <c r="K13458" s="215"/>
      <c r="L13458" s="215"/>
      <c r="M13458" s="215"/>
    </row>
    <row r="13459" spans="5:13" x14ac:dyDescent="0.2">
      <c r="E13459" s="215"/>
      <c r="F13459" s="215"/>
      <c r="H13459" s="215"/>
      <c r="J13459" s="215"/>
      <c r="K13459" s="215"/>
      <c r="L13459" s="215"/>
      <c r="M13459" s="215"/>
    </row>
    <row r="13460" spans="5:13" x14ac:dyDescent="0.2">
      <c r="E13460" s="215"/>
      <c r="F13460" s="215"/>
      <c r="H13460" s="215"/>
      <c r="J13460" s="215"/>
      <c r="K13460" s="215"/>
      <c r="L13460" s="215"/>
      <c r="M13460" s="215"/>
    </row>
    <row r="13461" spans="5:13" x14ac:dyDescent="0.2">
      <c r="F13461" s="223"/>
      <c r="G13461" s="223"/>
      <c r="H13461" s="223"/>
      <c r="J13461" s="223"/>
      <c r="K13461" s="223"/>
    </row>
    <row r="13462" spans="5:13" x14ac:dyDescent="0.2">
      <c r="E13462" s="215"/>
      <c r="F13462" s="215"/>
      <c r="H13462" s="215"/>
      <c r="J13462" s="215"/>
      <c r="K13462" s="215"/>
      <c r="L13462" s="215"/>
      <c r="M13462" s="215"/>
    </row>
    <row r="13463" spans="5:13" x14ac:dyDescent="0.2">
      <c r="E13463" s="215"/>
      <c r="F13463" s="215"/>
      <c r="H13463" s="215"/>
      <c r="J13463" s="215"/>
      <c r="K13463" s="215"/>
      <c r="L13463" s="215"/>
      <c r="M13463" s="215"/>
    </row>
    <row r="13464" spans="5:13" x14ac:dyDescent="0.2">
      <c r="E13464" s="215"/>
      <c r="F13464" s="215"/>
      <c r="H13464" s="215"/>
      <c r="J13464" s="215"/>
      <c r="K13464" s="215"/>
      <c r="L13464" s="215"/>
      <c r="M13464" s="215"/>
    </row>
    <row r="13465" spans="5:13" x14ac:dyDescent="0.2">
      <c r="E13465" s="215"/>
      <c r="F13465" s="215"/>
      <c r="H13465" s="215"/>
      <c r="J13465" s="215"/>
      <c r="K13465" s="215"/>
      <c r="L13465" s="215"/>
      <c r="M13465" s="215"/>
    </row>
    <row r="13466" spans="5:13" x14ac:dyDescent="0.2">
      <c r="E13466" s="215"/>
      <c r="F13466" s="215"/>
      <c r="H13466" s="215"/>
      <c r="J13466" s="215"/>
      <c r="K13466" s="215"/>
      <c r="L13466" s="215"/>
      <c r="M13466" s="215"/>
    </row>
    <row r="13467" spans="5:13" x14ac:dyDescent="0.2">
      <c r="E13467" s="215"/>
      <c r="F13467" s="215"/>
      <c r="H13467" s="215"/>
      <c r="J13467" s="215"/>
      <c r="K13467" s="215"/>
      <c r="L13467" s="215"/>
      <c r="M13467" s="215"/>
    </row>
    <row r="13468" spans="5:13" x14ac:dyDescent="0.2">
      <c r="E13468" s="215"/>
      <c r="F13468" s="215"/>
      <c r="H13468" s="215"/>
      <c r="J13468" s="215"/>
      <c r="K13468" s="215"/>
      <c r="L13468" s="215"/>
      <c r="M13468" s="215"/>
    </row>
    <row r="13469" spans="5:13" x14ac:dyDescent="0.2">
      <c r="E13469" s="215"/>
      <c r="F13469" s="215"/>
      <c r="H13469" s="215"/>
      <c r="J13469" s="215"/>
      <c r="K13469" s="215"/>
      <c r="L13469" s="215"/>
      <c r="M13469" s="215"/>
    </row>
    <row r="13470" spans="5:13" x14ac:dyDescent="0.2">
      <c r="E13470" s="215"/>
      <c r="F13470" s="215"/>
      <c r="H13470" s="215"/>
      <c r="J13470" s="215"/>
      <c r="K13470" s="215"/>
      <c r="L13470" s="215"/>
      <c r="M13470" s="215"/>
    </row>
    <row r="13471" spans="5:13" x14ac:dyDescent="0.2">
      <c r="F13471" s="223"/>
      <c r="G13471" s="223"/>
      <c r="H13471" s="223"/>
      <c r="J13471" s="223"/>
      <c r="K13471" s="223"/>
    </row>
    <row r="13472" spans="5:13" x14ac:dyDescent="0.2">
      <c r="E13472" s="215"/>
      <c r="F13472" s="215"/>
      <c r="H13472" s="215"/>
      <c r="J13472" s="215"/>
      <c r="K13472" s="215"/>
      <c r="L13472" s="215"/>
      <c r="M13472" s="215"/>
    </row>
    <row r="13473" spans="5:13" x14ac:dyDescent="0.2">
      <c r="F13473" s="223"/>
      <c r="G13473" s="223"/>
      <c r="H13473" s="223"/>
      <c r="J13473" s="223"/>
      <c r="K13473" s="223"/>
    </row>
    <row r="13474" spans="5:13" x14ac:dyDescent="0.2">
      <c r="F13474" s="223"/>
      <c r="G13474" s="223"/>
      <c r="H13474" s="223"/>
      <c r="J13474" s="223"/>
      <c r="K13474" s="223"/>
    </row>
    <row r="13475" spans="5:13" x14ac:dyDescent="0.2">
      <c r="E13475" s="215"/>
      <c r="F13475" s="215"/>
      <c r="H13475" s="215"/>
      <c r="J13475" s="215"/>
      <c r="K13475" s="215"/>
      <c r="L13475" s="215"/>
      <c r="M13475" s="215"/>
    </row>
    <row r="13476" spans="5:13" x14ac:dyDescent="0.2">
      <c r="F13476" s="223"/>
      <c r="G13476" s="223"/>
      <c r="H13476" s="223"/>
      <c r="J13476" s="223"/>
      <c r="K13476" s="223"/>
    </row>
    <row r="13477" spans="5:13" x14ac:dyDescent="0.2">
      <c r="E13477" s="215"/>
      <c r="F13477" s="215"/>
      <c r="H13477" s="215"/>
      <c r="J13477" s="215"/>
      <c r="K13477" s="215"/>
      <c r="L13477" s="215"/>
      <c r="M13477" s="215"/>
    </row>
    <row r="13478" spans="5:13" x14ac:dyDescent="0.2">
      <c r="E13478" s="215"/>
      <c r="F13478" s="215"/>
      <c r="H13478" s="215"/>
      <c r="J13478" s="215"/>
      <c r="K13478" s="215"/>
      <c r="L13478" s="215"/>
      <c r="M13478" s="215"/>
    </row>
    <row r="13479" spans="5:13" x14ac:dyDescent="0.2">
      <c r="F13479" s="223"/>
      <c r="G13479" s="223"/>
      <c r="H13479" s="223"/>
      <c r="J13479" s="223"/>
      <c r="K13479" s="223"/>
    </row>
    <row r="13480" spans="5:13" x14ac:dyDescent="0.2">
      <c r="F13480" s="223"/>
      <c r="G13480" s="223"/>
      <c r="H13480" s="223"/>
      <c r="J13480" s="223"/>
      <c r="K13480" s="223"/>
    </row>
    <row r="13481" spans="5:13" x14ac:dyDescent="0.2">
      <c r="E13481" s="215"/>
      <c r="F13481" s="215"/>
      <c r="H13481" s="215"/>
      <c r="J13481" s="215"/>
      <c r="K13481" s="215"/>
      <c r="L13481" s="215"/>
      <c r="M13481" s="215"/>
    </row>
    <row r="13482" spans="5:13" x14ac:dyDescent="0.2">
      <c r="E13482" s="215"/>
      <c r="F13482" s="215"/>
      <c r="H13482" s="215"/>
      <c r="J13482" s="215"/>
      <c r="K13482" s="215"/>
      <c r="L13482" s="215"/>
      <c r="M13482" s="215"/>
    </row>
    <row r="13483" spans="5:13" x14ac:dyDescent="0.2">
      <c r="E13483" s="215"/>
      <c r="F13483" s="215"/>
      <c r="H13483" s="215"/>
      <c r="J13483" s="215"/>
      <c r="K13483" s="215"/>
      <c r="L13483" s="215"/>
      <c r="M13483" s="215"/>
    </row>
    <row r="13484" spans="5:13" x14ac:dyDescent="0.2">
      <c r="E13484" s="215"/>
      <c r="F13484" s="215"/>
      <c r="H13484" s="215"/>
      <c r="J13484" s="215"/>
      <c r="K13484" s="215"/>
      <c r="L13484" s="215"/>
      <c r="M13484" s="215"/>
    </row>
    <row r="13485" spans="5:13" x14ac:dyDescent="0.2">
      <c r="E13485" s="215"/>
      <c r="F13485" s="215"/>
      <c r="H13485" s="215"/>
      <c r="J13485" s="215"/>
      <c r="K13485" s="215"/>
      <c r="L13485" s="215"/>
      <c r="M13485" s="215"/>
    </row>
    <row r="13486" spans="5:13" x14ac:dyDescent="0.2">
      <c r="E13486" s="215"/>
      <c r="F13486" s="215"/>
      <c r="H13486" s="215"/>
      <c r="J13486" s="215"/>
      <c r="K13486" s="215"/>
      <c r="L13486" s="215"/>
      <c r="M13486" s="215"/>
    </row>
    <row r="13487" spans="5:13" x14ac:dyDescent="0.2">
      <c r="E13487" s="215"/>
      <c r="F13487" s="215"/>
      <c r="H13487" s="215"/>
      <c r="J13487" s="215"/>
      <c r="K13487" s="215"/>
      <c r="L13487" s="215"/>
      <c r="M13487" s="215"/>
    </row>
    <row r="13488" spans="5:13" x14ac:dyDescent="0.2">
      <c r="F13488" s="223"/>
      <c r="G13488" s="223"/>
      <c r="H13488" s="223"/>
      <c r="J13488" s="223"/>
      <c r="K13488" s="223"/>
    </row>
    <row r="13489" spans="5:13" x14ac:dyDescent="0.2">
      <c r="E13489" s="215"/>
      <c r="F13489" s="215"/>
      <c r="H13489" s="215"/>
      <c r="J13489" s="215"/>
      <c r="K13489" s="215"/>
      <c r="L13489" s="215"/>
      <c r="M13489" s="215"/>
    </row>
    <row r="13490" spans="5:13" x14ac:dyDescent="0.2">
      <c r="E13490" s="215"/>
      <c r="F13490" s="215"/>
      <c r="H13490" s="215"/>
      <c r="J13490" s="215"/>
      <c r="K13490" s="215"/>
      <c r="L13490" s="215"/>
      <c r="M13490" s="215"/>
    </row>
    <row r="13491" spans="5:13" x14ac:dyDescent="0.2">
      <c r="F13491" s="223"/>
      <c r="G13491" s="223"/>
      <c r="H13491" s="223"/>
      <c r="J13491" s="223"/>
      <c r="K13491" s="223"/>
    </row>
    <row r="13492" spans="5:13" x14ac:dyDescent="0.2">
      <c r="F13492" s="223"/>
      <c r="G13492" s="223"/>
      <c r="H13492" s="223"/>
      <c r="J13492" s="223"/>
      <c r="K13492" s="223"/>
    </row>
    <row r="13493" spans="5:13" x14ac:dyDescent="0.2">
      <c r="E13493" s="215"/>
      <c r="F13493" s="215"/>
      <c r="H13493" s="215"/>
      <c r="J13493" s="215"/>
      <c r="K13493" s="215"/>
      <c r="L13493" s="215"/>
      <c r="M13493" s="215"/>
    </row>
    <row r="13494" spans="5:13" x14ac:dyDescent="0.2">
      <c r="F13494" s="223"/>
      <c r="H13494" s="219"/>
      <c r="J13494" s="223"/>
      <c r="K13494" s="223"/>
      <c r="M13494" s="215"/>
    </row>
    <row r="13495" spans="5:13" x14ac:dyDescent="0.2">
      <c r="F13495" s="223"/>
      <c r="H13495" s="219"/>
      <c r="J13495" s="223"/>
      <c r="K13495" s="223"/>
      <c r="M13495" s="215"/>
    </row>
    <row r="13496" spans="5:13" x14ac:dyDescent="0.2">
      <c r="E13496" s="215"/>
      <c r="F13496" s="215"/>
      <c r="H13496" s="215"/>
      <c r="J13496" s="215"/>
      <c r="K13496" s="215"/>
      <c r="L13496" s="215"/>
      <c r="M13496" s="215"/>
    </row>
    <row r="13497" spans="5:13" x14ac:dyDescent="0.2">
      <c r="E13497" s="215"/>
      <c r="F13497" s="215"/>
      <c r="H13497" s="215"/>
      <c r="J13497" s="215"/>
      <c r="K13497" s="215"/>
      <c r="L13497" s="215"/>
      <c r="M13497" s="215"/>
    </row>
    <row r="13498" spans="5:13" x14ac:dyDescent="0.2">
      <c r="E13498" s="215"/>
      <c r="F13498" s="215"/>
      <c r="H13498" s="215"/>
      <c r="J13498" s="215"/>
      <c r="K13498" s="215"/>
      <c r="L13498" s="215"/>
      <c r="M13498" s="215"/>
    </row>
    <row r="13499" spans="5:13" x14ac:dyDescent="0.2">
      <c r="E13499" s="215"/>
      <c r="F13499" s="215"/>
      <c r="H13499" s="215"/>
      <c r="J13499" s="215"/>
      <c r="K13499" s="215"/>
      <c r="L13499" s="215"/>
      <c r="M13499" s="215"/>
    </row>
    <row r="13500" spans="5:13" x14ac:dyDescent="0.2">
      <c r="H13500" s="219"/>
      <c r="M13500" s="215"/>
    </row>
    <row r="13501" spans="5:13" x14ac:dyDescent="0.2">
      <c r="E13501" s="215"/>
      <c r="F13501" s="215"/>
      <c r="H13501" s="215"/>
      <c r="J13501" s="215"/>
      <c r="K13501" s="215"/>
      <c r="L13501" s="215"/>
      <c r="M13501" s="215"/>
    </row>
    <row r="13502" spans="5:13" x14ac:dyDescent="0.2">
      <c r="F13502" s="223"/>
      <c r="G13502" s="223"/>
      <c r="H13502" s="223"/>
      <c r="J13502" s="223"/>
      <c r="K13502" s="223"/>
    </row>
    <row r="13503" spans="5:13" x14ac:dyDescent="0.2">
      <c r="E13503" s="215"/>
      <c r="F13503" s="215"/>
      <c r="H13503" s="215"/>
      <c r="J13503" s="215"/>
      <c r="K13503" s="215"/>
      <c r="L13503" s="215"/>
      <c r="M13503" s="215"/>
    </row>
    <row r="13504" spans="5:13" x14ac:dyDescent="0.2">
      <c r="E13504" s="215"/>
      <c r="F13504" s="215"/>
      <c r="H13504" s="215"/>
      <c r="J13504" s="215"/>
      <c r="K13504" s="215"/>
      <c r="L13504" s="215"/>
      <c r="M13504" s="215"/>
    </row>
    <row r="13505" spans="5:13" x14ac:dyDescent="0.2">
      <c r="E13505" s="215"/>
      <c r="F13505" s="215"/>
      <c r="H13505" s="215"/>
      <c r="J13505" s="215"/>
      <c r="K13505" s="215"/>
      <c r="L13505" s="215"/>
      <c r="M13505" s="215"/>
    </row>
    <row r="13506" spans="5:13" x14ac:dyDescent="0.2">
      <c r="E13506" s="215"/>
      <c r="F13506" s="215"/>
      <c r="H13506" s="215"/>
      <c r="J13506" s="215"/>
      <c r="K13506" s="215"/>
      <c r="L13506" s="215"/>
      <c r="M13506" s="215"/>
    </row>
    <row r="13507" spans="5:13" x14ac:dyDescent="0.2">
      <c r="F13507" s="223"/>
      <c r="G13507" s="223"/>
      <c r="H13507" s="223"/>
      <c r="J13507" s="223"/>
      <c r="K13507" s="223"/>
    </row>
    <row r="13508" spans="5:13" x14ac:dyDescent="0.2">
      <c r="E13508" s="215"/>
      <c r="F13508" s="215"/>
      <c r="H13508" s="215"/>
      <c r="J13508" s="215"/>
      <c r="K13508" s="215"/>
      <c r="L13508" s="215"/>
      <c r="M13508" s="215"/>
    </row>
    <row r="13509" spans="5:13" x14ac:dyDescent="0.2">
      <c r="E13509" s="215"/>
      <c r="F13509" s="215"/>
      <c r="H13509" s="215"/>
      <c r="J13509" s="215"/>
      <c r="K13509" s="215"/>
      <c r="L13509" s="215"/>
      <c r="M13509" s="215"/>
    </row>
    <row r="13510" spans="5:13" x14ac:dyDescent="0.2">
      <c r="E13510" s="215"/>
      <c r="F13510" s="215"/>
      <c r="H13510" s="215"/>
      <c r="J13510" s="215"/>
      <c r="K13510" s="215"/>
      <c r="L13510" s="215"/>
      <c r="M13510" s="215"/>
    </row>
    <row r="13511" spans="5:13" x14ac:dyDescent="0.2">
      <c r="E13511" s="215"/>
      <c r="F13511" s="215"/>
      <c r="H13511" s="215"/>
      <c r="J13511" s="215"/>
      <c r="K13511" s="215"/>
      <c r="L13511" s="215"/>
      <c r="M13511" s="215"/>
    </row>
    <row r="13512" spans="5:13" x14ac:dyDescent="0.2">
      <c r="E13512" s="215"/>
      <c r="F13512" s="215"/>
      <c r="H13512" s="215"/>
      <c r="J13512" s="215"/>
      <c r="K13512" s="215"/>
      <c r="L13512" s="215"/>
      <c r="M13512" s="215"/>
    </row>
    <row r="13513" spans="5:13" x14ac:dyDescent="0.2">
      <c r="E13513" s="215"/>
      <c r="F13513" s="215"/>
      <c r="H13513" s="215"/>
      <c r="J13513" s="215"/>
      <c r="K13513" s="215"/>
      <c r="L13513" s="215"/>
      <c r="M13513" s="215"/>
    </row>
    <row r="13514" spans="5:13" x14ac:dyDescent="0.2">
      <c r="E13514" s="215"/>
      <c r="F13514" s="215"/>
      <c r="H13514" s="215"/>
      <c r="J13514" s="215"/>
      <c r="K13514" s="215"/>
      <c r="L13514" s="215"/>
      <c r="M13514" s="215"/>
    </row>
    <row r="13515" spans="5:13" x14ac:dyDescent="0.2">
      <c r="F13515" s="223"/>
      <c r="G13515" s="223"/>
      <c r="H13515" s="223"/>
      <c r="J13515" s="223"/>
      <c r="K13515" s="223"/>
    </row>
    <row r="13516" spans="5:13" x14ac:dyDescent="0.2">
      <c r="E13516" s="215"/>
      <c r="F13516" s="215"/>
      <c r="H13516" s="215"/>
      <c r="J13516" s="215"/>
      <c r="K13516" s="215"/>
      <c r="L13516" s="215"/>
      <c r="M13516" s="215"/>
    </row>
    <row r="13517" spans="5:13" x14ac:dyDescent="0.2">
      <c r="E13517" s="215"/>
      <c r="F13517" s="215"/>
      <c r="H13517" s="215"/>
      <c r="J13517" s="215"/>
      <c r="K13517" s="215"/>
      <c r="L13517" s="215"/>
      <c r="M13517" s="215"/>
    </row>
    <row r="13518" spans="5:13" x14ac:dyDescent="0.2">
      <c r="E13518" s="215"/>
      <c r="F13518" s="215"/>
      <c r="H13518" s="215"/>
      <c r="J13518" s="215"/>
      <c r="K13518" s="215"/>
      <c r="L13518" s="215"/>
      <c r="M13518" s="215"/>
    </row>
    <row r="13519" spans="5:13" x14ac:dyDescent="0.2">
      <c r="E13519" s="215"/>
      <c r="F13519" s="215"/>
      <c r="H13519" s="215"/>
      <c r="J13519" s="215"/>
      <c r="K13519" s="215"/>
      <c r="L13519" s="215"/>
      <c r="M13519" s="215"/>
    </row>
    <row r="13520" spans="5:13" x14ac:dyDescent="0.2">
      <c r="E13520" s="215"/>
      <c r="F13520" s="215"/>
      <c r="H13520" s="215"/>
      <c r="J13520" s="215"/>
      <c r="K13520" s="215"/>
      <c r="L13520" s="215"/>
      <c r="M13520" s="215"/>
    </row>
    <row r="13521" spans="5:13" x14ac:dyDescent="0.2">
      <c r="E13521" s="215"/>
      <c r="F13521" s="215"/>
      <c r="H13521" s="215"/>
      <c r="J13521" s="215"/>
      <c r="K13521" s="215"/>
      <c r="L13521" s="215"/>
      <c r="M13521" s="215"/>
    </row>
    <row r="13522" spans="5:13" x14ac:dyDescent="0.2">
      <c r="E13522" s="215"/>
      <c r="F13522" s="215"/>
      <c r="H13522" s="215"/>
      <c r="J13522" s="215"/>
      <c r="K13522" s="215"/>
      <c r="L13522" s="215"/>
      <c r="M13522" s="215"/>
    </row>
    <row r="13523" spans="5:13" x14ac:dyDescent="0.2">
      <c r="E13523" s="215"/>
      <c r="F13523" s="215"/>
      <c r="H13523" s="215"/>
      <c r="J13523" s="215"/>
      <c r="K13523" s="215"/>
      <c r="L13523" s="215"/>
      <c r="M13523" s="215"/>
    </row>
    <row r="13524" spans="5:13" x14ac:dyDescent="0.2">
      <c r="E13524" s="215"/>
      <c r="F13524" s="215"/>
      <c r="H13524" s="215"/>
      <c r="J13524" s="215"/>
      <c r="K13524" s="215"/>
      <c r="L13524" s="215"/>
      <c r="M13524" s="215"/>
    </row>
    <row r="13525" spans="5:13" x14ac:dyDescent="0.2">
      <c r="E13525" s="215"/>
      <c r="F13525" s="215"/>
      <c r="H13525" s="215"/>
      <c r="J13525" s="215"/>
      <c r="K13525" s="215"/>
      <c r="L13525" s="215"/>
      <c r="M13525" s="215"/>
    </row>
    <row r="13526" spans="5:13" x14ac:dyDescent="0.2">
      <c r="E13526" s="215"/>
      <c r="F13526" s="215"/>
      <c r="H13526" s="215"/>
      <c r="J13526" s="215"/>
      <c r="K13526" s="215"/>
      <c r="L13526" s="215"/>
      <c r="M13526" s="215"/>
    </row>
    <row r="13527" spans="5:13" x14ac:dyDescent="0.2">
      <c r="F13527" s="223"/>
      <c r="G13527" s="223"/>
      <c r="H13527" s="223"/>
      <c r="J13527" s="223"/>
      <c r="K13527" s="223"/>
    </row>
    <row r="13528" spans="5:13" x14ac:dyDescent="0.2">
      <c r="E13528" s="215"/>
      <c r="F13528" s="215"/>
      <c r="H13528" s="215"/>
      <c r="J13528" s="215"/>
      <c r="K13528" s="215"/>
      <c r="L13528" s="215"/>
      <c r="M13528" s="215"/>
    </row>
    <row r="13529" spans="5:13" x14ac:dyDescent="0.2">
      <c r="E13529" s="215"/>
      <c r="F13529" s="215"/>
      <c r="H13529" s="215"/>
      <c r="J13529" s="215"/>
      <c r="K13529" s="215"/>
      <c r="L13529" s="215"/>
      <c r="M13529" s="215"/>
    </row>
    <row r="13530" spans="5:13" x14ac:dyDescent="0.2">
      <c r="E13530" s="215"/>
      <c r="F13530" s="215"/>
      <c r="H13530" s="215"/>
      <c r="J13530" s="215"/>
      <c r="K13530" s="215"/>
      <c r="L13530" s="215"/>
      <c r="M13530" s="215"/>
    </row>
    <row r="13531" spans="5:13" x14ac:dyDescent="0.2">
      <c r="E13531" s="215"/>
      <c r="F13531" s="215"/>
      <c r="H13531" s="215"/>
      <c r="J13531" s="215"/>
      <c r="K13531" s="215"/>
      <c r="L13531" s="215"/>
      <c r="M13531" s="215"/>
    </row>
    <row r="13532" spans="5:13" x14ac:dyDescent="0.2">
      <c r="E13532" s="215"/>
      <c r="F13532" s="215"/>
      <c r="H13532" s="215"/>
      <c r="J13532" s="215"/>
      <c r="K13532" s="215"/>
      <c r="L13532" s="215"/>
      <c r="M13532" s="215"/>
    </row>
    <row r="13533" spans="5:13" x14ac:dyDescent="0.2">
      <c r="F13533" s="223"/>
      <c r="G13533" s="223"/>
      <c r="H13533" s="223"/>
      <c r="J13533" s="223"/>
      <c r="K13533" s="223"/>
    </row>
    <row r="13534" spans="5:13" x14ac:dyDescent="0.2">
      <c r="F13534" s="223"/>
      <c r="G13534" s="223"/>
      <c r="J13534" s="223"/>
      <c r="K13534" s="223"/>
    </row>
    <row r="13535" spans="5:13" x14ac:dyDescent="0.2">
      <c r="E13535" s="215"/>
      <c r="F13535" s="215"/>
      <c r="H13535" s="215"/>
      <c r="J13535" s="215"/>
      <c r="K13535" s="215"/>
      <c r="L13535" s="215"/>
      <c r="M13535" s="215"/>
    </row>
    <row r="13536" spans="5:13" x14ac:dyDescent="0.2">
      <c r="E13536" s="215"/>
      <c r="F13536" s="215"/>
      <c r="H13536" s="215"/>
      <c r="J13536" s="215"/>
      <c r="K13536" s="215"/>
      <c r="L13536" s="215"/>
      <c r="M13536" s="215"/>
    </row>
    <row r="13537" spans="5:13" x14ac:dyDescent="0.2">
      <c r="E13537" s="215"/>
      <c r="F13537" s="215"/>
      <c r="H13537" s="215"/>
      <c r="J13537" s="215"/>
      <c r="K13537" s="215"/>
      <c r="L13537" s="215"/>
      <c r="M13537" s="215"/>
    </row>
    <row r="13538" spans="5:13" x14ac:dyDescent="0.2">
      <c r="E13538" s="215"/>
      <c r="F13538" s="215"/>
      <c r="H13538" s="215"/>
      <c r="J13538" s="215"/>
      <c r="K13538" s="215"/>
      <c r="L13538" s="215"/>
      <c r="M13538" s="215"/>
    </row>
    <row r="13539" spans="5:13" x14ac:dyDescent="0.2">
      <c r="E13539" s="215"/>
      <c r="F13539" s="215"/>
      <c r="H13539" s="215"/>
      <c r="J13539" s="215"/>
      <c r="K13539" s="215"/>
      <c r="L13539" s="215"/>
      <c r="M13539" s="215"/>
    </row>
    <row r="13540" spans="5:13" x14ac:dyDescent="0.2">
      <c r="E13540" s="215"/>
      <c r="F13540" s="215"/>
      <c r="H13540" s="215"/>
      <c r="J13540" s="215"/>
      <c r="K13540" s="215"/>
      <c r="L13540" s="215"/>
      <c r="M13540" s="215"/>
    </row>
    <row r="13541" spans="5:13" x14ac:dyDescent="0.2">
      <c r="E13541" s="215"/>
      <c r="F13541" s="215"/>
      <c r="H13541" s="215"/>
      <c r="J13541" s="215"/>
      <c r="K13541" s="215"/>
      <c r="L13541" s="215"/>
      <c r="M13541" s="215"/>
    </row>
    <row r="13542" spans="5:13" x14ac:dyDescent="0.2">
      <c r="E13542" s="215"/>
      <c r="F13542" s="215"/>
      <c r="H13542" s="215"/>
      <c r="J13542" s="215"/>
      <c r="K13542" s="215"/>
      <c r="L13542" s="215"/>
      <c r="M13542" s="215"/>
    </row>
    <row r="13543" spans="5:13" x14ac:dyDescent="0.2">
      <c r="E13543" s="215"/>
      <c r="F13543" s="215"/>
      <c r="H13543" s="215"/>
      <c r="J13543" s="215"/>
      <c r="K13543" s="215"/>
      <c r="L13543" s="215"/>
      <c r="M13543" s="215"/>
    </row>
    <row r="13544" spans="5:13" x14ac:dyDescent="0.2">
      <c r="E13544" s="215"/>
      <c r="F13544" s="215"/>
      <c r="H13544" s="215"/>
      <c r="J13544" s="215"/>
      <c r="K13544" s="215"/>
      <c r="L13544" s="215"/>
      <c r="M13544" s="215"/>
    </row>
    <row r="13545" spans="5:13" x14ac:dyDescent="0.2">
      <c r="E13545" s="215"/>
      <c r="F13545" s="215"/>
      <c r="H13545" s="215"/>
      <c r="J13545" s="215"/>
      <c r="K13545" s="215"/>
      <c r="L13545" s="215"/>
      <c r="M13545" s="215"/>
    </row>
    <row r="13546" spans="5:13" x14ac:dyDescent="0.2">
      <c r="E13546" s="215"/>
      <c r="F13546" s="215"/>
      <c r="H13546" s="215"/>
      <c r="J13546" s="215"/>
      <c r="K13546" s="215"/>
      <c r="L13546" s="215"/>
      <c r="M13546" s="215"/>
    </row>
    <row r="13547" spans="5:13" x14ac:dyDescent="0.2">
      <c r="E13547" s="215"/>
      <c r="F13547" s="215"/>
      <c r="H13547" s="215"/>
      <c r="J13547" s="215"/>
      <c r="K13547" s="215"/>
      <c r="L13547" s="215"/>
      <c r="M13547" s="215"/>
    </row>
    <row r="13548" spans="5:13" x14ac:dyDescent="0.2">
      <c r="E13548" s="215"/>
      <c r="F13548" s="215"/>
      <c r="H13548" s="215"/>
      <c r="J13548" s="215"/>
      <c r="K13548" s="215"/>
      <c r="L13548" s="215"/>
      <c r="M13548" s="215"/>
    </row>
    <row r="13549" spans="5:13" x14ac:dyDescent="0.2">
      <c r="E13549" s="215"/>
      <c r="F13549" s="215"/>
      <c r="H13549" s="215"/>
      <c r="J13549" s="215"/>
      <c r="K13549" s="215"/>
      <c r="L13549" s="215"/>
      <c r="M13549" s="215"/>
    </row>
    <row r="13550" spans="5:13" x14ac:dyDescent="0.2">
      <c r="E13550" s="215"/>
      <c r="F13550" s="215"/>
      <c r="H13550" s="215"/>
      <c r="J13550" s="215"/>
      <c r="K13550" s="215"/>
      <c r="L13550" s="215"/>
      <c r="M13550" s="215"/>
    </row>
    <row r="13551" spans="5:13" x14ac:dyDescent="0.2">
      <c r="F13551" s="223"/>
      <c r="G13551" s="223"/>
      <c r="H13551" s="223"/>
      <c r="J13551" s="223"/>
      <c r="K13551" s="223"/>
    </row>
    <row r="13552" spans="5:13" x14ac:dyDescent="0.2">
      <c r="E13552" s="215"/>
      <c r="F13552" s="215"/>
      <c r="H13552" s="215"/>
      <c r="J13552" s="215"/>
      <c r="K13552" s="215"/>
      <c r="L13552" s="215"/>
      <c r="M13552" s="215"/>
    </row>
    <row r="13553" spans="5:13" x14ac:dyDescent="0.2">
      <c r="E13553" s="215"/>
      <c r="F13553" s="215"/>
      <c r="H13553" s="215"/>
      <c r="J13553" s="215"/>
      <c r="K13553" s="215"/>
      <c r="L13553" s="215"/>
      <c r="M13553" s="215"/>
    </row>
    <row r="13554" spans="5:13" x14ac:dyDescent="0.2">
      <c r="E13554" s="215"/>
      <c r="F13554" s="215"/>
      <c r="H13554" s="215"/>
      <c r="J13554" s="215"/>
      <c r="K13554" s="215"/>
      <c r="L13554" s="215"/>
      <c r="M13554" s="215"/>
    </row>
    <row r="13555" spans="5:13" x14ac:dyDescent="0.2">
      <c r="E13555" s="215"/>
      <c r="F13555" s="215"/>
      <c r="H13555" s="215"/>
      <c r="J13555" s="215"/>
      <c r="K13555" s="215"/>
      <c r="L13555" s="215"/>
      <c r="M13555" s="215"/>
    </row>
    <row r="13556" spans="5:13" x14ac:dyDescent="0.2">
      <c r="E13556" s="215"/>
      <c r="F13556" s="215"/>
      <c r="H13556" s="215"/>
      <c r="J13556" s="215"/>
      <c r="K13556" s="215"/>
      <c r="L13556" s="215"/>
      <c r="M13556" s="215"/>
    </row>
    <row r="13557" spans="5:13" x14ac:dyDescent="0.2">
      <c r="E13557" s="215"/>
      <c r="F13557" s="215"/>
      <c r="H13557" s="215"/>
      <c r="J13557" s="215"/>
      <c r="K13557" s="215"/>
      <c r="L13557" s="215"/>
      <c r="M13557" s="215"/>
    </row>
    <row r="13558" spans="5:13" x14ac:dyDescent="0.2">
      <c r="F13558" s="223"/>
      <c r="G13558" s="223"/>
      <c r="H13558" s="223"/>
      <c r="J13558" s="223"/>
      <c r="K13558" s="223"/>
    </row>
    <row r="13559" spans="5:13" x14ac:dyDescent="0.2">
      <c r="F13559" s="223"/>
      <c r="G13559" s="223"/>
      <c r="H13559" s="223"/>
      <c r="J13559" s="223"/>
      <c r="K13559" s="223"/>
    </row>
    <row r="13560" spans="5:13" x14ac:dyDescent="0.2">
      <c r="E13560" s="215"/>
      <c r="F13560" s="215"/>
      <c r="H13560" s="215"/>
      <c r="J13560" s="215"/>
      <c r="K13560" s="215"/>
      <c r="L13560" s="215"/>
      <c r="M13560" s="215"/>
    </row>
    <row r="13561" spans="5:13" x14ac:dyDescent="0.2">
      <c r="E13561" s="215"/>
      <c r="F13561" s="215"/>
      <c r="H13561" s="215"/>
      <c r="J13561" s="215"/>
      <c r="K13561" s="215"/>
      <c r="L13561" s="215"/>
      <c r="M13561" s="215"/>
    </row>
    <row r="13562" spans="5:13" x14ac:dyDescent="0.2">
      <c r="E13562" s="215"/>
      <c r="F13562" s="215"/>
      <c r="H13562" s="215"/>
      <c r="J13562" s="215"/>
      <c r="K13562" s="215"/>
      <c r="L13562" s="215"/>
      <c r="M13562" s="215"/>
    </row>
    <row r="13563" spans="5:13" x14ac:dyDescent="0.2">
      <c r="E13563" s="215"/>
      <c r="F13563" s="215"/>
      <c r="H13563" s="215"/>
      <c r="J13563" s="215"/>
      <c r="K13563" s="215"/>
      <c r="L13563" s="215"/>
      <c r="M13563" s="215"/>
    </row>
    <row r="13564" spans="5:13" x14ac:dyDescent="0.2">
      <c r="E13564" s="215"/>
      <c r="F13564" s="215"/>
      <c r="H13564" s="215"/>
      <c r="J13564" s="215"/>
      <c r="K13564" s="215"/>
      <c r="L13564" s="215"/>
      <c r="M13564" s="215"/>
    </row>
    <row r="13565" spans="5:13" x14ac:dyDescent="0.2">
      <c r="E13565" s="215"/>
      <c r="F13565" s="215"/>
      <c r="H13565" s="215"/>
      <c r="J13565" s="215"/>
      <c r="K13565" s="215"/>
      <c r="L13565" s="215"/>
      <c r="M13565" s="215"/>
    </row>
    <row r="13566" spans="5:13" x14ac:dyDescent="0.2">
      <c r="E13566" s="215"/>
      <c r="F13566" s="215"/>
      <c r="H13566" s="215"/>
      <c r="J13566" s="215"/>
      <c r="K13566" s="215"/>
      <c r="L13566" s="215"/>
      <c r="M13566" s="215"/>
    </row>
    <row r="13567" spans="5:13" x14ac:dyDescent="0.2">
      <c r="E13567" s="215"/>
      <c r="F13567" s="215"/>
      <c r="H13567" s="215"/>
      <c r="J13567" s="215"/>
      <c r="K13567" s="215"/>
      <c r="L13567" s="215"/>
      <c r="M13567" s="215"/>
    </row>
    <row r="13568" spans="5:13" x14ac:dyDescent="0.2">
      <c r="E13568" s="215"/>
      <c r="F13568" s="215"/>
      <c r="H13568" s="215"/>
      <c r="J13568" s="215"/>
      <c r="K13568" s="215"/>
      <c r="L13568" s="215"/>
      <c r="M13568" s="215"/>
    </row>
    <row r="13569" spans="5:13" x14ac:dyDescent="0.2">
      <c r="E13569" s="215"/>
      <c r="F13569" s="215"/>
      <c r="H13569" s="215"/>
      <c r="J13569" s="215"/>
      <c r="K13569" s="215"/>
      <c r="L13569" s="215"/>
      <c r="M13569" s="215"/>
    </row>
    <row r="13570" spans="5:13" x14ac:dyDescent="0.2">
      <c r="E13570" s="215"/>
      <c r="F13570" s="215"/>
      <c r="H13570" s="215"/>
      <c r="J13570" s="215"/>
      <c r="K13570" s="215"/>
      <c r="L13570" s="215"/>
      <c r="M13570" s="215"/>
    </row>
    <row r="13571" spans="5:13" x14ac:dyDescent="0.2">
      <c r="E13571" s="215"/>
      <c r="F13571" s="215"/>
      <c r="H13571" s="215"/>
      <c r="J13571" s="215"/>
      <c r="K13571" s="215"/>
      <c r="L13571" s="215"/>
      <c r="M13571" s="215"/>
    </row>
    <row r="13572" spans="5:13" x14ac:dyDescent="0.2">
      <c r="E13572" s="215"/>
      <c r="F13572" s="215"/>
      <c r="H13572" s="215"/>
      <c r="J13572" s="215"/>
      <c r="K13572" s="215"/>
      <c r="L13572" s="215"/>
      <c r="M13572" s="215"/>
    </row>
    <row r="13573" spans="5:13" x14ac:dyDescent="0.2">
      <c r="F13573" s="223"/>
      <c r="G13573" s="223"/>
      <c r="H13573" s="223"/>
      <c r="J13573" s="223"/>
      <c r="K13573" s="223"/>
    </row>
    <row r="13574" spans="5:13" x14ac:dyDescent="0.2">
      <c r="E13574" s="215"/>
      <c r="F13574" s="215"/>
      <c r="H13574" s="215"/>
      <c r="J13574" s="215"/>
      <c r="K13574" s="215"/>
      <c r="L13574" s="215"/>
      <c r="M13574" s="215"/>
    </row>
    <row r="13575" spans="5:13" x14ac:dyDescent="0.2">
      <c r="F13575" s="223"/>
      <c r="G13575" s="223"/>
      <c r="H13575" s="223"/>
      <c r="J13575" s="223"/>
      <c r="K13575" s="223"/>
    </row>
    <row r="13576" spans="5:13" x14ac:dyDescent="0.2">
      <c r="E13576" s="215"/>
      <c r="F13576" s="215"/>
      <c r="H13576" s="215"/>
      <c r="J13576" s="215"/>
      <c r="K13576" s="215"/>
      <c r="L13576" s="215"/>
      <c r="M13576" s="215"/>
    </row>
    <row r="13577" spans="5:13" x14ac:dyDescent="0.2">
      <c r="F13577" s="223"/>
      <c r="G13577" s="223"/>
      <c r="H13577" s="223"/>
      <c r="J13577" s="223"/>
      <c r="K13577" s="223"/>
    </row>
    <row r="13578" spans="5:13" x14ac:dyDescent="0.2">
      <c r="E13578" s="215"/>
      <c r="F13578" s="215"/>
      <c r="H13578" s="215"/>
      <c r="J13578" s="215"/>
      <c r="K13578" s="215"/>
      <c r="L13578" s="215"/>
      <c r="M13578" s="215"/>
    </row>
    <row r="13579" spans="5:13" x14ac:dyDescent="0.2">
      <c r="E13579" s="215"/>
      <c r="F13579" s="215"/>
      <c r="H13579" s="215"/>
      <c r="J13579" s="215"/>
      <c r="K13579" s="215"/>
      <c r="L13579" s="215"/>
      <c r="M13579" s="215"/>
    </row>
    <row r="13580" spans="5:13" x14ac:dyDescent="0.2">
      <c r="F13580" s="223"/>
      <c r="G13580" s="223"/>
      <c r="H13580" s="223"/>
      <c r="J13580" s="223"/>
      <c r="K13580" s="223"/>
    </row>
    <row r="13581" spans="5:13" x14ac:dyDescent="0.2">
      <c r="E13581" s="215"/>
      <c r="F13581" s="215"/>
      <c r="H13581" s="215"/>
      <c r="J13581" s="215"/>
      <c r="K13581" s="215"/>
      <c r="L13581" s="215"/>
      <c r="M13581" s="215"/>
    </row>
    <row r="13582" spans="5:13" x14ac:dyDescent="0.2">
      <c r="E13582" s="215"/>
      <c r="F13582" s="215"/>
      <c r="H13582" s="215"/>
      <c r="J13582" s="215"/>
      <c r="K13582" s="215"/>
      <c r="L13582" s="215"/>
      <c r="M13582" s="215"/>
    </row>
    <row r="13583" spans="5:13" x14ac:dyDescent="0.2">
      <c r="E13583" s="215"/>
      <c r="F13583" s="215"/>
      <c r="H13583" s="215"/>
      <c r="J13583" s="215"/>
      <c r="K13583" s="215"/>
      <c r="L13583" s="215"/>
      <c r="M13583" s="215"/>
    </row>
    <row r="13584" spans="5:13" x14ac:dyDescent="0.2">
      <c r="E13584" s="215"/>
      <c r="F13584" s="215"/>
      <c r="H13584" s="215"/>
      <c r="J13584" s="215"/>
      <c r="K13584" s="215"/>
      <c r="L13584" s="215"/>
      <c r="M13584" s="215"/>
    </row>
    <row r="13585" spans="5:13" x14ac:dyDescent="0.2">
      <c r="E13585" s="215"/>
      <c r="F13585" s="215"/>
      <c r="H13585" s="215"/>
      <c r="J13585" s="215"/>
      <c r="K13585" s="215"/>
      <c r="L13585" s="215"/>
      <c r="M13585" s="215"/>
    </row>
    <row r="13586" spans="5:13" x14ac:dyDescent="0.2">
      <c r="E13586" s="215"/>
      <c r="F13586" s="215"/>
      <c r="H13586" s="215"/>
      <c r="J13586" s="215"/>
      <c r="K13586" s="215"/>
      <c r="L13586" s="215"/>
      <c r="M13586" s="215"/>
    </row>
    <row r="13587" spans="5:13" x14ac:dyDescent="0.2">
      <c r="E13587" s="215"/>
      <c r="F13587" s="215"/>
      <c r="H13587" s="215"/>
      <c r="J13587" s="215"/>
      <c r="K13587" s="215"/>
      <c r="L13587" s="215"/>
      <c r="M13587" s="215"/>
    </row>
    <row r="13588" spans="5:13" x14ac:dyDescent="0.2">
      <c r="E13588" s="215"/>
      <c r="F13588" s="215"/>
      <c r="H13588" s="215"/>
      <c r="J13588" s="215"/>
      <c r="K13588" s="215"/>
      <c r="L13588" s="215"/>
      <c r="M13588" s="215"/>
    </row>
    <row r="13589" spans="5:13" x14ac:dyDescent="0.2">
      <c r="E13589" s="215"/>
      <c r="F13589" s="215"/>
      <c r="H13589" s="215"/>
      <c r="J13589" s="215"/>
      <c r="K13589" s="215"/>
      <c r="L13589" s="215"/>
      <c r="M13589" s="215"/>
    </row>
    <row r="13590" spans="5:13" x14ac:dyDescent="0.2">
      <c r="E13590" s="215"/>
      <c r="F13590" s="215"/>
      <c r="H13590" s="215"/>
      <c r="J13590" s="215"/>
      <c r="K13590" s="215"/>
      <c r="L13590" s="215"/>
      <c r="M13590" s="215"/>
    </row>
    <row r="13591" spans="5:13" x14ac:dyDescent="0.2">
      <c r="E13591" s="215"/>
      <c r="F13591" s="215"/>
      <c r="H13591" s="215"/>
      <c r="J13591" s="215"/>
      <c r="K13591" s="215"/>
      <c r="L13591" s="215"/>
      <c r="M13591" s="215"/>
    </row>
    <row r="13592" spans="5:13" x14ac:dyDescent="0.2">
      <c r="E13592" s="215"/>
      <c r="F13592" s="215"/>
      <c r="H13592" s="215"/>
      <c r="J13592" s="215"/>
      <c r="K13592" s="215"/>
      <c r="L13592" s="215"/>
      <c r="M13592" s="215"/>
    </row>
    <row r="13593" spans="5:13" x14ac:dyDescent="0.2">
      <c r="E13593" s="215"/>
      <c r="F13593" s="215"/>
      <c r="H13593" s="215"/>
      <c r="J13593" s="215"/>
      <c r="K13593" s="215"/>
      <c r="L13593" s="215"/>
      <c r="M13593" s="215"/>
    </row>
    <row r="13594" spans="5:13" x14ac:dyDescent="0.2">
      <c r="E13594" s="215"/>
      <c r="F13594" s="215"/>
      <c r="H13594" s="215"/>
      <c r="J13594" s="215"/>
      <c r="K13594" s="215"/>
      <c r="L13594" s="215"/>
      <c r="M13594" s="215"/>
    </row>
    <row r="13595" spans="5:13" x14ac:dyDescent="0.2">
      <c r="E13595" s="215"/>
      <c r="F13595" s="215"/>
      <c r="H13595" s="215"/>
      <c r="J13595" s="215"/>
      <c r="K13595" s="215"/>
      <c r="L13595" s="215"/>
      <c r="M13595" s="215"/>
    </row>
    <row r="13596" spans="5:13" x14ac:dyDescent="0.2">
      <c r="F13596" s="223"/>
      <c r="H13596" s="219"/>
      <c r="J13596" s="223"/>
      <c r="K13596" s="223"/>
      <c r="M13596" s="215"/>
    </row>
    <row r="13597" spans="5:13" x14ac:dyDescent="0.2">
      <c r="E13597" s="215"/>
      <c r="F13597" s="215"/>
      <c r="H13597" s="215"/>
      <c r="J13597" s="215"/>
      <c r="K13597" s="215"/>
      <c r="L13597" s="215"/>
      <c r="M13597" s="215"/>
    </row>
    <row r="13598" spans="5:13" x14ac:dyDescent="0.2">
      <c r="F13598" s="223"/>
      <c r="G13598" s="223"/>
      <c r="H13598" s="223"/>
      <c r="J13598" s="223"/>
      <c r="K13598" s="223"/>
    </row>
    <row r="13599" spans="5:13" x14ac:dyDescent="0.2">
      <c r="E13599" s="215"/>
      <c r="F13599" s="215"/>
      <c r="H13599" s="215"/>
      <c r="J13599" s="215"/>
      <c r="K13599" s="215"/>
      <c r="L13599" s="215"/>
      <c r="M13599" s="215"/>
    </row>
    <row r="13600" spans="5:13" x14ac:dyDescent="0.2">
      <c r="E13600" s="215"/>
      <c r="F13600" s="215"/>
      <c r="H13600" s="215"/>
      <c r="J13600" s="215"/>
      <c r="K13600" s="215"/>
      <c r="L13600" s="215"/>
      <c r="M13600" s="215"/>
    </row>
    <row r="13601" spans="5:13" x14ac:dyDescent="0.2">
      <c r="F13601" s="223"/>
      <c r="G13601" s="223"/>
      <c r="H13601" s="223"/>
      <c r="J13601" s="223"/>
      <c r="K13601" s="223"/>
    </row>
    <row r="13602" spans="5:13" x14ac:dyDescent="0.2">
      <c r="E13602" s="215"/>
      <c r="F13602" s="215"/>
      <c r="H13602" s="215"/>
      <c r="J13602" s="215"/>
      <c r="K13602" s="215"/>
      <c r="L13602" s="215"/>
      <c r="M13602" s="215"/>
    </row>
    <row r="13603" spans="5:13" x14ac:dyDescent="0.2">
      <c r="E13603" s="215"/>
      <c r="F13603" s="215"/>
      <c r="H13603" s="215"/>
      <c r="J13603" s="215"/>
      <c r="K13603" s="215"/>
      <c r="L13603" s="215"/>
      <c r="M13603" s="215"/>
    </row>
    <row r="13604" spans="5:13" x14ac:dyDescent="0.2">
      <c r="E13604" s="215"/>
      <c r="F13604" s="215"/>
      <c r="H13604" s="215"/>
      <c r="J13604" s="215"/>
      <c r="K13604" s="215"/>
      <c r="L13604" s="215"/>
      <c r="M13604" s="215"/>
    </row>
    <row r="13605" spans="5:13" x14ac:dyDescent="0.2">
      <c r="E13605" s="215"/>
      <c r="F13605" s="215"/>
      <c r="H13605" s="215"/>
      <c r="J13605" s="215"/>
      <c r="K13605" s="215"/>
      <c r="L13605" s="215"/>
      <c r="M13605" s="215"/>
    </row>
    <row r="13606" spans="5:13" x14ac:dyDescent="0.2">
      <c r="E13606" s="215"/>
      <c r="F13606" s="215"/>
      <c r="H13606" s="215"/>
      <c r="J13606" s="215"/>
      <c r="K13606" s="215"/>
      <c r="L13606" s="215"/>
      <c r="M13606" s="215"/>
    </row>
    <row r="13607" spans="5:13" x14ac:dyDescent="0.2">
      <c r="F13607" s="223"/>
      <c r="G13607" s="223"/>
      <c r="H13607" s="223"/>
      <c r="J13607" s="223"/>
      <c r="K13607" s="223"/>
    </row>
    <row r="13608" spans="5:13" x14ac:dyDescent="0.2">
      <c r="E13608" s="215"/>
      <c r="F13608" s="215"/>
      <c r="H13608" s="215"/>
      <c r="J13608" s="215"/>
      <c r="K13608" s="215"/>
      <c r="L13608" s="215"/>
      <c r="M13608" s="215"/>
    </row>
    <row r="13609" spans="5:13" x14ac:dyDescent="0.2">
      <c r="E13609" s="215"/>
      <c r="F13609" s="215"/>
      <c r="H13609" s="215"/>
      <c r="J13609" s="215"/>
      <c r="K13609" s="215"/>
      <c r="L13609" s="215"/>
      <c r="M13609" s="215"/>
    </row>
    <row r="13610" spans="5:13" x14ac:dyDescent="0.2">
      <c r="F13610" s="223"/>
      <c r="H13610" s="219"/>
      <c r="J13610" s="223"/>
      <c r="K13610" s="223"/>
      <c r="M13610" s="215"/>
    </row>
    <row r="13611" spans="5:13" x14ac:dyDescent="0.2">
      <c r="E13611" s="215"/>
      <c r="F13611" s="215"/>
      <c r="H13611" s="215"/>
      <c r="J13611" s="215"/>
      <c r="K13611" s="215"/>
      <c r="L13611" s="215"/>
      <c r="M13611" s="215"/>
    </row>
    <row r="13612" spans="5:13" x14ac:dyDescent="0.2">
      <c r="F13612" s="223"/>
      <c r="G13612" s="223"/>
      <c r="H13612" s="223"/>
      <c r="J13612" s="223"/>
      <c r="K13612" s="223"/>
    </row>
    <row r="13613" spans="5:13" x14ac:dyDescent="0.2">
      <c r="F13613" s="223"/>
      <c r="G13613" s="223"/>
      <c r="H13613" s="223"/>
      <c r="J13613" s="223"/>
      <c r="K13613" s="223"/>
    </row>
    <row r="13614" spans="5:13" x14ac:dyDescent="0.2">
      <c r="E13614" s="215"/>
      <c r="F13614" s="215"/>
      <c r="H13614" s="215"/>
      <c r="J13614" s="215"/>
      <c r="K13614" s="215"/>
      <c r="L13614" s="215"/>
      <c r="M13614" s="215"/>
    </row>
    <row r="13615" spans="5:13" x14ac:dyDescent="0.2">
      <c r="E13615" s="215"/>
      <c r="F13615" s="215"/>
      <c r="H13615" s="215"/>
      <c r="J13615" s="215"/>
      <c r="K13615" s="215"/>
      <c r="L13615" s="215"/>
      <c r="M13615" s="215"/>
    </row>
    <row r="13616" spans="5:13" x14ac:dyDescent="0.2">
      <c r="E13616" s="215"/>
      <c r="F13616" s="215"/>
      <c r="H13616" s="215"/>
      <c r="J13616" s="215"/>
      <c r="K13616" s="215"/>
      <c r="L13616" s="215"/>
      <c r="M13616" s="215"/>
    </row>
    <row r="13617" spans="5:13" x14ac:dyDescent="0.2">
      <c r="E13617" s="215"/>
      <c r="F13617" s="215"/>
      <c r="H13617" s="215"/>
      <c r="J13617" s="215"/>
      <c r="K13617" s="215"/>
      <c r="L13617" s="215"/>
      <c r="M13617" s="215"/>
    </row>
    <row r="13618" spans="5:13" x14ac:dyDescent="0.2">
      <c r="E13618" s="215"/>
      <c r="F13618" s="215"/>
      <c r="H13618" s="215"/>
      <c r="J13618" s="215"/>
      <c r="K13618" s="215"/>
      <c r="L13618" s="215"/>
      <c r="M13618" s="215"/>
    </row>
    <row r="13619" spans="5:13" x14ac:dyDescent="0.2">
      <c r="E13619" s="215"/>
      <c r="F13619" s="215"/>
      <c r="H13619" s="215"/>
      <c r="J13619" s="215"/>
      <c r="K13619" s="215"/>
      <c r="L13619" s="215"/>
      <c r="M13619" s="215"/>
    </row>
    <row r="13620" spans="5:13" x14ac:dyDescent="0.2">
      <c r="E13620" s="215"/>
      <c r="F13620" s="215"/>
      <c r="H13620" s="215"/>
      <c r="J13620" s="215"/>
      <c r="K13620" s="215"/>
      <c r="L13620" s="215"/>
      <c r="M13620" s="215"/>
    </row>
    <row r="13621" spans="5:13" x14ac:dyDescent="0.2">
      <c r="E13621" s="215"/>
      <c r="F13621" s="215"/>
      <c r="H13621" s="215"/>
      <c r="J13621" s="215"/>
      <c r="K13621" s="215"/>
      <c r="L13621" s="215"/>
      <c r="M13621" s="215"/>
    </row>
    <row r="13622" spans="5:13" x14ac:dyDescent="0.2">
      <c r="E13622" s="215"/>
      <c r="F13622" s="215"/>
      <c r="H13622" s="215"/>
      <c r="J13622" s="215"/>
      <c r="K13622" s="215"/>
      <c r="L13622" s="215"/>
      <c r="M13622" s="215"/>
    </row>
    <row r="13623" spans="5:13" x14ac:dyDescent="0.2">
      <c r="E13623" s="215"/>
      <c r="F13623" s="215"/>
      <c r="H13623" s="215"/>
      <c r="J13623" s="215"/>
      <c r="K13623" s="215"/>
      <c r="L13623" s="215"/>
      <c r="M13623" s="215"/>
    </row>
    <row r="13624" spans="5:13" x14ac:dyDescent="0.2">
      <c r="E13624" s="215"/>
      <c r="F13624" s="215"/>
      <c r="H13624" s="215"/>
      <c r="J13624" s="215"/>
      <c r="K13624" s="215"/>
      <c r="L13624" s="215"/>
      <c r="M13624" s="215"/>
    </row>
    <row r="13625" spans="5:13" x14ac:dyDescent="0.2">
      <c r="E13625" s="215"/>
      <c r="F13625" s="215"/>
      <c r="H13625" s="215"/>
      <c r="J13625" s="215"/>
      <c r="K13625" s="215"/>
      <c r="L13625" s="215"/>
      <c r="M13625" s="215"/>
    </row>
    <row r="13626" spans="5:13" x14ac:dyDescent="0.2">
      <c r="E13626" s="215"/>
      <c r="F13626" s="215"/>
      <c r="H13626" s="215"/>
      <c r="J13626" s="215"/>
      <c r="K13626" s="215"/>
      <c r="L13626" s="215"/>
      <c r="M13626" s="215"/>
    </row>
    <row r="13627" spans="5:13" x14ac:dyDescent="0.2">
      <c r="F13627" s="223"/>
      <c r="G13627" s="223"/>
      <c r="H13627" s="223"/>
      <c r="J13627" s="223"/>
      <c r="K13627" s="223"/>
    </row>
    <row r="13628" spans="5:13" x14ac:dyDescent="0.2">
      <c r="F13628" s="223"/>
      <c r="G13628" s="223"/>
      <c r="H13628" s="223"/>
      <c r="J13628" s="223"/>
      <c r="K13628" s="223"/>
    </row>
    <row r="13629" spans="5:13" x14ac:dyDescent="0.2">
      <c r="E13629" s="215"/>
      <c r="F13629" s="215"/>
      <c r="H13629" s="215"/>
      <c r="J13629" s="215"/>
      <c r="K13629" s="215"/>
      <c r="L13629" s="215"/>
      <c r="M13629" s="215"/>
    </row>
    <row r="13630" spans="5:13" x14ac:dyDescent="0.2">
      <c r="F13630" s="223"/>
      <c r="G13630" s="223"/>
      <c r="H13630" s="223"/>
      <c r="J13630" s="223"/>
      <c r="K13630" s="223"/>
    </row>
    <row r="13631" spans="5:13" x14ac:dyDescent="0.2">
      <c r="E13631" s="215"/>
      <c r="F13631" s="215"/>
      <c r="H13631" s="215"/>
      <c r="J13631" s="215"/>
      <c r="K13631" s="215"/>
      <c r="L13631" s="215"/>
      <c r="M13631" s="215"/>
    </row>
    <row r="13632" spans="5:13" x14ac:dyDescent="0.2">
      <c r="E13632" s="215"/>
      <c r="F13632" s="215"/>
      <c r="H13632" s="215"/>
      <c r="J13632" s="215"/>
      <c r="K13632" s="215"/>
      <c r="L13632" s="215"/>
      <c r="M13632" s="215"/>
    </row>
    <row r="13633" spans="5:13" x14ac:dyDescent="0.2">
      <c r="E13633" s="215"/>
      <c r="F13633" s="215"/>
      <c r="H13633" s="215"/>
      <c r="J13633" s="215"/>
      <c r="K13633" s="215"/>
      <c r="L13633" s="215"/>
      <c r="M13633" s="215"/>
    </row>
    <row r="13634" spans="5:13" x14ac:dyDescent="0.2">
      <c r="E13634" s="215"/>
      <c r="F13634" s="215"/>
      <c r="H13634" s="215"/>
      <c r="J13634" s="215"/>
      <c r="K13634" s="215"/>
      <c r="L13634" s="215"/>
      <c r="M13634" s="215"/>
    </row>
    <row r="13635" spans="5:13" x14ac:dyDescent="0.2">
      <c r="F13635" s="223"/>
      <c r="G13635" s="223"/>
      <c r="H13635" s="223"/>
      <c r="J13635" s="223"/>
      <c r="K13635" s="223"/>
    </row>
    <row r="13636" spans="5:13" x14ac:dyDescent="0.2">
      <c r="F13636" s="223"/>
      <c r="G13636" s="223"/>
      <c r="J13636" s="223"/>
      <c r="K13636" s="223"/>
    </row>
    <row r="13637" spans="5:13" x14ac:dyDescent="0.2">
      <c r="E13637" s="215"/>
      <c r="F13637" s="215"/>
      <c r="H13637" s="215"/>
      <c r="J13637" s="215"/>
      <c r="K13637" s="215"/>
      <c r="L13637" s="215"/>
      <c r="M13637" s="215"/>
    </row>
    <row r="13638" spans="5:13" x14ac:dyDescent="0.2">
      <c r="E13638" s="215"/>
      <c r="F13638" s="215"/>
      <c r="H13638" s="215"/>
      <c r="J13638" s="215"/>
      <c r="K13638" s="215"/>
      <c r="L13638" s="215"/>
      <c r="M13638" s="215"/>
    </row>
    <row r="13639" spans="5:13" x14ac:dyDescent="0.2">
      <c r="E13639" s="215"/>
      <c r="F13639" s="215"/>
      <c r="H13639" s="215"/>
      <c r="J13639" s="215"/>
      <c r="K13639" s="215"/>
      <c r="L13639" s="215"/>
      <c r="M13639" s="215"/>
    </row>
    <row r="13640" spans="5:13" x14ac:dyDescent="0.2">
      <c r="E13640" s="215"/>
      <c r="F13640" s="215"/>
      <c r="H13640" s="215"/>
      <c r="J13640" s="215"/>
      <c r="K13640" s="215"/>
      <c r="L13640" s="215"/>
      <c r="M13640" s="215"/>
    </row>
    <row r="13641" spans="5:13" x14ac:dyDescent="0.2">
      <c r="E13641" s="215"/>
      <c r="F13641" s="215"/>
      <c r="H13641" s="215"/>
      <c r="J13641" s="215"/>
      <c r="K13641" s="215"/>
      <c r="L13641" s="215"/>
      <c r="M13641" s="215"/>
    </row>
    <row r="13642" spans="5:13" x14ac:dyDescent="0.2">
      <c r="E13642" s="215"/>
      <c r="F13642" s="215"/>
      <c r="H13642" s="215"/>
      <c r="J13642" s="215"/>
      <c r="K13642" s="215"/>
      <c r="L13642" s="215"/>
      <c r="M13642" s="215"/>
    </row>
    <row r="13643" spans="5:13" x14ac:dyDescent="0.2">
      <c r="F13643" s="223"/>
      <c r="G13643" s="223"/>
      <c r="H13643" s="223"/>
      <c r="J13643" s="223"/>
      <c r="K13643" s="223"/>
    </row>
    <row r="13644" spans="5:13" x14ac:dyDescent="0.2">
      <c r="E13644" s="215"/>
      <c r="F13644" s="215"/>
      <c r="H13644" s="215"/>
      <c r="J13644" s="215"/>
      <c r="K13644" s="215"/>
      <c r="L13644" s="215"/>
      <c r="M13644" s="215"/>
    </row>
    <row r="13645" spans="5:13" x14ac:dyDescent="0.2">
      <c r="E13645" s="215"/>
      <c r="F13645" s="215"/>
      <c r="H13645" s="215"/>
      <c r="J13645" s="215"/>
      <c r="K13645" s="215"/>
      <c r="L13645" s="215"/>
      <c r="M13645" s="215"/>
    </row>
    <row r="13646" spans="5:13" x14ac:dyDescent="0.2">
      <c r="F13646" s="223"/>
      <c r="G13646" s="223"/>
      <c r="H13646" s="223"/>
      <c r="J13646" s="223"/>
      <c r="K13646" s="223"/>
    </row>
    <row r="13647" spans="5:13" x14ac:dyDescent="0.2">
      <c r="E13647" s="215"/>
      <c r="F13647" s="215"/>
      <c r="H13647" s="215"/>
      <c r="J13647" s="215"/>
      <c r="K13647" s="215"/>
      <c r="L13647" s="215"/>
      <c r="M13647" s="215"/>
    </row>
    <row r="13648" spans="5:13" x14ac:dyDescent="0.2">
      <c r="E13648" s="215"/>
      <c r="F13648" s="215"/>
      <c r="H13648" s="215"/>
      <c r="J13648" s="215"/>
      <c r="K13648" s="215"/>
      <c r="L13648" s="215"/>
      <c r="M13648" s="215"/>
    </row>
    <row r="13649" spans="5:13" x14ac:dyDescent="0.2">
      <c r="E13649" s="215"/>
      <c r="F13649" s="215"/>
      <c r="H13649" s="215"/>
      <c r="J13649" s="215"/>
      <c r="K13649" s="215"/>
      <c r="L13649" s="215"/>
      <c r="M13649" s="215"/>
    </row>
    <row r="13650" spans="5:13" x14ac:dyDescent="0.2">
      <c r="F13650" s="223"/>
      <c r="G13650" s="223"/>
      <c r="H13650" s="223"/>
      <c r="J13650" s="223"/>
      <c r="K13650" s="223"/>
    </row>
    <row r="13651" spans="5:13" x14ac:dyDescent="0.2">
      <c r="E13651" s="215"/>
      <c r="F13651" s="215"/>
      <c r="H13651" s="215"/>
      <c r="J13651" s="215"/>
      <c r="K13651" s="215"/>
      <c r="L13651" s="215"/>
      <c r="M13651" s="215"/>
    </row>
    <row r="13652" spans="5:13" x14ac:dyDescent="0.2">
      <c r="E13652" s="215"/>
      <c r="F13652" s="215"/>
      <c r="H13652" s="215"/>
      <c r="J13652" s="215"/>
      <c r="K13652" s="215"/>
      <c r="L13652" s="215"/>
      <c r="M13652" s="215"/>
    </row>
    <row r="13653" spans="5:13" x14ac:dyDescent="0.2">
      <c r="F13653" s="223"/>
      <c r="G13653" s="223"/>
      <c r="H13653" s="223"/>
      <c r="J13653" s="223"/>
      <c r="K13653" s="223"/>
    </row>
    <row r="13654" spans="5:13" x14ac:dyDescent="0.2">
      <c r="E13654" s="215"/>
      <c r="F13654" s="215"/>
      <c r="H13654" s="215"/>
      <c r="J13654" s="215"/>
      <c r="K13654" s="215"/>
      <c r="L13654" s="215"/>
      <c r="M13654" s="215"/>
    </row>
    <row r="13655" spans="5:13" x14ac:dyDescent="0.2">
      <c r="E13655" s="215"/>
      <c r="F13655" s="215"/>
      <c r="H13655" s="215"/>
      <c r="J13655" s="215"/>
      <c r="K13655" s="215"/>
      <c r="L13655" s="215"/>
      <c r="M13655" s="215"/>
    </row>
    <row r="13656" spans="5:13" x14ac:dyDescent="0.2">
      <c r="E13656" s="215"/>
      <c r="F13656" s="215"/>
      <c r="H13656" s="215"/>
      <c r="J13656" s="215"/>
      <c r="K13656" s="215"/>
      <c r="L13656" s="215"/>
      <c r="M13656" s="215"/>
    </row>
    <row r="13657" spans="5:13" x14ac:dyDescent="0.2">
      <c r="F13657" s="223"/>
      <c r="G13657" s="223"/>
      <c r="H13657" s="223"/>
      <c r="J13657" s="223"/>
      <c r="K13657" s="223"/>
    </row>
    <row r="13658" spans="5:13" x14ac:dyDescent="0.2">
      <c r="E13658" s="215"/>
      <c r="F13658" s="215"/>
      <c r="H13658" s="215"/>
      <c r="J13658" s="215"/>
      <c r="K13658" s="215"/>
      <c r="L13658" s="215"/>
      <c r="M13658" s="215"/>
    </row>
    <row r="13659" spans="5:13" x14ac:dyDescent="0.2">
      <c r="E13659" s="215"/>
      <c r="F13659" s="215"/>
      <c r="H13659" s="215"/>
      <c r="J13659" s="215"/>
      <c r="K13659" s="215"/>
      <c r="L13659" s="215"/>
      <c r="M13659" s="215"/>
    </row>
    <row r="13660" spans="5:13" x14ac:dyDescent="0.2">
      <c r="E13660" s="215"/>
      <c r="F13660" s="215"/>
      <c r="H13660" s="215"/>
      <c r="J13660" s="215"/>
      <c r="K13660" s="215"/>
      <c r="L13660" s="215"/>
      <c r="M13660" s="215"/>
    </row>
    <row r="13661" spans="5:13" x14ac:dyDescent="0.2">
      <c r="F13661" s="223"/>
      <c r="H13661" s="219"/>
      <c r="J13661" s="223"/>
      <c r="K13661" s="223"/>
      <c r="M13661" s="215"/>
    </row>
    <row r="13662" spans="5:13" x14ac:dyDescent="0.2">
      <c r="E13662" s="215"/>
      <c r="F13662" s="215"/>
      <c r="H13662" s="215"/>
      <c r="J13662" s="215"/>
      <c r="K13662" s="215"/>
      <c r="L13662" s="215"/>
      <c r="M13662" s="215"/>
    </row>
    <row r="13663" spans="5:13" x14ac:dyDescent="0.2">
      <c r="E13663" s="215"/>
      <c r="F13663" s="215"/>
      <c r="H13663" s="215"/>
      <c r="J13663" s="215"/>
      <c r="K13663" s="215"/>
      <c r="L13663" s="215"/>
      <c r="M13663" s="215"/>
    </row>
    <row r="13664" spans="5:13" x14ac:dyDescent="0.2">
      <c r="E13664" s="215"/>
      <c r="F13664" s="215"/>
      <c r="H13664" s="215"/>
      <c r="J13664" s="215"/>
      <c r="K13664" s="215"/>
      <c r="L13664" s="215"/>
      <c r="M13664" s="215"/>
    </row>
    <row r="13665" spans="5:13" x14ac:dyDescent="0.2">
      <c r="E13665" s="215"/>
      <c r="F13665" s="215"/>
      <c r="H13665" s="215"/>
      <c r="J13665" s="215"/>
      <c r="K13665" s="215"/>
      <c r="L13665" s="215"/>
      <c r="M13665" s="215"/>
    </row>
    <row r="13666" spans="5:13" x14ac:dyDescent="0.2">
      <c r="E13666" s="215"/>
      <c r="F13666" s="215"/>
      <c r="H13666" s="215"/>
      <c r="J13666" s="215"/>
      <c r="K13666" s="215"/>
      <c r="L13666" s="215"/>
      <c r="M13666" s="215"/>
    </row>
    <row r="13667" spans="5:13" x14ac:dyDescent="0.2">
      <c r="E13667" s="215"/>
      <c r="F13667" s="215"/>
      <c r="H13667" s="215"/>
      <c r="J13667" s="215"/>
      <c r="K13667" s="215"/>
      <c r="L13667" s="215"/>
      <c r="M13667" s="215"/>
    </row>
    <row r="13668" spans="5:13" x14ac:dyDescent="0.2">
      <c r="E13668" s="215"/>
      <c r="F13668" s="215"/>
      <c r="H13668" s="215"/>
      <c r="J13668" s="215"/>
      <c r="K13668" s="215"/>
      <c r="L13668" s="215"/>
      <c r="M13668" s="215"/>
    </row>
    <row r="13669" spans="5:13" x14ac:dyDescent="0.2">
      <c r="E13669" s="215"/>
      <c r="F13669" s="215"/>
      <c r="H13669" s="215"/>
      <c r="J13669" s="215"/>
      <c r="K13669" s="215"/>
      <c r="L13669" s="215"/>
      <c r="M13669" s="215"/>
    </row>
    <row r="13670" spans="5:13" x14ac:dyDescent="0.2">
      <c r="E13670" s="215"/>
      <c r="F13670" s="215"/>
      <c r="H13670" s="215"/>
      <c r="J13670" s="215"/>
      <c r="K13670" s="215"/>
      <c r="L13670" s="215"/>
      <c r="M13670" s="215"/>
    </row>
    <row r="13671" spans="5:13" x14ac:dyDescent="0.2">
      <c r="E13671" s="215"/>
      <c r="F13671" s="215"/>
      <c r="H13671" s="215"/>
      <c r="J13671" s="215"/>
      <c r="K13671" s="215"/>
      <c r="L13671" s="215"/>
      <c r="M13671" s="215"/>
    </row>
    <row r="13672" spans="5:13" x14ac:dyDescent="0.2">
      <c r="E13672" s="215"/>
      <c r="F13672" s="215"/>
      <c r="H13672" s="215"/>
      <c r="J13672" s="215"/>
      <c r="K13672" s="215"/>
      <c r="L13672" s="215"/>
      <c r="M13672" s="215"/>
    </row>
    <row r="13673" spans="5:13" x14ac:dyDescent="0.2">
      <c r="E13673" s="215"/>
      <c r="F13673" s="215"/>
      <c r="H13673" s="215"/>
      <c r="J13673" s="215"/>
      <c r="K13673" s="215"/>
      <c r="L13673" s="215"/>
      <c r="M13673" s="215"/>
    </row>
    <row r="13674" spans="5:13" x14ac:dyDescent="0.2">
      <c r="E13674" s="215"/>
      <c r="F13674" s="215"/>
      <c r="H13674" s="215"/>
      <c r="J13674" s="215"/>
      <c r="K13674" s="215"/>
      <c r="L13674" s="215"/>
      <c r="M13674" s="215"/>
    </row>
    <row r="13675" spans="5:13" x14ac:dyDescent="0.2">
      <c r="E13675" s="215"/>
      <c r="F13675" s="215"/>
      <c r="H13675" s="215"/>
      <c r="J13675" s="215"/>
      <c r="K13675" s="215"/>
      <c r="L13675" s="215"/>
      <c r="M13675" s="215"/>
    </row>
    <row r="13676" spans="5:13" x14ac:dyDescent="0.2">
      <c r="E13676" s="215"/>
      <c r="F13676" s="215"/>
      <c r="H13676" s="215"/>
      <c r="J13676" s="215"/>
      <c r="K13676" s="215"/>
      <c r="L13676" s="215"/>
      <c r="M13676" s="215"/>
    </row>
    <row r="13677" spans="5:13" x14ac:dyDescent="0.2">
      <c r="E13677" s="215"/>
      <c r="F13677" s="215"/>
      <c r="H13677" s="215"/>
      <c r="J13677" s="215"/>
      <c r="K13677" s="215"/>
      <c r="L13677" s="215"/>
      <c r="M13677" s="215"/>
    </row>
    <row r="13678" spans="5:13" x14ac:dyDescent="0.2">
      <c r="F13678" s="223"/>
      <c r="G13678" s="223"/>
      <c r="H13678" s="223"/>
      <c r="J13678" s="223"/>
      <c r="K13678" s="223"/>
    </row>
    <row r="13679" spans="5:13" x14ac:dyDescent="0.2">
      <c r="F13679" s="223"/>
      <c r="G13679" s="223"/>
      <c r="H13679" s="223"/>
      <c r="J13679" s="223"/>
      <c r="K13679" s="223"/>
    </row>
    <row r="13680" spans="5:13" x14ac:dyDescent="0.2">
      <c r="E13680" s="215"/>
      <c r="F13680" s="215"/>
      <c r="H13680" s="215"/>
      <c r="J13680" s="215"/>
      <c r="K13680" s="215"/>
      <c r="L13680" s="215"/>
      <c r="M13680" s="215"/>
    </row>
    <row r="13681" spans="5:13" x14ac:dyDescent="0.2">
      <c r="E13681" s="215"/>
      <c r="F13681" s="215"/>
      <c r="H13681" s="215"/>
      <c r="J13681" s="215"/>
      <c r="K13681" s="215"/>
      <c r="L13681" s="215"/>
      <c r="M13681" s="215"/>
    </row>
    <row r="13682" spans="5:13" x14ac:dyDescent="0.2">
      <c r="E13682" s="215"/>
      <c r="F13682" s="215"/>
      <c r="H13682" s="215"/>
      <c r="J13682" s="215"/>
      <c r="K13682" s="215"/>
      <c r="L13682" s="215"/>
      <c r="M13682" s="215"/>
    </row>
    <row r="13683" spans="5:13" x14ac:dyDescent="0.2">
      <c r="E13683" s="215"/>
      <c r="F13683" s="215"/>
      <c r="H13683" s="215"/>
      <c r="J13683" s="215"/>
      <c r="K13683" s="215"/>
      <c r="L13683" s="215"/>
      <c r="M13683" s="215"/>
    </row>
    <row r="13684" spans="5:13" x14ac:dyDescent="0.2">
      <c r="E13684" s="215"/>
      <c r="F13684" s="215"/>
      <c r="H13684" s="215"/>
      <c r="J13684" s="215"/>
      <c r="K13684" s="215"/>
      <c r="L13684" s="215"/>
      <c r="M13684" s="215"/>
    </row>
    <row r="13685" spans="5:13" x14ac:dyDescent="0.2">
      <c r="E13685" s="215"/>
      <c r="F13685" s="215"/>
      <c r="H13685" s="215"/>
      <c r="J13685" s="215"/>
      <c r="K13685" s="215"/>
      <c r="L13685" s="215"/>
      <c r="M13685" s="215"/>
    </row>
    <row r="13686" spans="5:13" x14ac:dyDescent="0.2">
      <c r="E13686" s="215"/>
      <c r="F13686" s="215"/>
      <c r="H13686" s="215"/>
      <c r="J13686" s="215"/>
      <c r="K13686" s="215"/>
      <c r="L13686" s="215"/>
      <c r="M13686" s="215"/>
    </row>
    <row r="13687" spans="5:13" x14ac:dyDescent="0.2">
      <c r="E13687" s="215"/>
      <c r="F13687" s="215"/>
      <c r="H13687" s="215"/>
      <c r="J13687" s="215"/>
      <c r="K13687" s="215"/>
      <c r="L13687" s="215"/>
      <c r="M13687" s="215"/>
    </row>
    <row r="13688" spans="5:13" x14ac:dyDescent="0.2">
      <c r="E13688" s="215"/>
      <c r="F13688" s="215"/>
      <c r="H13688" s="215"/>
      <c r="J13688" s="215"/>
      <c r="K13688" s="215"/>
      <c r="L13688" s="215"/>
      <c r="M13688" s="215"/>
    </row>
    <row r="13689" spans="5:13" x14ac:dyDescent="0.2">
      <c r="E13689" s="215"/>
      <c r="F13689" s="215"/>
      <c r="H13689" s="215"/>
      <c r="J13689" s="215"/>
      <c r="K13689" s="215"/>
      <c r="L13689" s="215"/>
      <c r="M13689" s="215"/>
    </row>
    <row r="13690" spans="5:13" x14ac:dyDescent="0.2">
      <c r="E13690" s="215"/>
      <c r="F13690" s="215"/>
      <c r="H13690" s="215"/>
      <c r="J13690" s="215"/>
      <c r="K13690" s="215"/>
      <c r="L13690" s="215"/>
      <c r="M13690" s="215"/>
    </row>
    <row r="13691" spans="5:13" x14ac:dyDescent="0.2">
      <c r="E13691" s="215"/>
      <c r="F13691" s="215"/>
      <c r="H13691" s="215"/>
      <c r="J13691" s="215"/>
      <c r="K13691" s="215"/>
      <c r="L13691" s="215"/>
      <c r="M13691" s="215"/>
    </row>
    <row r="13692" spans="5:13" x14ac:dyDescent="0.2">
      <c r="E13692" s="215"/>
      <c r="F13692" s="215"/>
      <c r="H13692" s="215"/>
      <c r="J13692" s="215"/>
      <c r="K13692" s="215"/>
      <c r="L13692" s="215"/>
      <c r="M13692" s="215"/>
    </row>
    <row r="13693" spans="5:13" x14ac:dyDescent="0.2">
      <c r="E13693" s="215"/>
      <c r="F13693" s="215"/>
      <c r="H13693" s="215"/>
      <c r="J13693" s="215"/>
      <c r="K13693" s="215"/>
      <c r="L13693" s="215"/>
      <c r="M13693" s="215"/>
    </row>
    <row r="13694" spans="5:13" x14ac:dyDescent="0.2">
      <c r="E13694" s="215"/>
      <c r="F13694" s="215"/>
      <c r="H13694" s="215"/>
      <c r="J13694" s="215"/>
      <c r="K13694" s="215"/>
      <c r="L13694" s="215"/>
      <c r="M13694" s="215"/>
    </row>
    <row r="13695" spans="5:13" x14ac:dyDescent="0.2">
      <c r="E13695" s="215"/>
      <c r="F13695" s="215"/>
      <c r="H13695" s="215"/>
      <c r="J13695" s="215"/>
      <c r="K13695" s="215"/>
      <c r="L13695" s="215"/>
      <c r="M13695" s="215"/>
    </row>
    <row r="13696" spans="5:13" x14ac:dyDescent="0.2">
      <c r="E13696" s="215"/>
      <c r="F13696" s="215"/>
      <c r="H13696" s="215"/>
      <c r="J13696" s="215"/>
      <c r="K13696" s="215"/>
      <c r="L13696" s="215"/>
      <c r="M13696" s="215"/>
    </row>
    <row r="13697" spans="5:13" x14ac:dyDescent="0.2">
      <c r="E13697" s="215"/>
      <c r="F13697" s="215"/>
      <c r="H13697" s="215"/>
      <c r="J13697" s="215"/>
      <c r="K13697" s="215"/>
      <c r="L13697" s="215"/>
      <c r="M13697" s="215"/>
    </row>
    <row r="13698" spans="5:13" x14ac:dyDescent="0.2">
      <c r="E13698" s="215"/>
      <c r="F13698" s="215"/>
      <c r="H13698" s="215"/>
      <c r="J13698" s="215"/>
      <c r="K13698" s="215"/>
      <c r="L13698" s="215"/>
      <c r="M13698" s="215"/>
    </row>
    <row r="13699" spans="5:13" x14ac:dyDescent="0.2">
      <c r="E13699" s="215"/>
      <c r="F13699" s="215"/>
      <c r="H13699" s="215"/>
      <c r="J13699" s="215"/>
      <c r="K13699" s="215"/>
      <c r="L13699" s="215"/>
      <c r="M13699" s="215"/>
    </row>
    <row r="13700" spans="5:13" x14ac:dyDescent="0.2">
      <c r="E13700" s="215"/>
      <c r="F13700" s="215"/>
      <c r="H13700" s="215"/>
      <c r="J13700" s="215"/>
      <c r="K13700" s="215"/>
      <c r="L13700" s="215"/>
      <c r="M13700" s="215"/>
    </row>
    <row r="13701" spans="5:13" x14ac:dyDescent="0.2">
      <c r="E13701" s="215"/>
      <c r="F13701" s="215"/>
      <c r="H13701" s="215"/>
      <c r="J13701" s="215"/>
      <c r="K13701" s="215"/>
      <c r="L13701" s="215"/>
      <c r="M13701" s="215"/>
    </row>
    <row r="13702" spans="5:13" x14ac:dyDescent="0.2">
      <c r="E13702" s="215"/>
      <c r="F13702" s="215"/>
      <c r="H13702" s="215"/>
      <c r="J13702" s="215"/>
      <c r="K13702" s="215"/>
      <c r="L13702" s="215"/>
      <c r="M13702" s="215"/>
    </row>
    <row r="13703" spans="5:13" x14ac:dyDescent="0.2">
      <c r="E13703" s="215"/>
      <c r="F13703" s="215"/>
      <c r="H13703" s="215"/>
      <c r="J13703" s="215"/>
      <c r="K13703" s="215"/>
      <c r="L13703" s="215"/>
      <c r="M13703" s="215"/>
    </row>
    <row r="13704" spans="5:13" x14ac:dyDescent="0.2">
      <c r="F13704" s="223"/>
      <c r="G13704" s="223"/>
      <c r="H13704" s="223"/>
      <c r="J13704" s="223"/>
      <c r="K13704" s="223"/>
    </row>
    <row r="13705" spans="5:13" x14ac:dyDescent="0.2">
      <c r="E13705" s="215"/>
      <c r="F13705" s="215"/>
      <c r="H13705" s="215"/>
      <c r="J13705" s="215"/>
      <c r="K13705" s="215"/>
      <c r="L13705" s="215"/>
      <c r="M13705" s="215"/>
    </row>
    <row r="13706" spans="5:13" x14ac:dyDescent="0.2">
      <c r="E13706" s="215"/>
      <c r="F13706" s="215"/>
      <c r="H13706" s="215"/>
      <c r="J13706" s="215"/>
      <c r="K13706" s="215"/>
      <c r="L13706" s="215"/>
      <c r="M13706" s="215"/>
    </row>
    <row r="13707" spans="5:13" x14ac:dyDescent="0.2">
      <c r="E13707" s="215"/>
      <c r="F13707" s="215"/>
      <c r="H13707" s="215"/>
      <c r="J13707" s="215"/>
      <c r="K13707" s="215"/>
      <c r="L13707" s="215"/>
      <c r="M13707" s="215"/>
    </row>
    <row r="13708" spans="5:13" x14ac:dyDescent="0.2">
      <c r="E13708" s="215"/>
      <c r="F13708" s="215"/>
      <c r="H13708" s="215"/>
      <c r="J13708" s="215"/>
      <c r="K13708" s="215"/>
      <c r="L13708" s="215"/>
      <c r="M13708" s="215"/>
    </row>
    <row r="13709" spans="5:13" x14ac:dyDescent="0.2">
      <c r="E13709" s="215"/>
      <c r="F13709" s="215"/>
      <c r="H13709" s="215"/>
      <c r="J13709" s="215"/>
      <c r="K13709" s="215"/>
      <c r="L13709" s="215"/>
      <c r="M13709" s="215"/>
    </row>
    <row r="13710" spans="5:13" x14ac:dyDescent="0.2">
      <c r="E13710" s="215"/>
      <c r="F13710" s="215"/>
      <c r="H13710" s="215"/>
      <c r="J13710" s="215"/>
      <c r="K13710" s="215"/>
      <c r="L13710" s="215"/>
      <c r="M13710" s="215"/>
    </row>
    <row r="13711" spans="5:13" x14ac:dyDescent="0.2">
      <c r="E13711" s="215"/>
      <c r="F13711" s="215"/>
      <c r="H13711" s="215"/>
      <c r="J13711" s="215"/>
      <c r="K13711" s="215"/>
      <c r="L13711" s="215"/>
      <c r="M13711" s="215"/>
    </row>
    <row r="13712" spans="5:13" x14ac:dyDescent="0.2">
      <c r="E13712" s="215"/>
      <c r="F13712" s="215"/>
      <c r="H13712" s="215"/>
      <c r="J13712" s="215"/>
      <c r="K13712" s="215"/>
      <c r="L13712" s="215"/>
      <c r="M13712" s="215"/>
    </row>
    <row r="13713" spans="5:13" x14ac:dyDescent="0.2">
      <c r="E13713" s="215"/>
      <c r="F13713" s="215"/>
      <c r="H13713" s="215"/>
      <c r="J13713" s="215"/>
      <c r="K13713" s="215"/>
      <c r="L13713" s="215"/>
      <c r="M13713" s="215"/>
    </row>
    <row r="13714" spans="5:13" x14ac:dyDescent="0.2">
      <c r="E13714" s="215"/>
      <c r="F13714" s="215"/>
      <c r="H13714" s="215"/>
      <c r="J13714" s="215"/>
      <c r="K13714" s="215"/>
      <c r="L13714" s="215"/>
      <c r="M13714" s="215"/>
    </row>
    <row r="13715" spans="5:13" x14ac:dyDescent="0.2">
      <c r="E13715" s="215"/>
      <c r="F13715" s="215"/>
      <c r="H13715" s="215"/>
      <c r="J13715" s="215"/>
      <c r="K13715" s="215"/>
      <c r="L13715" s="215"/>
      <c r="M13715" s="215"/>
    </row>
    <row r="13716" spans="5:13" x14ac:dyDescent="0.2">
      <c r="E13716" s="215"/>
      <c r="F13716" s="215"/>
      <c r="H13716" s="215"/>
      <c r="J13716" s="215"/>
      <c r="K13716" s="215"/>
      <c r="L13716" s="215"/>
      <c r="M13716" s="215"/>
    </row>
    <row r="13717" spans="5:13" x14ac:dyDescent="0.2">
      <c r="E13717" s="215"/>
      <c r="F13717" s="215"/>
      <c r="H13717" s="215"/>
      <c r="J13717" s="215"/>
      <c r="K13717" s="215"/>
      <c r="L13717" s="215"/>
      <c r="M13717" s="215"/>
    </row>
    <row r="13718" spans="5:13" x14ac:dyDescent="0.2">
      <c r="E13718" s="215"/>
      <c r="F13718" s="215"/>
      <c r="H13718" s="215"/>
      <c r="J13718" s="215"/>
      <c r="K13718" s="215"/>
      <c r="L13718" s="215"/>
      <c r="M13718" s="215"/>
    </row>
    <row r="13719" spans="5:13" x14ac:dyDescent="0.2">
      <c r="E13719" s="215"/>
      <c r="F13719" s="215"/>
      <c r="H13719" s="215"/>
      <c r="J13719" s="215"/>
      <c r="K13719" s="215"/>
      <c r="L13719" s="215"/>
      <c r="M13719" s="215"/>
    </row>
    <row r="13720" spans="5:13" x14ac:dyDescent="0.2">
      <c r="E13720" s="215"/>
      <c r="F13720" s="215"/>
      <c r="H13720" s="215"/>
      <c r="J13720" s="215"/>
      <c r="K13720" s="215"/>
      <c r="L13720" s="215"/>
      <c r="M13720" s="215"/>
    </row>
    <row r="13721" spans="5:13" x14ac:dyDescent="0.2">
      <c r="H13721" s="219"/>
      <c r="M13721" s="215"/>
    </row>
    <row r="13722" spans="5:13" x14ac:dyDescent="0.2">
      <c r="E13722" s="215"/>
      <c r="F13722" s="215"/>
      <c r="H13722" s="215"/>
      <c r="J13722" s="215"/>
      <c r="K13722" s="215"/>
      <c r="L13722" s="215"/>
      <c r="M13722" s="215"/>
    </row>
    <row r="13723" spans="5:13" x14ac:dyDescent="0.2">
      <c r="E13723" s="215"/>
      <c r="F13723" s="215"/>
      <c r="H13723" s="215"/>
      <c r="J13723" s="215"/>
      <c r="K13723" s="215"/>
      <c r="L13723" s="215"/>
      <c r="M13723" s="215"/>
    </row>
    <row r="13724" spans="5:13" x14ac:dyDescent="0.2">
      <c r="E13724" s="215"/>
      <c r="F13724" s="215"/>
      <c r="H13724" s="215"/>
      <c r="J13724" s="215"/>
      <c r="K13724" s="215"/>
      <c r="L13724" s="215"/>
      <c r="M13724" s="215"/>
    </row>
    <row r="13725" spans="5:13" x14ac:dyDescent="0.2">
      <c r="E13725" s="215"/>
      <c r="F13725" s="215"/>
      <c r="H13725" s="215"/>
      <c r="J13725" s="215"/>
      <c r="K13725" s="215"/>
      <c r="L13725" s="215"/>
      <c r="M13725" s="215"/>
    </row>
    <row r="13726" spans="5:13" x14ac:dyDescent="0.2">
      <c r="E13726" s="215"/>
      <c r="F13726" s="215"/>
      <c r="H13726" s="215"/>
      <c r="J13726" s="215"/>
      <c r="K13726" s="215"/>
      <c r="L13726" s="215"/>
      <c r="M13726" s="215"/>
    </row>
    <row r="13727" spans="5:13" x14ac:dyDescent="0.2">
      <c r="F13727" s="223"/>
      <c r="G13727" s="223"/>
      <c r="H13727" s="223"/>
      <c r="J13727" s="223"/>
      <c r="K13727" s="223"/>
    </row>
    <row r="13728" spans="5:13" x14ac:dyDescent="0.2">
      <c r="E13728" s="215"/>
      <c r="F13728" s="215"/>
      <c r="H13728" s="215"/>
      <c r="J13728" s="215"/>
      <c r="K13728" s="215"/>
      <c r="L13728" s="215"/>
      <c r="M13728" s="215"/>
    </row>
    <row r="13729" spans="5:13" x14ac:dyDescent="0.2">
      <c r="E13729" s="215"/>
      <c r="F13729" s="215"/>
      <c r="H13729" s="215"/>
      <c r="J13729" s="215"/>
      <c r="K13729" s="215"/>
      <c r="L13729" s="215"/>
      <c r="M13729" s="215"/>
    </row>
    <row r="13730" spans="5:13" x14ac:dyDescent="0.2">
      <c r="E13730" s="215"/>
      <c r="F13730" s="215"/>
      <c r="H13730" s="215"/>
      <c r="J13730" s="215"/>
      <c r="K13730" s="215"/>
      <c r="L13730" s="215"/>
      <c r="M13730" s="215"/>
    </row>
    <row r="13731" spans="5:13" x14ac:dyDescent="0.2">
      <c r="E13731" s="215"/>
      <c r="F13731" s="215"/>
      <c r="H13731" s="215"/>
      <c r="J13731" s="215"/>
      <c r="K13731" s="215"/>
      <c r="L13731" s="215"/>
      <c r="M13731" s="215"/>
    </row>
    <row r="13732" spans="5:13" x14ac:dyDescent="0.2">
      <c r="E13732" s="215"/>
      <c r="F13732" s="215"/>
      <c r="H13732" s="215"/>
      <c r="J13732" s="215"/>
      <c r="K13732" s="215"/>
      <c r="L13732" s="215"/>
      <c r="M13732" s="215"/>
    </row>
    <row r="13733" spans="5:13" x14ac:dyDescent="0.2">
      <c r="E13733" s="215"/>
      <c r="F13733" s="215"/>
      <c r="H13733" s="215"/>
      <c r="J13733" s="215"/>
      <c r="K13733" s="215"/>
      <c r="L13733" s="215"/>
      <c r="M13733" s="215"/>
    </row>
    <row r="13734" spans="5:13" x14ac:dyDescent="0.2">
      <c r="E13734" s="215"/>
      <c r="F13734" s="215"/>
      <c r="H13734" s="215"/>
      <c r="J13734" s="215"/>
      <c r="K13734" s="215"/>
      <c r="L13734" s="215"/>
      <c r="M13734" s="215"/>
    </row>
    <row r="13735" spans="5:13" x14ac:dyDescent="0.2">
      <c r="F13735" s="223"/>
      <c r="G13735" s="223"/>
      <c r="H13735" s="223"/>
      <c r="J13735" s="223"/>
      <c r="K13735" s="223"/>
    </row>
    <row r="13736" spans="5:13" x14ac:dyDescent="0.2">
      <c r="E13736" s="215"/>
      <c r="F13736" s="215"/>
      <c r="H13736" s="215"/>
      <c r="J13736" s="215"/>
      <c r="K13736" s="215"/>
      <c r="L13736" s="215"/>
      <c r="M13736" s="215"/>
    </row>
    <row r="13737" spans="5:13" x14ac:dyDescent="0.2">
      <c r="E13737" s="215"/>
      <c r="F13737" s="215"/>
      <c r="H13737" s="215"/>
      <c r="J13737" s="215"/>
      <c r="K13737" s="215"/>
      <c r="L13737" s="215"/>
      <c r="M13737" s="215"/>
    </row>
    <row r="13738" spans="5:13" x14ac:dyDescent="0.2">
      <c r="E13738" s="215"/>
      <c r="F13738" s="215"/>
      <c r="H13738" s="215"/>
      <c r="J13738" s="215"/>
      <c r="K13738" s="215"/>
      <c r="L13738" s="215"/>
      <c r="M13738" s="215"/>
    </row>
    <row r="13739" spans="5:13" x14ac:dyDescent="0.2">
      <c r="E13739" s="215"/>
      <c r="F13739" s="215"/>
      <c r="H13739" s="215"/>
      <c r="J13739" s="215"/>
      <c r="K13739" s="215"/>
      <c r="L13739" s="215"/>
      <c r="M13739" s="215"/>
    </row>
    <row r="13740" spans="5:13" x14ac:dyDescent="0.2">
      <c r="E13740" s="215"/>
      <c r="F13740" s="215"/>
      <c r="H13740" s="215"/>
      <c r="J13740" s="215"/>
      <c r="K13740" s="215"/>
      <c r="L13740" s="215"/>
      <c r="M13740" s="215"/>
    </row>
    <row r="13741" spans="5:13" x14ac:dyDescent="0.2">
      <c r="E13741" s="215"/>
      <c r="F13741" s="215"/>
      <c r="H13741" s="215"/>
      <c r="J13741" s="215"/>
      <c r="K13741" s="215"/>
      <c r="L13741" s="215"/>
      <c r="M13741" s="215"/>
    </row>
    <row r="13742" spans="5:13" x14ac:dyDescent="0.2">
      <c r="E13742" s="215"/>
      <c r="F13742" s="215"/>
      <c r="H13742" s="215"/>
      <c r="J13742" s="215"/>
      <c r="K13742" s="215"/>
      <c r="L13742" s="215"/>
      <c r="M13742" s="215"/>
    </row>
    <row r="13743" spans="5:13" x14ac:dyDescent="0.2">
      <c r="E13743" s="215"/>
      <c r="F13743" s="215"/>
      <c r="H13743" s="215"/>
      <c r="J13743" s="215"/>
      <c r="K13743" s="215"/>
      <c r="L13743" s="215"/>
      <c r="M13743" s="215"/>
    </row>
    <row r="13744" spans="5:13" x14ac:dyDescent="0.2">
      <c r="F13744" s="223"/>
      <c r="H13744" s="219"/>
      <c r="J13744" s="223"/>
      <c r="K13744" s="223"/>
      <c r="M13744" s="215"/>
    </row>
    <row r="13745" spans="5:13" x14ac:dyDescent="0.2">
      <c r="E13745" s="215"/>
      <c r="F13745" s="215"/>
      <c r="H13745" s="215"/>
      <c r="J13745" s="215"/>
      <c r="K13745" s="215"/>
      <c r="L13745" s="215"/>
      <c r="M13745" s="215"/>
    </row>
    <row r="13746" spans="5:13" x14ac:dyDescent="0.2">
      <c r="E13746" s="215"/>
      <c r="F13746" s="215"/>
      <c r="H13746" s="215"/>
      <c r="J13746" s="215"/>
      <c r="K13746" s="215"/>
      <c r="L13746" s="215"/>
      <c r="M13746" s="215"/>
    </row>
    <row r="13747" spans="5:13" x14ac:dyDescent="0.2">
      <c r="E13747" s="215"/>
      <c r="F13747" s="215"/>
      <c r="H13747" s="215"/>
      <c r="J13747" s="215"/>
      <c r="K13747" s="215"/>
      <c r="L13747" s="215"/>
      <c r="M13747" s="215"/>
    </row>
    <row r="13748" spans="5:13" x14ac:dyDescent="0.2">
      <c r="E13748" s="215"/>
      <c r="F13748" s="215"/>
      <c r="H13748" s="215"/>
      <c r="J13748" s="215"/>
      <c r="K13748" s="215"/>
      <c r="L13748" s="215"/>
      <c r="M13748" s="215"/>
    </row>
    <row r="13749" spans="5:13" x14ac:dyDescent="0.2">
      <c r="E13749" s="215"/>
      <c r="F13749" s="215"/>
      <c r="H13749" s="215"/>
      <c r="J13749" s="215"/>
      <c r="K13749" s="215"/>
      <c r="L13749" s="215"/>
      <c r="M13749" s="215"/>
    </row>
    <row r="13750" spans="5:13" x14ac:dyDescent="0.2">
      <c r="E13750" s="215"/>
      <c r="F13750" s="215"/>
      <c r="H13750" s="215"/>
      <c r="J13750" s="215"/>
      <c r="K13750" s="215"/>
      <c r="L13750" s="215"/>
      <c r="M13750" s="215"/>
    </row>
    <row r="13751" spans="5:13" x14ac:dyDescent="0.2">
      <c r="E13751" s="215"/>
      <c r="F13751" s="215"/>
      <c r="H13751" s="215"/>
      <c r="J13751" s="215"/>
      <c r="K13751" s="215"/>
      <c r="L13751" s="215"/>
      <c r="M13751" s="215"/>
    </row>
    <row r="13752" spans="5:13" x14ac:dyDescent="0.2">
      <c r="E13752" s="215"/>
      <c r="F13752" s="215"/>
      <c r="H13752" s="215"/>
      <c r="J13752" s="215"/>
      <c r="K13752" s="215"/>
      <c r="L13752" s="215"/>
      <c r="M13752" s="215"/>
    </row>
    <row r="13753" spans="5:13" x14ac:dyDescent="0.2">
      <c r="E13753" s="215"/>
      <c r="F13753" s="215"/>
      <c r="H13753" s="215"/>
      <c r="J13753" s="215"/>
      <c r="K13753" s="215"/>
      <c r="L13753" s="215"/>
      <c r="M13753" s="215"/>
    </row>
    <row r="13754" spans="5:13" x14ac:dyDescent="0.2">
      <c r="E13754" s="215"/>
      <c r="F13754" s="215"/>
      <c r="H13754" s="215"/>
      <c r="J13754" s="215"/>
      <c r="K13754" s="215"/>
      <c r="L13754" s="215"/>
      <c r="M13754" s="215"/>
    </row>
    <row r="13755" spans="5:13" x14ac:dyDescent="0.2">
      <c r="E13755" s="215"/>
      <c r="F13755" s="215"/>
      <c r="H13755" s="215"/>
      <c r="J13755" s="215"/>
      <c r="K13755" s="215"/>
      <c r="L13755" s="215"/>
      <c r="M13755" s="215"/>
    </row>
    <row r="13756" spans="5:13" x14ac:dyDescent="0.2">
      <c r="E13756" s="215"/>
      <c r="F13756" s="215"/>
      <c r="H13756" s="215"/>
      <c r="J13756" s="215"/>
      <c r="K13756" s="215"/>
      <c r="L13756" s="215"/>
      <c r="M13756" s="215"/>
    </row>
    <row r="13757" spans="5:13" x14ac:dyDescent="0.2">
      <c r="E13757" s="215"/>
      <c r="F13757" s="215"/>
      <c r="H13757" s="215"/>
      <c r="J13757" s="215"/>
      <c r="K13757" s="215"/>
      <c r="L13757" s="215"/>
      <c r="M13757" s="215"/>
    </row>
    <row r="13758" spans="5:13" x14ac:dyDescent="0.2">
      <c r="E13758" s="215"/>
      <c r="F13758" s="215"/>
      <c r="H13758" s="215"/>
      <c r="J13758" s="215"/>
      <c r="K13758" s="215"/>
      <c r="L13758" s="215"/>
      <c r="M13758" s="215"/>
    </row>
    <row r="13759" spans="5:13" x14ac:dyDescent="0.2">
      <c r="E13759" s="215"/>
      <c r="F13759" s="215"/>
      <c r="H13759" s="215"/>
      <c r="J13759" s="215"/>
      <c r="K13759" s="215"/>
      <c r="L13759" s="215"/>
      <c r="M13759" s="215"/>
    </row>
    <row r="13760" spans="5:13" x14ac:dyDescent="0.2">
      <c r="E13760" s="215"/>
      <c r="F13760" s="215"/>
      <c r="H13760" s="215"/>
      <c r="J13760" s="215"/>
      <c r="K13760" s="215"/>
      <c r="L13760" s="215"/>
      <c r="M13760" s="215"/>
    </row>
    <row r="13761" spans="5:13" x14ac:dyDescent="0.2">
      <c r="E13761" s="215"/>
      <c r="F13761" s="215"/>
      <c r="H13761" s="215"/>
      <c r="J13761" s="215"/>
      <c r="K13761" s="215"/>
      <c r="L13761" s="215"/>
      <c r="M13761" s="215"/>
    </row>
    <row r="13762" spans="5:13" x14ac:dyDescent="0.2">
      <c r="E13762" s="215"/>
      <c r="F13762" s="215"/>
      <c r="H13762" s="215"/>
      <c r="J13762" s="215"/>
      <c r="K13762" s="215"/>
      <c r="L13762" s="215"/>
      <c r="M13762" s="215"/>
    </row>
    <row r="13763" spans="5:13" x14ac:dyDescent="0.2">
      <c r="E13763" s="215"/>
      <c r="F13763" s="215"/>
      <c r="H13763" s="215"/>
      <c r="J13763" s="215"/>
      <c r="K13763" s="215"/>
      <c r="L13763" s="215"/>
      <c r="M13763" s="215"/>
    </row>
    <row r="13764" spans="5:13" x14ac:dyDescent="0.2">
      <c r="F13764" s="223"/>
      <c r="G13764" s="223"/>
      <c r="H13764" s="223"/>
      <c r="J13764" s="223"/>
      <c r="K13764" s="223"/>
    </row>
    <row r="13765" spans="5:13" x14ac:dyDescent="0.2">
      <c r="E13765" s="215"/>
      <c r="F13765" s="215"/>
      <c r="H13765" s="215"/>
      <c r="J13765" s="215"/>
      <c r="K13765" s="215"/>
      <c r="L13765" s="215"/>
      <c r="M13765" s="215"/>
    </row>
    <row r="13766" spans="5:13" x14ac:dyDescent="0.2">
      <c r="E13766" s="215"/>
      <c r="F13766" s="215"/>
      <c r="H13766" s="215"/>
      <c r="J13766" s="215"/>
      <c r="K13766" s="215"/>
      <c r="L13766" s="215"/>
      <c r="M13766" s="215"/>
    </row>
    <row r="13767" spans="5:13" x14ac:dyDescent="0.2">
      <c r="E13767" s="215"/>
      <c r="F13767" s="215"/>
      <c r="H13767" s="215"/>
      <c r="J13767" s="215"/>
      <c r="K13767" s="215"/>
      <c r="L13767" s="215"/>
      <c r="M13767" s="215"/>
    </row>
    <row r="13768" spans="5:13" x14ac:dyDescent="0.2">
      <c r="E13768" s="215"/>
      <c r="F13768" s="215"/>
      <c r="H13768" s="215"/>
      <c r="J13768" s="215"/>
      <c r="K13768" s="215"/>
      <c r="L13768" s="215"/>
      <c r="M13768" s="215"/>
    </row>
    <row r="13769" spans="5:13" x14ac:dyDescent="0.2">
      <c r="E13769" s="215"/>
      <c r="F13769" s="215"/>
      <c r="H13769" s="215"/>
      <c r="J13769" s="215"/>
      <c r="K13769" s="215"/>
      <c r="L13769" s="215"/>
      <c r="M13769" s="215"/>
    </row>
    <row r="13770" spans="5:13" x14ac:dyDescent="0.2">
      <c r="E13770" s="215"/>
      <c r="F13770" s="215"/>
      <c r="H13770" s="215"/>
      <c r="J13770" s="215"/>
      <c r="K13770" s="215"/>
      <c r="L13770" s="215"/>
      <c r="M13770" s="215"/>
    </row>
    <row r="13771" spans="5:13" x14ac:dyDescent="0.2">
      <c r="E13771" s="215"/>
      <c r="F13771" s="215"/>
      <c r="H13771" s="215"/>
      <c r="J13771" s="215"/>
      <c r="K13771" s="215"/>
      <c r="L13771" s="215"/>
      <c r="M13771" s="215"/>
    </row>
    <row r="13772" spans="5:13" x14ac:dyDescent="0.2">
      <c r="E13772" s="215"/>
      <c r="F13772" s="215"/>
      <c r="H13772" s="215"/>
      <c r="J13772" s="215"/>
      <c r="K13772" s="215"/>
      <c r="L13772" s="215"/>
      <c r="M13772" s="215"/>
    </row>
    <row r="13773" spans="5:13" x14ac:dyDescent="0.2">
      <c r="E13773" s="215"/>
      <c r="F13773" s="215"/>
      <c r="H13773" s="215"/>
      <c r="J13773" s="215"/>
      <c r="K13773" s="215"/>
      <c r="L13773" s="215"/>
      <c r="M13773" s="215"/>
    </row>
    <row r="13774" spans="5:13" x14ac:dyDescent="0.2">
      <c r="E13774" s="215"/>
      <c r="F13774" s="215"/>
      <c r="H13774" s="215"/>
      <c r="J13774" s="215"/>
      <c r="K13774" s="215"/>
      <c r="L13774" s="215"/>
      <c r="M13774" s="215"/>
    </row>
    <row r="13775" spans="5:13" x14ac:dyDescent="0.2">
      <c r="E13775" s="215"/>
      <c r="F13775" s="215"/>
      <c r="H13775" s="215"/>
      <c r="J13775" s="215"/>
      <c r="K13775" s="215"/>
      <c r="L13775" s="215"/>
      <c r="M13775" s="215"/>
    </row>
    <row r="13776" spans="5:13" x14ac:dyDescent="0.2">
      <c r="E13776" s="215"/>
      <c r="F13776" s="215"/>
      <c r="H13776" s="215"/>
      <c r="J13776" s="215"/>
      <c r="K13776" s="215"/>
      <c r="L13776" s="215"/>
      <c r="M13776" s="215"/>
    </row>
    <row r="13777" spans="5:13" x14ac:dyDescent="0.2">
      <c r="E13777" s="215"/>
      <c r="F13777" s="215"/>
      <c r="H13777" s="215"/>
      <c r="J13777" s="215"/>
      <c r="K13777" s="215"/>
      <c r="L13777" s="215"/>
      <c r="M13777" s="215"/>
    </row>
    <row r="13778" spans="5:13" x14ac:dyDescent="0.2">
      <c r="F13778" s="223"/>
      <c r="G13778" s="223"/>
      <c r="H13778" s="223"/>
      <c r="J13778" s="223"/>
      <c r="K13778" s="223"/>
    </row>
    <row r="13779" spans="5:13" x14ac:dyDescent="0.2">
      <c r="E13779" s="215"/>
      <c r="F13779" s="215"/>
      <c r="H13779" s="215"/>
      <c r="J13779" s="215"/>
      <c r="K13779" s="215"/>
      <c r="L13779" s="215"/>
      <c r="M13779" s="215"/>
    </row>
    <row r="13780" spans="5:13" x14ac:dyDescent="0.2">
      <c r="E13780" s="215"/>
      <c r="F13780" s="215"/>
      <c r="H13780" s="215"/>
      <c r="J13780" s="215"/>
      <c r="K13780" s="215"/>
      <c r="L13780" s="215"/>
      <c r="M13780" s="215"/>
    </row>
    <row r="13781" spans="5:13" x14ac:dyDescent="0.2">
      <c r="H13781" s="219"/>
      <c r="M13781" s="215"/>
    </row>
    <row r="13782" spans="5:13" x14ac:dyDescent="0.2">
      <c r="E13782" s="215"/>
      <c r="F13782" s="215"/>
      <c r="H13782" s="215"/>
      <c r="J13782" s="215"/>
      <c r="K13782" s="215"/>
      <c r="L13782" s="215"/>
      <c r="M13782" s="215"/>
    </row>
    <row r="13783" spans="5:13" x14ac:dyDescent="0.2">
      <c r="E13783" s="215"/>
      <c r="F13783" s="215"/>
      <c r="H13783" s="215"/>
      <c r="J13783" s="215"/>
      <c r="K13783" s="215"/>
      <c r="L13783" s="215"/>
      <c r="M13783" s="215"/>
    </row>
    <row r="13784" spans="5:13" x14ac:dyDescent="0.2">
      <c r="E13784" s="215"/>
      <c r="F13784" s="215"/>
      <c r="H13784" s="215"/>
      <c r="J13784" s="215"/>
      <c r="K13784" s="215"/>
      <c r="L13784" s="215"/>
      <c r="M13784" s="215"/>
    </row>
    <row r="13785" spans="5:13" x14ac:dyDescent="0.2">
      <c r="E13785" s="215"/>
      <c r="F13785" s="215"/>
      <c r="H13785" s="215"/>
      <c r="J13785" s="215"/>
      <c r="K13785" s="215"/>
      <c r="L13785" s="215"/>
      <c r="M13785" s="215"/>
    </row>
    <row r="13786" spans="5:13" x14ac:dyDescent="0.2">
      <c r="E13786" s="215"/>
      <c r="F13786" s="215"/>
      <c r="H13786" s="215"/>
      <c r="J13786" s="215"/>
      <c r="K13786" s="215"/>
      <c r="L13786" s="215"/>
      <c r="M13786" s="215"/>
    </row>
    <row r="13787" spans="5:13" x14ac:dyDescent="0.2">
      <c r="E13787" s="215"/>
      <c r="F13787" s="215"/>
      <c r="H13787" s="215"/>
      <c r="J13787" s="215"/>
      <c r="K13787" s="215"/>
      <c r="L13787" s="215"/>
      <c r="M13787" s="215"/>
    </row>
    <row r="13788" spans="5:13" x14ac:dyDescent="0.2">
      <c r="E13788" s="215"/>
      <c r="F13788" s="215"/>
      <c r="H13788" s="215"/>
      <c r="J13788" s="215"/>
      <c r="K13788" s="215"/>
      <c r="L13788" s="215"/>
      <c r="M13788" s="215"/>
    </row>
    <row r="13789" spans="5:13" x14ac:dyDescent="0.2">
      <c r="E13789" s="215"/>
      <c r="F13789" s="215"/>
      <c r="H13789" s="215"/>
      <c r="J13789" s="215"/>
      <c r="K13789" s="215"/>
      <c r="L13789" s="215"/>
      <c r="M13789" s="215"/>
    </row>
    <row r="13790" spans="5:13" x14ac:dyDescent="0.2">
      <c r="E13790" s="215"/>
      <c r="F13790" s="215"/>
      <c r="H13790" s="215"/>
      <c r="J13790" s="215"/>
      <c r="K13790" s="215"/>
      <c r="L13790" s="215"/>
      <c r="M13790" s="215"/>
    </row>
    <row r="13791" spans="5:13" x14ac:dyDescent="0.2">
      <c r="E13791" s="215"/>
      <c r="F13791" s="215"/>
      <c r="H13791" s="215"/>
      <c r="J13791" s="215"/>
      <c r="K13791" s="215"/>
      <c r="L13791" s="215"/>
      <c r="M13791" s="215"/>
    </row>
    <row r="13792" spans="5:13" x14ac:dyDescent="0.2">
      <c r="E13792" s="215"/>
      <c r="F13792" s="215"/>
      <c r="H13792" s="215"/>
      <c r="J13792" s="215"/>
      <c r="K13792" s="215"/>
      <c r="L13792" s="215"/>
      <c r="M13792" s="215"/>
    </row>
    <row r="13793" spans="5:13" x14ac:dyDescent="0.2">
      <c r="E13793" s="215"/>
      <c r="F13793" s="215"/>
      <c r="H13793" s="215"/>
      <c r="J13793" s="215"/>
      <c r="K13793" s="215"/>
      <c r="L13793" s="215"/>
      <c r="M13793" s="215"/>
    </row>
    <row r="13794" spans="5:13" x14ac:dyDescent="0.2">
      <c r="E13794" s="215"/>
      <c r="F13794" s="215"/>
      <c r="H13794" s="215"/>
      <c r="J13794" s="215"/>
      <c r="K13794" s="215"/>
      <c r="L13794" s="215"/>
      <c r="M13794" s="215"/>
    </row>
    <row r="13795" spans="5:13" x14ac:dyDescent="0.2">
      <c r="E13795" s="215"/>
      <c r="F13795" s="215"/>
      <c r="H13795" s="215"/>
      <c r="J13795" s="215"/>
      <c r="K13795" s="215"/>
      <c r="L13795" s="215"/>
      <c r="M13795" s="215"/>
    </row>
    <row r="13796" spans="5:13" x14ac:dyDescent="0.2">
      <c r="E13796" s="215"/>
      <c r="F13796" s="215"/>
      <c r="H13796" s="215"/>
      <c r="J13796" s="215"/>
      <c r="K13796" s="215"/>
      <c r="L13796" s="215"/>
      <c r="M13796" s="215"/>
    </row>
    <row r="13797" spans="5:13" x14ac:dyDescent="0.2">
      <c r="F13797" s="223"/>
      <c r="G13797" s="223"/>
      <c r="H13797" s="223"/>
      <c r="J13797" s="223"/>
      <c r="K13797" s="223"/>
    </row>
    <row r="13798" spans="5:13" x14ac:dyDescent="0.2">
      <c r="E13798" s="215"/>
      <c r="F13798" s="215"/>
      <c r="H13798" s="215"/>
      <c r="J13798" s="215"/>
      <c r="K13798" s="215"/>
      <c r="L13798" s="215"/>
      <c r="M13798" s="215"/>
    </row>
    <row r="13799" spans="5:13" x14ac:dyDescent="0.2">
      <c r="E13799" s="215"/>
      <c r="F13799" s="215"/>
      <c r="H13799" s="215"/>
      <c r="J13799" s="215"/>
      <c r="K13799" s="215"/>
      <c r="L13799" s="215"/>
      <c r="M13799" s="215"/>
    </row>
    <row r="13800" spans="5:13" x14ac:dyDescent="0.2">
      <c r="E13800" s="215"/>
      <c r="F13800" s="215"/>
      <c r="H13800" s="215"/>
      <c r="J13800" s="215"/>
      <c r="K13800" s="215"/>
      <c r="L13800" s="215"/>
      <c r="M13800" s="215"/>
    </row>
    <row r="13801" spans="5:13" x14ac:dyDescent="0.2">
      <c r="E13801" s="215"/>
      <c r="F13801" s="215"/>
      <c r="H13801" s="215"/>
      <c r="J13801" s="215"/>
      <c r="K13801" s="215"/>
      <c r="L13801" s="215"/>
      <c r="M13801" s="215"/>
    </row>
    <row r="13802" spans="5:13" x14ac:dyDescent="0.2">
      <c r="E13802" s="215"/>
      <c r="F13802" s="215"/>
      <c r="H13802" s="215"/>
      <c r="J13802" s="215"/>
      <c r="K13802" s="215"/>
      <c r="L13802" s="215"/>
      <c r="M13802" s="215"/>
    </row>
    <row r="13803" spans="5:13" x14ac:dyDescent="0.2">
      <c r="E13803" s="215"/>
      <c r="F13803" s="215"/>
      <c r="H13803" s="215"/>
      <c r="J13803" s="215"/>
      <c r="K13803" s="215"/>
      <c r="L13803" s="215"/>
      <c r="M13803" s="215"/>
    </row>
    <row r="13804" spans="5:13" x14ac:dyDescent="0.2">
      <c r="E13804" s="215"/>
      <c r="F13804" s="215"/>
      <c r="H13804" s="215"/>
      <c r="J13804" s="215"/>
      <c r="K13804" s="215"/>
      <c r="L13804" s="215"/>
      <c r="M13804" s="215"/>
    </row>
    <row r="13805" spans="5:13" x14ac:dyDescent="0.2">
      <c r="E13805" s="215"/>
      <c r="F13805" s="215"/>
      <c r="H13805" s="215"/>
      <c r="J13805" s="215"/>
      <c r="K13805" s="215"/>
      <c r="L13805" s="215"/>
      <c r="M13805" s="215"/>
    </row>
    <row r="13806" spans="5:13" x14ac:dyDescent="0.2">
      <c r="E13806" s="215"/>
      <c r="F13806" s="215"/>
      <c r="H13806" s="215"/>
      <c r="J13806" s="215"/>
      <c r="K13806" s="215"/>
      <c r="L13806" s="215"/>
      <c r="M13806" s="215"/>
    </row>
    <row r="13807" spans="5:13" x14ac:dyDescent="0.2">
      <c r="E13807" s="215"/>
      <c r="F13807" s="215"/>
      <c r="H13807" s="215"/>
      <c r="J13807" s="215"/>
      <c r="K13807" s="215"/>
      <c r="L13807" s="215"/>
      <c r="M13807" s="215"/>
    </row>
    <row r="13808" spans="5:13" x14ac:dyDescent="0.2">
      <c r="E13808" s="215"/>
      <c r="F13808" s="215"/>
      <c r="H13808" s="215"/>
      <c r="J13808" s="215"/>
      <c r="K13808" s="215"/>
      <c r="L13808" s="215"/>
      <c r="M13808" s="215"/>
    </row>
    <row r="13809" spans="5:13" x14ac:dyDescent="0.2">
      <c r="F13809" s="223"/>
      <c r="G13809" s="223"/>
      <c r="H13809" s="223"/>
      <c r="J13809" s="223"/>
      <c r="K13809" s="223"/>
    </row>
    <row r="13810" spans="5:13" x14ac:dyDescent="0.2">
      <c r="F13810" s="223"/>
      <c r="G13810" s="223"/>
      <c r="H13810" s="223"/>
      <c r="J13810" s="223"/>
      <c r="K13810" s="223"/>
    </row>
    <row r="13811" spans="5:13" x14ac:dyDescent="0.2">
      <c r="E13811" s="215"/>
      <c r="F13811" s="215"/>
      <c r="H13811" s="215"/>
      <c r="J13811" s="215"/>
      <c r="K13811" s="215"/>
      <c r="L13811" s="215"/>
      <c r="M13811" s="215"/>
    </row>
    <row r="13812" spans="5:13" x14ac:dyDescent="0.2">
      <c r="E13812" s="215"/>
      <c r="F13812" s="215"/>
      <c r="H13812" s="215"/>
      <c r="J13812" s="215"/>
      <c r="K13812" s="215"/>
      <c r="L13812" s="215"/>
      <c r="M13812" s="215"/>
    </row>
    <row r="13813" spans="5:13" x14ac:dyDescent="0.2">
      <c r="E13813" s="215"/>
      <c r="F13813" s="215"/>
      <c r="H13813" s="215"/>
      <c r="J13813" s="215"/>
      <c r="K13813" s="215"/>
      <c r="L13813" s="215"/>
      <c r="M13813" s="215"/>
    </row>
    <row r="13814" spans="5:13" x14ac:dyDescent="0.2">
      <c r="F13814" s="223"/>
      <c r="G13814" s="223"/>
      <c r="H13814" s="223"/>
      <c r="J13814" s="223"/>
      <c r="K13814" s="223"/>
    </row>
    <row r="13815" spans="5:13" x14ac:dyDescent="0.2">
      <c r="E13815" s="215"/>
      <c r="F13815" s="215"/>
      <c r="H13815" s="215"/>
      <c r="J13815" s="215"/>
      <c r="K13815" s="215"/>
      <c r="L13815" s="215"/>
      <c r="M13815" s="215"/>
    </row>
    <row r="13816" spans="5:13" x14ac:dyDescent="0.2">
      <c r="E13816" s="215"/>
      <c r="F13816" s="215"/>
      <c r="H13816" s="215"/>
      <c r="J13816" s="215"/>
      <c r="K13816" s="215"/>
      <c r="L13816" s="215"/>
      <c r="M13816" s="215"/>
    </row>
    <row r="13817" spans="5:13" x14ac:dyDescent="0.2">
      <c r="E13817" s="215"/>
      <c r="F13817" s="215"/>
      <c r="H13817" s="215"/>
      <c r="J13817" s="215"/>
      <c r="K13817" s="215"/>
      <c r="L13817" s="215"/>
      <c r="M13817" s="215"/>
    </row>
    <row r="13818" spans="5:13" x14ac:dyDescent="0.2">
      <c r="E13818" s="215"/>
      <c r="F13818" s="215"/>
      <c r="H13818" s="215"/>
      <c r="J13818" s="215"/>
      <c r="K13818" s="215"/>
      <c r="L13818" s="215"/>
      <c r="M13818" s="215"/>
    </row>
    <row r="13819" spans="5:13" x14ac:dyDescent="0.2">
      <c r="E13819" s="215"/>
      <c r="F13819" s="215"/>
      <c r="H13819" s="215"/>
      <c r="J13819" s="215"/>
      <c r="K13819" s="215"/>
      <c r="L13819" s="215"/>
      <c r="M13819" s="215"/>
    </row>
    <row r="13820" spans="5:13" x14ac:dyDescent="0.2">
      <c r="E13820" s="215"/>
      <c r="F13820" s="215"/>
      <c r="H13820" s="215"/>
      <c r="J13820" s="215"/>
      <c r="K13820" s="215"/>
      <c r="L13820" s="215"/>
      <c r="M13820" s="215"/>
    </row>
    <row r="13821" spans="5:13" x14ac:dyDescent="0.2">
      <c r="E13821" s="215"/>
      <c r="F13821" s="215"/>
      <c r="H13821" s="215"/>
      <c r="J13821" s="215"/>
      <c r="K13821" s="215"/>
      <c r="L13821" s="215"/>
      <c r="M13821" s="215"/>
    </row>
    <row r="13822" spans="5:13" x14ac:dyDescent="0.2">
      <c r="E13822" s="215"/>
      <c r="F13822" s="215"/>
      <c r="H13822" s="215"/>
      <c r="J13822" s="215"/>
      <c r="K13822" s="215"/>
      <c r="L13822" s="215"/>
      <c r="M13822" s="215"/>
    </row>
    <row r="13823" spans="5:13" x14ac:dyDescent="0.2">
      <c r="E13823" s="215"/>
      <c r="F13823" s="215"/>
      <c r="H13823" s="215"/>
      <c r="J13823" s="215"/>
      <c r="K13823" s="215"/>
      <c r="L13823" s="215"/>
      <c r="M13823" s="215"/>
    </row>
    <row r="13824" spans="5:13" x14ac:dyDescent="0.2">
      <c r="E13824" s="215"/>
      <c r="F13824" s="215"/>
      <c r="H13824" s="215"/>
      <c r="J13824" s="215"/>
      <c r="K13824" s="215"/>
      <c r="L13824" s="215"/>
      <c r="M13824" s="215"/>
    </row>
    <row r="13825" spans="5:13" x14ac:dyDescent="0.2">
      <c r="E13825" s="215"/>
      <c r="F13825" s="215"/>
      <c r="H13825" s="215"/>
      <c r="J13825" s="215"/>
      <c r="K13825" s="215"/>
      <c r="L13825" s="215"/>
      <c r="M13825" s="215"/>
    </row>
    <row r="13826" spans="5:13" x14ac:dyDescent="0.2">
      <c r="E13826" s="215"/>
      <c r="F13826" s="215"/>
      <c r="H13826" s="215"/>
      <c r="J13826" s="215"/>
      <c r="K13826" s="215"/>
      <c r="L13826" s="215"/>
      <c r="M13826" s="215"/>
    </row>
    <row r="13827" spans="5:13" x14ac:dyDescent="0.2">
      <c r="E13827" s="215"/>
      <c r="F13827" s="215"/>
      <c r="H13827" s="215"/>
      <c r="J13827" s="215"/>
      <c r="K13827" s="215"/>
      <c r="L13827" s="215"/>
      <c r="M13827" s="215"/>
    </row>
    <row r="13828" spans="5:13" x14ac:dyDescent="0.2">
      <c r="E13828" s="215"/>
      <c r="F13828" s="215"/>
      <c r="H13828" s="215"/>
      <c r="J13828" s="215"/>
      <c r="K13828" s="215"/>
      <c r="L13828" s="215"/>
      <c r="M13828" s="215"/>
    </row>
    <row r="13829" spans="5:13" x14ac:dyDescent="0.2">
      <c r="E13829" s="215"/>
      <c r="F13829" s="215"/>
      <c r="H13829" s="215"/>
      <c r="J13829" s="215"/>
      <c r="K13829" s="215"/>
      <c r="L13829" s="215"/>
      <c r="M13829" s="215"/>
    </row>
    <row r="13830" spans="5:13" x14ac:dyDescent="0.2">
      <c r="E13830" s="215"/>
      <c r="F13830" s="215"/>
      <c r="H13830" s="215"/>
      <c r="J13830" s="215"/>
      <c r="K13830" s="215"/>
      <c r="L13830" s="215"/>
      <c r="M13830" s="215"/>
    </row>
    <row r="13831" spans="5:13" x14ac:dyDescent="0.2">
      <c r="E13831" s="215"/>
      <c r="F13831" s="215"/>
      <c r="H13831" s="215"/>
      <c r="J13831" s="215"/>
      <c r="K13831" s="215"/>
      <c r="L13831" s="215"/>
      <c r="M13831" s="215"/>
    </row>
    <row r="13832" spans="5:13" x14ac:dyDescent="0.2">
      <c r="E13832" s="215"/>
      <c r="F13832" s="215"/>
      <c r="H13832" s="215"/>
      <c r="J13832" s="215"/>
      <c r="K13832" s="215"/>
      <c r="L13832" s="215"/>
      <c r="M13832" s="215"/>
    </row>
    <row r="13833" spans="5:13" x14ac:dyDescent="0.2">
      <c r="F13833" s="223"/>
      <c r="G13833" s="223"/>
      <c r="H13833" s="223"/>
      <c r="J13833" s="223"/>
      <c r="K13833" s="223"/>
    </row>
    <row r="13834" spans="5:13" x14ac:dyDescent="0.2">
      <c r="E13834" s="215"/>
      <c r="F13834" s="215"/>
      <c r="H13834" s="215"/>
      <c r="J13834" s="215"/>
      <c r="K13834" s="215"/>
      <c r="L13834" s="215"/>
      <c r="M13834" s="215"/>
    </row>
    <row r="13835" spans="5:13" x14ac:dyDescent="0.2">
      <c r="E13835" s="215"/>
      <c r="F13835" s="215"/>
      <c r="H13835" s="215"/>
      <c r="J13835" s="215"/>
      <c r="K13835" s="215"/>
      <c r="L13835" s="215"/>
      <c r="M13835" s="215"/>
    </row>
    <row r="13836" spans="5:13" x14ac:dyDescent="0.2">
      <c r="E13836" s="215"/>
      <c r="F13836" s="215"/>
      <c r="H13836" s="215"/>
      <c r="J13836" s="215"/>
      <c r="K13836" s="215"/>
      <c r="L13836" s="215"/>
      <c r="M13836" s="215"/>
    </row>
    <row r="13837" spans="5:13" x14ac:dyDescent="0.2">
      <c r="E13837" s="215"/>
      <c r="F13837" s="215"/>
      <c r="H13837" s="215"/>
      <c r="J13837" s="215"/>
      <c r="K13837" s="215"/>
      <c r="L13837" s="215"/>
      <c r="M13837" s="215"/>
    </row>
    <row r="13838" spans="5:13" x14ac:dyDescent="0.2">
      <c r="E13838" s="215"/>
      <c r="F13838" s="215"/>
      <c r="H13838" s="215"/>
      <c r="J13838" s="215"/>
      <c r="K13838" s="215"/>
      <c r="L13838" s="215"/>
      <c r="M13838" s="215"/>
    </row>
    <row r="13839" spans="5:13" x14ac:dyDescent="0.2">
      <c r="E13839" s="215"/>
      <c r="F13839" s="215"/>
      <c r="H13839" s="215"/>
      <c r="J13839" s="215"/>
      <c r="K13839" s="215"/>
      <c r="L13839" s="215"/>
      <c r="M13839" s="215"/>
    </row>
    <row r="13840" spans="5:13" x14ac:dyDescent="0.2">
      <c r="F13840" s="223"/>
      <c r="G13840" s="223"/>
      <c r="H13840" s="223"/>
      <c r="J13840" s="223"/>
      <c r="K13840" s="223"/>
    </row>
    <row r="13841" spans="5:13" x14ac:dyDescent="0.2">
      <c r="E13841" s="215"/>
      <c r="F13841" s="215"/>
      <c r="H13841" s="215"/>
      <c r="J13841" s="215"/>
      <c r="K13841" s="215"/>
      <c r="L13841" s="215"/>
      <c r="M13841" s="215"/>
    </row>
    <row r="13842" spans="5:13" x14ac:dyDescent="0.2">
      <c r="E13842" s="215"/>
      <c r="F13842" s="215"/>
      <c r="H13842" s="215"/>
      <c r="J13842" s="215"/>
      <c r="K13842" s="215"/>
      <c r="L13842" s="215"/>
      <c r="M13842" s="215"/>
    </row>
    <row r="13843" spans="5:13" x14ac:dyDescent="0.2">
      <c r="F13843" s="223"/>
      <c r="G13843" s="223"/>
      <c r="H13843" s="223"/>
      <c r="J13843" s="223"/>
      <c r="K13843" s="223"/>
    </row>
    <row r="13844" spans="5:13" x14ac:dyDescent="0.2">
      <c r="E13844" s="215"/>
      <c r="F13844" s="215"/>
      <c r="H13844" s="215"/>
      <c r="J13844" s="215"/>
      <c r="K13844" s="215"/>
      <c r="L13844" s="215"/>
      <c r="M13844" s="215"/>
    </row>
    <row r="13845" spans="5:13" x14ac:dyDescent="0.2">
      <c r="E13845" s="215"/>
      <c r="F13845" s="215"/>
      <c r="H13845" s="215"/>
      <c r="J13845" s="215"/>
      <c r="K13845" s="215"/>
      <c r="L13845" s="215"/>
      <c r="M13845" s="215"/>
    </row>
    <row r="13846" spans="5:13" x14ac:dyDescent="0.2">
      <c r="E13846" s="215"/>
      <c r="F13846" s="215"/>
      <c r="H13846" s="215"/>
      <c r="J13846" s="215"/>
      <c r="K13846" s="215"/>
      <c r="L13846" s="215"/>
      <c r="M13846" s="215"/>
    </row>
    <row r="13847" spans="5:13" x14ac:dyDescent="0.2">
      <c r="E13847" s="215"/>
      <c r="F13847" s="215"/>
      <c r="H13847" s="215"/>
      <c r="J13847" s="215"/>
      <c r="K13847" s="215"/>
      <c r="L13847" s="215"/>
      <c r="M13847" s="215"/>
    </row>
    <row r="13848" spans="5:13" x14ac:dyDescent="0.2">
      <c r="E13848" s="215"/>
      <c r="F13848" s="215"/>
      <c r="H13848" s="215"/>
      <c r="J13848" s="215"/>
      <c r="K13848" s="215"/>
      <c r="L13848" s="215"/>
      <c r="M13848" s="215"/>
    </row>
    <row r="13849" spans="5:13" x14ac:dyDescent="0.2">
      <c r="E13849" s="215"/>
      <c r="F13849" s="215"/>
      <c r="H13849" s="215"/>
      <c r="J13849" s="215"/>
      <c r="K13849" s="215"/>
      <c r="L13849" s="215"/>
      <c r="M13849" s="215"/>
    </row>
    <row r="13850" spans="5:13" x14ac:dyDescent="0.2">
      <c r="E13850" s="215"/>
      <c r="F13850" s="215"/>
      <c r="H13850" s="215"/>
      <c r="J13850" s="215"/>
      <c r="K13850" s="215"/>
      <c r="L13850" s="215"/>
      <c r="M13850" s="215"/>
    </row>
    <row r="13851" spans="5:13" x14ac:dyDescent="0.2">
      <c r="E13851" s="215"/>
      <c r="F13851" s="215"/>
      <c r="H13851" s="215"/>
      <c r="J13851" s="215"/>
      <c r="K13851" s="215"/>
      <c r="L13851" s="215"/>
      <c r="M13851" s="215"/>
    </row>
    <row r="13852" spans="5:13" x14ac:dyDescent="0.2">
      <c r="E13852" s="215"/>
      <c r="F13852" s="215"/>
      <c r="H13852" s="215"/>
      <c r="J13852" s="215"/>
      <c r="K13852" s="215"/>
      <c r="L13852" s="215"/>
      <c r="M13852" s="215"/>
    </row>
    <row r="13853" spans="5:13" x14ac:dyDescent="0.2">
      <c r="E13853" s="215"/>
      <c r="F13853" s="215"/>
      <c r="H13853" s="215"/>
      <c r="J13853" s="215"/>
      <c r="K13853" s="215"/>
      <c r="L13853" s="215"/>
      <c r="M13853" s="215"/>
    </row>
    <row r="13854" spans="5:13" x14ac:dyDescent="0.2">
      <c r="E13854" s="215"/>
      <c r="F13854" s="215"/>
      <c r="H13854" s="215"/>
      <c r="J13854" s="215"/>
      <c r="K13854" s="215"/>
      <c r="L13854" s="215"/>
      <c r="M13854" s="215"/>
    </row>
    <row r="13855" spans="5:13" x14ac:dyDescent="0.2">
      <c r="F13855" s="223"/>
      <c r="G13855" s="223"/>
      <c r="H13855" s="223"/>
      <c r="J13855" s="223"/>
      <c r="K13855" s="223"/>
    </row>
    <row r="13856" spans="5:13" x14ac:dyDescent="0.2">
      <c r="E13856" s="215"/>
      <c r="F13856" s="215"/>
      <c r="H13856" s="215"/>
      <c r="J13856" s="215"/>
      <c r="K13856" s="215"/>
      <c r="L13856" s="215"/>
      <c r="M13856" s="215"/>
    </row>
    <row r="13857" spans="5:13" x14ac:dyDescent="0.2">
      <c r="E13857" s="215"/>
      <c r="F13857" s="215"/>
      <c r="H13857" s="215"/>
      <c r="J13857" s="215"/>
      <c r="K13857" s="215"/>
      <c r="L13857" s="215"/>
      <c r="M13857" s="215"/>
    </row>
    <row r="13858" spans="5:13" x14ac:dyDescent="0.2">
      <c r="E13858" s="215"/>
      <c r="F13858" s="215"/>
      <c r="H13858" s="215"/>
      <c r="J13858" s="215"/>
      <c r="K13858" s="215"/>
      <c r="L13858" s="215"/>
      <c r="M13858" s="215"/>
    </row>
    <row r="13859" spans="5:13" x14ac:dyDescent="0.2">
      <c r="E13859" s="215"/>
      <c r="F13859" s="215"/>
      <c r="H13859" s="215"/>
      <c r="J13859" s="215"/>
      <c r="K13859" s="215"/>
      <c r="L13859" s="215"/>
      <c r="M13859" s="215"/>
    </row>
    <row r="13860" spans="5:13" x14ac:dyDescent="0.2">
      <c r="E13860" s="215"/>
      <c r="F13860" s="215"/>
      <c r="H13860" s="215"/>
      <c r="J13860" s="215"/>
      <c r="K13860" s="215"/>
      <c r="L13860" s="215"/>
      <c r="M13860" s="215"/>
    </row>
    <row r="13861" spans="5:13" x14ac:dyDescent="0.2">
      <c r="F13861" s="223"/>
      <c r="G13861" s="223"/>
      <c r="J13861" s="223"/>
      <c r="K13861" s="223"/>
    </row>
    <row r="13862" spans="5:13" x14ac:dyDescent="0.2">
      <c r="E13862" s="215"/>
      <c r="F13862" s="215"/>
      <c r="H13862" s="215"/>
      <c r="J13862" s="215"/>
      <c r="K13862" s="215"/>
      <c r="L13862" s="215"/>
      <c r="M13862" s="215"/>
    </row>
    <row r="13863" spans="5:13" x14ac:dyDescent="0.2">
      <c r="F13863" s="223"/>
      <c r="G13863" s="223"/>
      <c r="H13863" s="223"/>
      <c r="J13863" s="223"/>
      <c r="K13863" s="223"/>
    </row>
    <row r="13864" spans="5:13" x14ac:dyDescent="0.2">
      <c r="E13864" s="215"/>
      <c r="F13864" s="215"/>
      <c r="H13864" s="215"/>
      <c r="J13864" s="215"/>
      <c r="K13864" s="215"/>
      <c r="L13864" s="215"/>
      <c r="M13864" s="215"/>
    </row>
    <row r="13865" spans="5:13" x14ac:dyDescent="0.2">
      <c r="E13865" s="215"/>
      <c r="F13865" s="215"/>
      <c r="H13865" s="215"/>
      <c r="J13865" s="215"/>
      <c r="K13865" s="215"/>
      <c r="L13865" s="215"/>
      <c r="M13865" s="215"/>
    </row>
    <row r="13866" spans="5:13" x14ac:dyDescent="0.2">
      <c r="E13866" s="215"/>
      <c r="F13866" s="215"/>
      <c r="H13866" s="215"/>
      <c r="J13866" s="215"/>
      <c r="K13866" s="215"/>
      <c r="L13866" s="215"/>
      <c r="M13866" s="215"/>
    </row>
    <row r="13867" spans="5:13" x14ac:dyDescent="0.2">
      <c r="E13867" s="215"/>
      <c r="F13867" s="215"/>
      <c r="H13867" s="215"/>
      <c r="J13867" s="215"/>
      <c r="K13867" s="215"/>
      <c r="L13867" s="215"/>
      <c r="M13867" s="215"/>
    </row>
    <row r="13868" spans="5:13" x14ac:dyDescent="0.2">
      <c r="E13868" s="215"/>
      <c r="F13868" s="215"/>
      <c r="H13868" s="215"/>
      <c r="J13868" s="215"/>
      <c r="K13868" s="215"/>
      <c r="L13868" s="215"/>
      <c r="M13868" s="215"/>
    </row>
    <row r="13869" spans="5:13" x14ac:dyDescent="0.2">
      <c r="E13869" s="215"/>
      <c r="F13869" s="215"/>
      <c r="H13869" s="215"/>
      <c r="J13869" s="215"/>
      <c r="K13869" s="215"/>
      <c r="L13869" s="215"/>
      <c r="M13869" s="215"/>
    </row>
    <row r="13870" spans="5:13" x14ac:dyDescent="0.2">
      <c r="E13870" s="215"/>
      <c r="F13870" s="215"/>
      <c r="H13870" s="215"/>
      <c r="J13870" s="215"/>
      <c r="K13870" s="215"/>
      <c r="L13870" s="215"/>
      <c r="M13870" s="215"/>
    </row>
    <row r="13871" spans="5:13" x14ac:dyDescent="0.2">
      <c r="E13871" s="215"/>
      <c r="F13871" s="215"/>
      <c r="H13871" s="215"/>
      <c r="J13871" s="215"/>
      <c r="K13871" s="215"/>
      <c r="L13871" s="215"/>
      <c r="M13871" s="215"/>
    </row>
    <row r="13872" spans="5:13" x14ac:dyDescent="0.2">
      <c r="F13872" s="223"/>
      <c r="G13872" s="223"/>
      <c r="H13872" s="223"/>
      <c r="J13872" s="223"/>
      <c r="K13872" s="223"/>
    </row>
    <row r="13873" spans="5:13" x14ac:dyDescent="0.2">
      <c r="E13873" s="215"/>
      <c r="F13873" s="215"/>
      <c r="H13873" s="215"/>
      <c r="J13873" s="215"/>
      <c r="K13873" s="215"/>
      <c r="L13873" s="215"/>
      <c r="M13873" s="215"/>
    </row>
    <row r="13874" spans="5:13" x14ac:dyDescent="0.2">
      <c r="E13874" s="215"/>
      <c r="F13874" s="215"/>
      <c r="H13874" s="215"/>
      <c r="J13874" s="215"/>
      <c r="K13874" s="215"/>
      <c r="L13874" s="215"/>
      <c r="M13874" s="215"/>
    </row>
    <row r="13875" spans="5:13" x14ac:dyDescent="0.2">
      <c r="E13875" s="215"/>
      <c r="F13875" s="215"/>
      <c r="H13875" s="215"/>
      <c r="J13875" s="215"/>
      <c r="K13875" s="215"/>
      <c r="L13875" s="215"/>
      <c r="M13875" s="215"/>
    </row>
    <row r="13876" spans="5:13" x14ac:dyDescent="0.2">
      <c r="E13876" s="215"/>
      <c r="F13876" s="215"/>
      <c r="H13876" s="215"/>
      <c r="J13876" s="215"/>
      <c r="K13876" s="215"/>
      <c r="L13876" s="215"/>
      <c r="M13876" s="215"/>
    </row>
    <row r="13877" spans="5:13" x14ac:dyDescent="0.2">
      <c r="E13877" s="215"/>
      <c r="F13877" s="215"/>
      <c r="H13877" s="215"/>
      <c r="J13877" s="215"/>
      <c r="K13877" s="215"/>
      <c r="L13877" s="215"/>
      <c r="M13877" s="215"/>
    </row>
    <row r="13878" spans="5:13" x14ac:dyDescent="0.2">
      <c r="E13878" s="215"/>
      <c r="F13878" s="215"/>
      <c r="H13878" s="215"/>
      <c r="J13878" s="215"/>
      <c r="K13878" s="215"/>
      <c r="L13878" s="215"/>
      <c r="M13878" s="215"/>
    </row>
    <row r="13879" spans="5:13" x14ac:dyDescent="0.2">
      <c r="E13879" s="215"/>
      <c r="F13879" s="215"/>
      <c r="H13879" s="215"/>
      <c r="J13879" s="215"/>
      <c r="K13879" s="215"/>
      <c r="L13879" s="215"/>
      <c r="M13879" s="215"/>
    </row>
    <row r="13880" spans="5:13" x14ac:dyDescent="0.2">
      <c r="E13880" s="215"/>
      <c r="F13880" s="215"/>
      <c r="H13880" s="215"/>
      <c r="J13880" s="215"/>
      <c r="K13880" s="215"/>
      <c r="L13880" s="215"/>
      <c r="M13880" s="215"/>
    </row>
    <row r="13881" spans="5:13" x14ac:dyDescent="0.2">
      <c r="E13881" s="215"/>
      <c r="F13881" s="215"/>
      <c r="H13881" s="215"/>
      <c r="J13881" s="215"/>
      <c r="K13881" s="215"/>
      <c r="L13881" s="215"/>
      <c r="M13881" s="215"/>
    </row>
    <row r="13882" spans="5:13" x14ac:dyDescent="0.2">
      <c r="E13882" s="215"/>
      <c r="F13882" s="215"/>
      <c r="H13882" s="215"/>
      <c r="J13882" s="215"/>
      <c r="K13882" s="215"/>
      <c r="L13882" s="215"/>
      <c r="M13882" s="215"/>
    </row>
    <row r="13883" spans="5:13" x14ac:dyDescent="0.2">
      <c r="F13883" s="223"/>
      <c r="G13883" s="223"/>
      <c r="H13883" s="223"/>
      <c r="J13883" s="223"/>
      <c r="K13883" s="223"/>
    </row>
    <row r="13884" spans="5:13" x14ac:dyDescent="0.2">
      <c r="E13884" s="215"/>
      <c r="F13884" s="215"/>
      <c r="H13884" s="215"/>
      <c r="J13884" s="215"/>
      <c r="K13884" s="215"/>
      <c r="L13884" s="215"/>
      <c r="M13884" s="215"/>
    </row>
    <row r="13885" spans="5:13" x14ac:dyDescent="0.2">
      <c r="E13885" s="215"/>
      <c r="F13885" s="215"/>
      <c r="H13885" s="215"/>
      <c r="J13885" s="215"/>
      <c r="K13885" s="215"/>
      <c r="L13885" s="215"/>
      <c r="M13885" s="215"/>
    </row>
    <row r="13886" spans="5:13" x14ac:dyDescent="0.2">
      <c r="E13886" s="215"/>
      <c r="F13886" s="215"/>
      <c r="H13886" s="215"/>
      <c r="J13886" s="215"/>
      <c r="K13886" s="215"/>
      <c r="L13886" s="215"/>
      <c r="M13886" s="215"/>
    </row>
    <row r="13887" spans="5:13" x14ac:dyDescent="0.2">
      <c r="E13887" s="215"/>
      <c r="F13887" s="215"/>
      <c r="H13887" s="215"/>
      <c r="J13887" s="215"/>
      <c r="K13887" s="215"/>
      <c r="L13887" s="215"/>
      <c r="M13887" s="215"/>
    </row>
    <row r="13888" spans="5:13" x14ac:dyDescent="0.2">
      <c r="E13888" s="215"/>
      <c r="F13888" s="215"/>
      <c r="H13888" s="215"/>
      <c r="J13888" s="215"/>
      <c r="K13888" s="215"/>
      <c r="L13888" s="215"/>
      <c r="M13888" s="215"/>
    </row>
    <row r="13889" spans="5:13" x14ac:dyDescent="0.2">
      <c r="E13889" s="215"/>
      <c r="F13889" s="215"/>
      <c r="H13889" s="215"/>
      <c r="J13889" s="215"/>
      <c r="K13889" s="215"/>
      <c r="L13889" s="215"/>
      <c r="M13889" s="215"/>
    </row>
    <row r="13890" spans="5:13" x14ac:dyDescent="0.2">
      <c r="E13890" s="215"/>
      <c r="F13890" s="215"/>
      <c r="H13890" s="215"/>
      <c r="J13890" s="215"/>
      <c r="K13890" s="215"/>
      <c r="L13890" s="215"/>
      <c r="M13890" s="215"/>
    </row>
    <row r="13891" spans="5:13" x14ac:dyDescent="0.2">
      <c r="E13891" s="215"/>
      <c r="F13891" s="215"/>
      <c r="H13891" s="215"/>
      <c r="J13891" s="215"/>
      <c r="K13891" s="215"/>
      <c r="L13891" s="215"/>
      <c r="M13891" s="215"/>
    </row>
    <row r="13892" spans="5:13" x14ac:dyDescent="0.2">
      <c r="E13892" s="215"/>
      <c r="F13892" s="215"/>
      <c r="H13892" s="215"/>
      <c r="J13892" s="215"/>
      <c r="K13892" s="215"/>
      <c r="L13892" s="215"/>
      <c r="M13892" s="215"/>
    </row>
    <row r="13893" spans="5:13" x14ac:dyDescent="0.2">
      <c r="E13893" s="215"/>
      <c r="F13893" s="215"/>
      <c r="H13893" s="215"/>
      <c r="J13893" s="215"/>
      <c r="K13893" s="215"/>
      <c r="L13893" s="215"/>
      <c r="M13893" s="215"/>
    </row>
    <row r="13894" spans="5:13" x14ac:dyDescent="0.2">
      <c r="E13894" s="215"/>
      <c r="F13894" s="215"/>
      <c r="H13894" s="215"/>
      <c r="J13894" s="215"/>
      <c r="K13894" s="215"/>
      <c r="L13894" s="215"/>
      <c r="M13894" s="215"/>
    </row>
    <row r="13895" spans="5:13" x14ac:dyDescent="0.2">
      <c r="E13895" s="215"/>
      <c r="F13895" s="215"/>
      <c r="H13895" s="215"/>
      <c r="J13895" s="215"/>
      <c r="K13895" s="215"/>
      <c r="L13895" s="215"/>
      <c r="M13895" s="215"/>
    </row>
    <row r="13896" spans="5:13" x14ac:dyDescent="0.2">
      <c r="E13896" s="215"/>
      <c r="F13896" s="215"/>
      <c r="H13896" s="215"/>
      <c r="J13896" s="215"/>
      <c r="K13896" s="215"/>
      <c r="L13896" s="215"/>
      <c r="M13896" s="215"/>
    </row>
    <row r="13897" spans="5:13" x14ac:dyDescent="0.2">
      <c r="E13897" s="215"/>
      <c r="F13897" s="215"/>
      <c r="H13897" s="215"/>
      <c r="J13897" s="215"/>
      <c r="K13897" s="215"/>
      <c r="L13897" s="215"/>
      <c r="M13897" s="215"/>
    </row>
    <row r="13898" spans="5:13" x14ac:dyDescent="0.2">
      <c r="E13898" s="215"/>
      <c r="F13898" s="215"/>
      <c r="H13898" s="215"/>
      <c r="J13898" s="215"/>
      <c r="K13898" s="215"/>
      <c r="L13898" s="215"/>
      <c r="M13898" s="215"/>
    </row>
    <row r="13899" spans="5:13" x14ac:dyDescent="0.2">
      <c r="E13899" s="215"/>
      <c r="F13899" s="215"/>
      <c r="H13899" s="215"/>
      <c r="J13899" s="215"/>
      <c r="K13899" s="215"/>
      <c r="L13899" s="215"/>
      <c r="M13899" s="215"/>
    </row>
    <row r="13900" spans="5:13" x14ac:dyDescent="0.2">
      <c r="E13900" s="215"/>
      <c r="F13900" s="215"/>
      <c r="H13900" s="215"/>
      <c r="J13900" s="215"/>
      <c r="K13900" s="215"/>
      <c r="L13900" s="215"/>
      <c r="M13900" s="215"/>
    </row>
    <row r="13901" spans="5:13" x14ac:dyDescent="0.2">
      <c r="F13901" s="223"/>
      <c r="G13901" s="223"/>
      <c r="H13901" s="223"/>
      <c r="J13901" s="223"/>
      <c r="K13901" s="223"/>
    </row>
    <row r="13902" spans="5:13" x14ac:dyDescent="0.2">
      <c r="E13902" s="215"/>
      <c r="F13902" s="215"/>
      <c r="H13902" s="215"/>
      <c r="J13902" s="215"/>
      <c r="K13902" s="215"/>
      <c r="L13902" s="215"/>
      <c r="M13902" s="215"/>
    </row>
    <row r="13903" spans="5:13" x14ac:dyDescent="0.2">
      <c r="E13903" s="215"/>
      <c r="F13903" s="215"/>
      <c r="H13903" s="215"/>
      <c r="J13903" s="215"/>
      <c r="K13903" s="215"/>
      <c r="L13903" s="215"/>
      <c r="M13903" s="215"/>
    </row>
    <row r="13904" spans="5:13" x14ac:dyDescent="0.2">
      <c r="E13904" s="215"/>
      <c r="F13904" s="215"/>
      <c r="H13904" s="215"/>
      <c r="J13904" s="215"/>
      <c r="K13904" s="215"/>
      <c r="L13904" s="215"/>
      <c r="M13904" s="215"/>
    </row>
    <row r="13905" spans="5:13" x14ac:dyDescent="0.2">
      <c r="E13905" s="215"/>
      <c r="F13905" s="215"/>
      <c r="H13905" s="215"/>
      <c r="J13905" s="215"/>
      <c r="K13905" s="215"/>
      <c r="L13905" s="215"/>
      <c r="M13905" s="215"/>
    </row>
    <row r="13906" spans="5:13" x14ac:dyDescent="0.2">
      <c r="E13906" s="215"/>
      <c r="F13906" s="215"/>
      <c r="H13906" s="215"/>
      <c r="J13906" s="215"/>
      <c r="K13906" s="215"/>
      <c r="L13906" s="215"/>
      <c r="M13906" s="215"/>
    </row>
    <row r="13907" spans="5:13" x14ac:dyDescent="0.2">
      <c r="E13907" s="215"/>
      <c r="F13907" s="215"/>
      <c r="H13907" s="215"/>
      <c r="J13907" s="215"/>
      <c r="K13907" s="215"/>
      <c r="L13907" s="215"/>
      <c r="M13907" s="215"/>
    </row>
    <row r="13908" spans="5:13" x14ac:dyDescent="0.2">
      <c r="E13908" s="215"/>
      <c r="F13908" s="215"/>
      <c r="H13908" s="215"/>
      <c r="J13908" s="215"/>
      <c r="K13908" s="215"/>
      <c r="L13908" s="215"/>
      <c r="M13908" s="215"/>
    </row>
    <row r="13909" spans="5:13" x14ac:dyDescent="0.2">
      <c r="E13909" s="215"/>
      <c r="F13909" s="215"/>
      <c r="H13909" s="215"/>
      <c r="J13909" s="215"/>
      <c r="K13909" s="215"/>
      <c r="L13909" s="215"/>
      <c r="M13909" s="215"/>
    </row>
    <row r="13910" spans="5:13" x14ac:dyDescent="0.2">
      <c r="E13910" s="215"/>
      <c r="F13910" s="215"/>
      <c r="H13910" s="215"/>
      <c r="J13910" s="215"/>
      <c r="K13910" s="215"/>
      <c r="L13910" s="215"/>
      <c r="M13910" s="215"/>
    </row>
    <row r="13911" spans="5:13" x14ac:dyDescent="0.2">
      <c r="E13911" s="215"/>
      <c r="F13911" s="215"/>
      <c r="H13911" s="215"/>
      <c r="J13911" s="215"/>
      <c r="K13911" s="215"/>
      <c r="L13911" s="215"/>
      <c r="M13911" s="215"/>
    </row>
    <row r="13912" spans="5:13" x14ac:dyDescent="0.2">
      <c r="E13912" s="215"/>
      <c r="F13912" s="215"/>
      <c r="H13912" s="215"/>
      <c r="J13912" s="215"/>
      <c r="K13912" s="215"/>
      <c r="L13912" s="215"/>
      <c r="M13912" s="215"/>
    </row>
    <row r="13913" spans="5:13" x14ac:dyDescent="0.2">
      <c r="E13913" s="215"/>
      <c r="F13913" s="215"/>
      <c r="H13913" s="215"/>
      <c r="J13913" s="215"/>
      <c r="K13913" s="215"/>
      <c r="L13913" s="215"/>
      <c r="M13913" s="215"/>
    </row>
    <row r="13914" spans="5:13" x14ac:dyDescent="0.2">
      <c r="E13914" s="215"/>
      <c r="F13914" s="215"/>
      <c r="H13914" s="215"/>
      <c r="J13914" s="215"/>
      <c r="K13914" s="215"/>
      <c r="L13914" s="215"/>
      <c r="M13914" s="215"/>
    </row>
    <row r="13915" spans="5:13" x14ac:dyDescent="0.2">
      <c r="E13915" s="215"/>
      <c r="F13915" s="215"/>
      <c r="H13915" s="215"/>
      <c r="J13915" s="215"/>
      <c r="K13915" s="215"/>
      <c r="L13915" s="215"/>
      <c r="M13915" s="215"/>
    </row>
    <row r="13916" spans="5:13" x14ac:dyDescent="0.2">
      <c r="E13916" s="215"/>
      <c r="F13916" s="215"/>
      <c r="H13916" s="215"/>
      <c r="J13916" s="215"/>
      <c r="K13916" s="215"/>
      <c r="L13916" s="215"/>
      <c r="M13916" s="215"/>
    </row>
    <row r="13917" spans="5:13" x14ac:dyDescent="0.2">
      <c r="E13917" s="215"/>
      <c r="F13917" s="215"/>
      <c r="H13917" s="215"/>
      <c r="J13917" s="215"/>
      <c r="K13917" s="215"/>
      <c r="L13917" s="215"/>
      <c r="M13917" s="215"/>
    </row>
    <row r="13918" spans="5:13" x14ac:dyDescent="0.2">
      <c r="E13918" s="215"/>
      <c r="F13918" s="215"/>
      <c r="H13918" s="215"/>
      <c r="J13918" s="215"/>
      <c r="K13918" s="215"/>
      <c r="L13918" s="215"/>
      <c r="M13918" s="215"/>
    </row>
    <row r="13919" spans="5:13" x14ac:dyDescent="0.2">
      <c r="F13919" s="223"/>
      <c r="G13919" s="223"/>
      <c r="H13919" s="223"/>
      <c r="J13919" s="223"/>
      <c r="K13919" s="223"/>
    </row>
    <row r="13920" spans="5:13" x14ac:dyDescent="0.2">
      <c r="F13920" s="223"/>
      <c r="G13920" s="223"/>
      <c r="H13920" s="223"/>
      <c r="J13920" s="223"/>
      <c r="K13920" s="223"/>
    </row>
    <row r="13921" spans="5:13" x14ac:dyDescent="0.2">
      <c r="E13921" s="215"/>
      <c r="F13921" s="215"/>
      <c r="H13921" s="215"/>
      <c r="J13921" s="215"/>
      <c r="K13921" s="215"/>
      <c r="L13921" s="215"/>
      <c r="M13921" s="215"/>
    </row>
    <row r="13922" spans="5:13" x14ac:dyDescent="0.2">
      <c r="E13922" s="215"/>
      <c r="F13922" s="215"/>
      <c r="H13922" s="215"/>
      <c r="J13922" s="215"/>
      <c r="K13922" s="215"/>
      <c r="L13922" s="215"/>
      <c r="M13922" s="215"/>
    </row>
    <row r="13923" spans="5:13" x14ac:dyDescent="0.2">
      <c r="E13923" s="215"/>
      <c r="F13923" s="215"/>
      <c r="H13923" s="215"/>
      <c r="J13923" s="215"/>
      <c r="K13923" s="215"/>
      <c r="L13923" s="215"/>
      <c r="M13923" s="215"/>
    </row>
    <row r="13924" spans="5:13" x14ac:dyDescent="0.2">
      <c r="E13924" s="215"/>
      <c r="F13924" s="215"/>
      <c r="H13924" s="215"/>
      <c r="J13924" s="215"/>
      <c r="K13924" s="215"/>
      <c r="L13924" s="215"/>
      <c r="M13924" s="215"/>
    </row>
    <row r="13925" spans="5:13" x14ac:dyDescent="0.2">
      <c r="F13925" s="223"/>
      <c r="H13925" s="219"/>
      <c r="J13925" s="223"/>
      <c r="K13925" s="223"/>
      <c r="M13925" s="215"/>
    </row>
    <row r="13926" spans="5:13" x14ac:dyDescent="0.2">
      <c r="F13926" s="223"/>
      <c r="H13926" s="219"/>
      <c r="J13926" s="223"/>
      <c r="K13926" s="223"/>
      <c r="M13926" s="215"/>
    </row>
    <row r="13927" spans="5:13" x14ac:dyDescent="0.2">
      <c r="E13927" s="215"/>
      <c r="F13927" s="215"/>
      <c r="H13927" s="215"/>
      <c r="J13927" s="215"/>
      <c r="K13927" s="215"/>
      <c r="L13927" s="215"/>
      <c r="M13927" s="215"/>
    </row>
    <row r="13928" spans="5:13" x14ac:dyDescent="0.2">
      <c r="F13928" s="223"/>
      <c r="G13928" s="223"/>
      <c r="H13928" s="223"/>
      <c r="J13928" s="223"/>
      <c r="K13928" s="223"/>
    </row>
    <row r="13929" spans="5:13" x14ac:dyDescent="0.2">
      <c r="E13929" s="215"/>
      <c r="F13929" s="215"/>
      <c r="H13929" s="215"/>
      <c r="J13929" s="215"/>
      <c r="K13929" s="215"/>
      <c r="L13929" s="215"/>
      <c r="M13929" s="215"/>
    </row>
    <row r="13930" spans="5:13" x14ac:dyDescent="0.2">
      <c r="E13930" s="215"/>
      <c r="F13930" s="215"/>
      <c r="H13930" s="215"/>
      <c r="J13930" s="215"/>
      <c r="K13930" s="215"/>
      <c r="L13930" s="215"/>
      <c r="M13930" s="215"/>
    </row>
    <row r="13931" spans="5:13" x14ac:dyDescent="0.2">
      <c r="E13931" s="215"/>
      <c r="F13931" s="215"/>
      <c r="H13931" s="215"/>
      <c r="J13931" s="215"/>
      <c r="K13931" s="215"/>
      <c r="L13931" s="215"/>
      <c r="M13931" s="215"/>
    </row>
    <row r="13932" spans="5:13" x14ac:dyDescent="0.2">
      <c r="E13932" s="215"/>
      <c r="F13932" s="215"/>
      <c r="H13932" s="215"/>
      <c r="J13932" s="215"/>
      <c r="K13932" s="215"/>
      <c r="L13932" s="215"/>
      <c r="M13932" s="215"/>
    </row>
    <row r="13933" spans="5:13" x14ac:dyDescent="0.2">
      <c r="E13933" s="215"/>
      <c r="F13933" s="215"/>
      <c r="H13933" s="215"/>
      <c r="J13933" s="215"/>
      <c r="K13933" s="215"/>
      <c r="L13933" s="215"/>
      <c r="M13933" s="215"/>
    </row>
    <row r="13934" spans="5:13" x14ac:dyDescent="0.2">
      <c r="E13934" s="215"/>
      <c r="F13934" s="215"/>
      <c r="H13934" s="215"/>
      <c r="J13934" s="215"/>
      <c r="K13934" s="215"/>
      <c r="L13934" s="215"/>
      <c r="M13934" s="215"/>
    </row>
    <row r="13935" spans="5:13" x14ac:dyDescent="0.2">
      <c r="E13935" s="215"/>
      <c r="F13935" s="215"/>
      <c r="H13935" s="215"/>
      <c r="J13935" s="215"/>
      <c r="K13935" s="215"/>
      <c r="L13935" s="215"/>
      <c r="M13935" s="215"/>
    </row>
    <row r="13936" spans="5:13" x14ac:dyDescent="0.2">
      <c r="E13936" s="215"/>
      <c r="F13936" s="215"/>
      <c r="H13936" s="215"/>
      <c r="J13936" s="215"/>
      <c r="K13936" s="215"/>
      <c r="L13936" s="215"/>
      <c r="M13936" s="215"/>
    </row>
    <row r="13937" spans="5:13" x14ac:dyDescent="0.2">
      <c r="F13937" s="223"/>
      <c r="G13937" s="223"/>
      <c r="H13937" s="223"/>
      <c r="J13937" s="223"/>
      <c r="K13937" s="223"/>
    </row>
    <row r="13938" spans="5:13" x14ac:dyDescent="0.2">
      <c r="E13938" s="215"/>
      <c r="F13938" s="215"/>
      <c r="H13938" s="215"/>
      <c r="J13938" s="215"/>
      <c r="K13938" s="215"/>
      <c r="L13938" s="215"/>
      <c r="M13938" s="215"/>
    </row>
    <row r="13939" spans="5:13" x14ac:dyDescent="0.2">
      <c r="E13939" s="215"/>
      <c r="F13939" s="215"/>
      <c r="H13939" s="215"/>
      <c r="J13939" s="215"/>
      <c r="K13939" s="215"/>
      <c r="L13939" s="215"/>
      <c r="M13939" s="215"/>
    </row>
    <row r="13940" spans="5:13" x14ac:dyDescent="0.2">
      <c r="E13940" s="215"/>
      <c r="F13940" s="215"/>
      <c r="H13940" s="215"/>
      <c r="J13940" s="215"/>
      <c r="K13940" s="215"/>
      <c r="L13940" s="215"/>
      <c r="M13940" s="215"/>
    </row>
    <row r="13941" spans="5:13" x14ac:dyDescent="0.2">
      <c r="E13941" s="215"/>
      <c r="F13941" s="215"/>
      <c r="H13941" s="215"/>
      <c r="J13941" s="215"/>
      <c r="K13941" s="215"/>
      <c r="L13941" s="215"/>
      <c r="M13941" s="215"/>
    </row>
    <row r="13942" spans="5:13" x14ac:dyDescent="0.2">
      <c r="E13942" s="215"/>
      <c r="F13942" s="215"/>
      <c r="H13942" s="215"/>
      <c r="J13942" s="215"/>
      <c r="K13942" s="215"/>
      <c r="L13942" s="215"/>
      <c r="M13942" s="215"/>
    </row>
    <row r="13943" spans="5:13" x14ac:dyDescent="0.2">
      <c r="E13943" s="215"/>
      <c r="F13943" s="215"/>
      <c r="H13943" s="215"/>
      <c r="J13943" s="215"/>
      <c r="K13943" s="215"/>
      <c r="L13943" s="215"/>
      <c r="M13943" s="215"/>
    </row>
    <row r="13944" spans="5:13" x14ac:dyDescent="0.2">
      <c r="E13944" s="215"/>
      <c r="F13944" s="215"/>
      <c r="H13944" s="215"/>
      <c r="J13944" s="215"/>
      <c r="K13944" s="215"/>
      <c r="L13944" s="215"/>
      <c r="M13944" s="215"/>
    </row>
    <row r="13945" spans="5:13" x14ac:dyDescent="0.2">
      <c r="F13945" s="223"/>
      <c r="G13945" s="223"/>
      <c r="H13945" s="223"/>
      <c r="J13945" s="223"/>
      <c r="K13945" s="223"/>
    </row>
    <row r="13946" spans="5:13" x14ac:dyDescent="0.2">
      <c r="E13946" s="215"/>
      <c r="F13946" s="215"/>
      <c r="H13946" s="215"/>
      <c r="J13946" s="215"/>
      <c r="K13946" s="215"/>
      <c r="L13946" s="215"/>
      <c r="M13946" s="215"/>
    </row>
    <row r="13947" spans="5:13" x14ac:dyDescent="0.2">
      <c r="E13947" s="215"/>
      <c r="F13947" s="215"/>
      <c r="H13947" s="215"/>
      <c r="J13947" s="215"/>
      <c r="K13947" s="215"/>
      <c r="L13947" s="215"/>
      <c r="M13947" s="215"/>
    </row>
    <row r="13948" spans="5:13" x14ac:dyDescent="0.2">
      <c r="E13948" s="215"/>
      <c r="F13948" s="215"/>
      <c r="H13948" s="215"/>
      <c r="J13948" s="215"/>
      <c r="K13948" s="215"/>
      <c r="L13948" s="215"/>
      <c r="M13948" s="215"/>
    </row>
    <row r="13949" spans="5:13" x14ac:dyDescent="0.2">
      <c r="F13949" s="223"/>
      <c r="G13949" s="223"/>
      <c r="H13949" s="223"/>
      <c r="J13949" s="223"/>
      <c r="K13949" s="223"/>
    </row>
    <row r="13950" spans="5:13" x14ac:dyDescent="0.2">
      <c r="E13950" s="215"/>
      <c r="F13950" s="215"/>
      <c r="H13950" s="215"/>
      <c r="J13950" s="215"/>
      <c r="K13950" s="215"/>
      <c r="L13950" s="215"/>
      <c r="M13950" s="215"/>
    </row>
    <row r="13951" spans="5:13" x14ac:dyDescent="0.2">
      <c r="F13951" s="223"/>
      <c r="G13951" s="223"/>
      <c r="H13951" s="223"/>
      <c r="J13951" s="223"/>
      <c r="K13951" s="223"/>
    </row>
    <row r="13952" spans="5:13" x14ac:dyDescent="0.2">
      <c r="F13952" s="223"/>
      <c r="G13952" s="223"/>
      <c r="H13952" s="223"/>
      <c r="J13952" s="223"/>
      <c r="K13952" s="223"/>
    </row>
    <row r="13953" spans="5:13" x14ac:dyDescent="0.2">
      <c r="F13953" s="223"/>
      <c r="G13953" s="223"/>
      <c r="J13953" s="223"/>
      <c r="K13953" s="223"/>
    </row>
    <row r="13954" spans="5:13" x14ac:dyDescent="0.2">
      <c r="F13954" s="223"/>
      <c r="G13954" s="223"/>
      <c r="H13954" s="223"/>
      <c r="J13954" s="223"/>
      <c r="K13954" s="223"/>
    </row>
    <row r="13955" spans="5:13" x14ac:dyDescent="0.2">
      <c r="E13955" s="215"/>
      <c r="F13955" s="215"/>
      <c r="H13955" s="215"/>
      <c r="J13955" s="215"/>
      <c r="K13955" s="215"/>
      <c r="L13955" s="215"/>
      <c r="M13955" s="215"/>
    </row>
    <row r="13956" spans="5:13" x14ac:dyDescent="0.2">
      <c r="E13956" s="215"/>
      <c r="F13956" s="215"/>
      <c r="H13956" s="215"/>
      <c r="J13956" s="215"/>
      <c r="K13956" s="215"/>
      <c r="L13956" s="215"/>
      <c r="M13956" s="215"/>
    </row>
    <row r="13957" spans="5:13" x14ac:dyDescent="0.2">
      <c r="E13957" s="215"/>
      <c r="F13957" s="215"/>
      <c r="H13957" s="215"/>
      <c r="J13957" s="215"/>
      <c r="K13957" s="215"/>
      <c r="L13957" s="215"/>
      <c r="M13957" s="215"/>
    </row>
    <row r="13958" spans="5:13" x14ac:dyDescent="0.2">
      <c r="E13958" s="215"/>
      <c r="F13958" s="215"/>
      <c r="H13958" s="215"/>
      <c r="J13958" s="215"/>
      <c r="K13958" s="215"/>
      <c r="L13958" s="215"/>
      <c r="M13958" s="215"/>
    </row>
    <row r="13959" spans="5:13" x14ac:dyDescent="0.2">
      <c r="E13959" s="215"/>
      <c r="F13959" s="215"/>
      <c r="H13959" s="215"/>
      <c r="J13959" s="215"/>
      <c r="K13959" s="215"/>
      <c r="L13959" s="215"/>
      <c r="M13959" s="215"/>
    </row>
    <row r="13960" spans="5:13" x14ac:dyDescent="0.2">
      <c r="E13960" s="215"/>
      <c r="F13960" s="215"/>
      <c r="H13960" s="215"/>
      <c r="J13960" s="215"/>
      <c r="K13960" s="215"/>
      <c r="L13960" s="215"/>
      <c r="M13960" s="215"/>
    </row>
    <row r="13961" spans="5:13" x14ac:dyDescent="0.2">
      <c r="E13961" s="215"/>
      <c r="F13961" s="215"/>
      <c r="H13961" s="215"/>
      <c r="J13961" s="215"/>
      <c r="K13961" s="215"/>
      <c r="L13961" s="215"/>
      <c r="M13961" s="215"/>
    </row>
    <row r="13962" spans="5:13" x14ac:dyDescent="0.2">
      <c r="F13962" s="223"/>
      <c r="G13962" s="223"/>
      <c r="H13962" s="223"/>
      <c r="J13962" s="223"/>
      <c r="K13962" s="223"/>
    </row>
    <row r="13963" spans="5:13" x14ac:dyDescent="0.2">
      <c r="E13963" s="215"/>
      <c r="F13963" s="215"/>
      <c r="H13963" s="215"/>
      <c r="J13963" s="215"/>
      <c r="K13963" s="215"/>
      <c r="L13963" s="215"/>
      <c r="M13963" s="215"/>
    </row>
    <row r="13964" spans="5:13" x14ac:dyDescent="0.2">
      <c r="E13964" s="215"/>
      <c r="F13964" s="215"/>
      <c r="H13964" s="215"/>
      <c r="J13964" s="215"/>
      <c r="K13964" s="215"/>
      <c r="L13964" s="215"/>
      <c r="M13964" s="215"/>
    </row>
    <row r="13965" spans="5:13" x14ac:dyDescent="0.2">
      <c r="E13965" s="215"/>
      <c r="F13965" s="215"/>
      <c r="H13965" s="215"/>
      <c r="J13965" s="215"/>
      <c r="K13965" s="215"/>
      <c r="L13965" s="215"/>
      <c r="M13965" s="215"/>
    </row>
    <row r="13966" spans="5:13" x14ac:dyDescent="0.2">
      <c r="E13966" s="215"/>
      <c r="F13966" s="215"/>
      <c r="H13966" s="215"/>
      <c r="J13966" s="215"/>
      <c r="K13966" s="215"/>
      <c r="L13966" s="215"/>
      <c r="M13966" s="215"/>
    </row>
    <row r="13967" spans="5:13" x14ac:dyDescent="0.2">
      <c r="E13967" s="215"/>
      <c r="F13967" s="215"/>
      <c r="H13967" s="215"/>
      <c r="J13967" s="215"/>
      <c r="K13967" s="215"/>
      <c r="L13967" s="215"/>
      <c r="M13967" s="215"/>
    </row>
    <row r="13968" spans="5:13" x14ac:dyDescent="0.2">
      <c r="E13968" s="215"/>
      <c r="F13968" s="215"/>
      <c r="H13968" s="215"/>
      <c r="J13968" s="215"/>
      <c r="K13968" s="215"/>
      <c r="L13968" s="215"/>
      <c r="M13968" s="215"/>
    </row>
    <row r="13969" spans="5:13" x14ac:dyDescent="0.2">
      <c r="E13969" s="215"/>
      <c r="F13969" s="215"/>
      <c r="H13969" s="215"/>
      <c r="J13969" s="215"/>
      <c r="K13969" s="215"/>
      <c r="L13969" s="215"/>
      <c r="M13969" s="215"/>
    </row>
    <row r="13970" spans="5:13" x14ac:dyDescent="0.2">
      <c r="E13970" s="215"/>
      <c r="F13970" s="215"/>
      <c r="H13970" s="215"/>
      <c r="J13970" s="215"/>
      <c r="K13970" s="215"/>
      <c r="L13970" s="215"/>
      <c r="M13970" s="215"/>
    </row>
    <row r="13971" spans="5:13" x14ac:dyDescent="0.2">
      <c r="E13971" s="215"/>
      <c r="F13971" s="215"/>
      <c r="H13971" s="215"/>
      <c r="J13971" s="215"/>
      <c r="K13971" s="215"/>
      <c r="L13971" s="215"/>
      <c r="M13971" s="215"/>
    </row>
    <row r="13972" spans="5:13" x14ac:dyDescent="0.2">
      <c r="E13972" s="215"/>
      <c r="F13972" s="215"/>
      <c r="H13972" s="215"/>
      <c r="J13972" s="215"/>
      <c r="K13972" s="215"/>
      <c r="L13972" s="215"/>
      <c r="M13972" s="215"/>
    </row>
    <row r="13973" spans="5:13" x14ac:dyDescent="0.2">
      <c r="E13973" s="215"/>
      <c r="F13973" s="215"/>
      <c r="H13973" s="215"/>
      <c r="J13973" s="215"/>
      <c r="K13973" s="215"/>
      <c r="L13973" s="215"/>
      <c r="M13973" s="215"/>
    </row>
    <row r="13974" spans="5:13" x14ac:dyDescent="0.2">
      <c r="E13974" s="215"/>
      <c r="F13974" s="215"/>
      <c r="H13974" s="215"/>
      <c r="J13974" s="215"/>
      <c r="K13974" s="215"/>
      <c r="L13974" s="215"/>
      <c r="M13974" s="215"/>
    </row>
    <row r="13975" spans="5:13" x14ac:dyDescent="0.2">
      <c r="E13975" s="215"/>
      <c r="F13975" s="215"/>
      <c r="H13975" s="215"/>
      <c r="J13975" s="215"/>
      <c r="K13975" s="215"/>
      <c r="L13975" s="215"/>
      <c r="M13975" s="215"/>
    </row>
    <row r="13976" spans="5:13" x14ac:dyDescent="0.2">
      <c r="E13976" s="215"/>
      <c r="F13976" s="215"/>
      <c r="H13976" s="215"/>
      <c r="J13976" s="215"/>
      <c r="K13976" s="215"/>
      <c r="L13976" s="215"/>
      <c r="M13976" s="215"/>
    </row>
    <row r="13977" spans="5:13" x14ac:dyDescent="0.2">
      <c r="E13977" s="215"/>
      <c r="F13977" s="215"/>
      <c r="H13977" s="215"/>
      <c r="J13977" s="215"/>
      <c r="K13977" s="215"/>
      <c r="L13977" s="215"/>
      <c r="M13977" s="215"/>
    </row>
    <row r="13978" spans="5:13" x14ac:dyDescent="0.2">
      <c r="E13978" s="215"/>
      <c r="F13978" s="215"/>
      <c r="H13978" s="215"/>
      <c r="J13978" s="215"/>
      <c r="K13978" s="215"/>
      <c r="L13978" s="215"/>
      <c r="M13978" s="215"/>
    </row>
    <row r="13979" spans="5:13" x14ac:dyDescent="0.2">
      <c r="E13979" s="215"/>
      <c r="F13979" s="215"/>
      <c r="H13979" s="215"/>
      <c r="J13979" s="215"/>
      <c r="K13979" s="215"/>
      <c r="L13979" s="215"/>
      <c r="M13979" s="215"/>
    </row>
    <row r="13980" spans="5:13" x14ac:dyDescent="0.2">
      <c r="F13980" s="223"/>
      <c r="G13980" s="223"/>
      <c r="H13980" s="223"/>
      <c r="J13980" s="223"/>
      <c r="K13980" s="223"/>
    </row>
    <row r="13981" spans="5:13" x14ac:dyDescent="0.2">
      <c r="E13981" s="215"/>
      <c r="F13981" s="215"/>
      <c r="H13981" s="215"/>
      <c r="J13981" s="215"/>
      <c r="K13981" s="215"/>
      <c r="L13981" s="215"/>
      <c r="M13981" s="215"/>
    </row>
    <row r="13982" spans="5:13" x14ac:dyDescent="0.2">
      <c r="F13982" s="223"/>
      <c r="G13982" s="223"/>
      <c r="H13982" s="223"/>
      <c r="J13982" s="223"/>
      <c r="K13982" s="223"/>
    </row>
    <row r="13983" spans="5:13" x14ac:dyDescent="0.2">
      <c r="E13983" s="215"/>
      <c r="F13983" s="215"/>
      <c r="H13983" s="215"/>
      <c r="J13983" s="215"/>
      <c r="K13983" s="215"/>
      <c r="L13983" s="215"/>
      <c r="M13983" s="215"/>
    </row>
    <row r="13984" spans="5:13" x14ac:dyDescent="0.2">
      <c r="E13984" s="215"/>
      <c r="F13984" s="215"/>
      <c r="H13984" s="215"/>
      <c r="J13984" s="215"/>
      <c r="K13984" s="215"/>
      <c r="L13984" s="215"/>
      <c r="M13984" s="215"/>
    </row>
    <row r="13985" spans="5:13" x14ac:dyDescent="0.2">
      <c r="E13985" s="215"/>
      <c r="F13985" s="215"/>
      <c r="H13985" s="215"/>
      <c r="J13985" s="215"/>
      <c r="K13985" s="215"/>
      <c r="L13985" s="215"/>
      <c r="M13985" s="215"/>
    </row>
    <row r="13986" spans="5:13" x14ac:dyDescent="0.2">
      <c r="E13986" s="215"/>
      <c r="F13986" s="215"/>
      <c r="H13986" s="215"/>
      <c r="J13986" s="215"/>
      <c r="K13986" s="215"/>
      <c r="L13986" s="215"/>
      <c r="M13986" s="215"/>
    </row>
    <row r="13987" spans="5:13" x14ac:dyDescent="0.2">
      <c r="E13987" s="215"/>
      <c r="F13987" s="215"/>
      <c r="H13987" s="215"/>
      <c r="J13987" s="215"/>
      <c r="K13987" s="215"/>
      <c r="L13987" s="215"/>
      <c r="M13987" s="215"/>
    </row>
    <row r="13988" spans="5:13" x14ac:dyDescent="0.2">
      <c r="E13988" s="215"/>
      <c r="F13988" s="215"/>
      <c r="H13988" s="215"/>
      <c r="J13988" s="215"/>
      <c r="K13988" s="215"/>
      <c r="L13988" s="215"/>
      <c r="M13988" s="215"/>
    </row>
    <row r="13989" spans="5:13" x14ac:dyDescent="0.2">
      <c r="E13989" s="215"/>
      <c r="F13989" s="215"/>
      <c r="H13989" s="215"/>
      <c r="J13989" s="215"/>
      <c r="K13989" s="215"/>
      <c r="L13989" s="215"/>
      <c r="M13989" s="215"/>
    </row>
    <row r="13990" spans="5:13" x14ac:dyDescent="0.2">
      <c r="E13990" s="215"/>
      <c r="F13990" s="215"/>
      <c r="H13990" s="215"/>
      <c r="J13990" s="215"/>
      <c r="K13990" s="215"/>
      <c r="L13990" s="215"/>
      <c r="M13990" s="215"/>
    </row>
    <row r="13991" spans="5:13" x14ac:dyDescent="0.2">
      <c r="E13991" s="215"/>
      <c r="F13991" s="215"/>
      <c r="H13991" s="215"/>
      <c r="J13991" s="215"/>
      <c r="K13991" s="215"/>
      <c r="L13991" s="215"/>
      <c r="M13991" s="215"/>
    </row>
    <row r="13992" spans="5:13" x14ac:dyDescent="0.2">
      <c r="E13992" s="215"/>
      <c r="F13992" s="215"/>
      <c r="H13992" s="215"/>
      <c r="J13992" s="215"/>
      <c r="K13992" s="215"/>
      <c r="L13992" s="215"/>
      <c r="M13992" s="215"/>
    </row>
    <row r="13993" spans="5:13" x14ac:dyDescent="0.2">
      <c r="E13993" s="215"/>
      <c r="F13993" s="215"/>
      <c r="H13993" s="215"/>
      <c r="J13993" s="215"/>
      <c r="K13993" s="215"/>
      <c r="L13993" s="215"/>
      <c r="M13993" s="215"/>
    </row>
    <row r="13994" spans="5:13" x14ac:dyDescent="0.2">
      <c r="E13994" s="215"/>
      <c r="F13994" s="215"/>
      <c r="H13994" s="215"/>
      <c r="J13994" s="215"/>
      <c r="K13994" s="215"/>
      <c r="L13994" s="215"/>
      <c r="M13994" s="215"/>
    </row>
    <row r="13995" spans="5:13" x14ac:dyDescent="0.2">
      <c r="F13995" s="223"/>
      <c r="G13995" s="223"/>
      <c r="H13995" s="223"/>
      <c r="J13995" s="223"/>
      <c r="K13995" s="223"/>
    </row>
    <row r="13996" spans="5:13" x14ac:dyDescent="0.2">
      <c r="E13996" s="215"/>
      <c r="F13996" s="215"/>
      <c r="H13996" s="215"/>
      <c r="J13996" s="215"/>
      <c r="K13996" s="215"/>
      <c r="L13996" s="215"/>
      <c r="M13996" s="215"/>
    </row>
    <row r="13997" spans="5:13" x14ac:dyDescent="0.2">
      <c r="E13997" s="215"/>
      <c r="F13997" s="215"/>
      <c r="H13997" s="215"/>
      <c r="J13997" s="215"/>
      <c r="K13997" s="215"/>
      <c r="L13997" s="215"/>
      <c r="M13997" s="215"/>
    </row>
    <row r="13998" spans="5:13" x14ac:dyDescent="0.2">
      <c r="F13998" s="223"/>
      <c r="H13998" s="219"/>
      <c r="J13998" s="223"/>
      <c r="K13998" s="223"/>
      <c r="M13998" s="215"/>
    </row>
    <row r="13999" spans="5:13" x14ac:dyDescent="0.2">
      <c r="E13999" s="215"/>
      <c r="F13999" s="215"/>
      <c r="H13999" s="215"/>
      <c r="J13999" s="215"/>
      <c r="K13999" s="215"/>
      <c r="L13999" s="215"/>
      <c r="M13999" s="215"/>
    </row>
    <row r="14000" spans="5:13" x14ac:dyDescent="0.2">
      <c r="E14000" s="215"/>
      <c r="F14000" s="215"/>
      <c r="H14000" s="215"/>
      <c r="J14000" s="215"/>
      <c r="K14000" s="215"/>
      <c r="L14000" s="215"/>
      <c r="M14000" s="215"/>
    </row>
    <row r="14001" spans="5:13" x14ac:dyDescent="0.2">
      <c r="F14001" s="223"/>
      <c r="G14001" s="223"/>
      <c r="H14001" s="223"/>
      <c r="J14001" s="223"/>
      <c r="K14001" s="223"/>
    </row>
    <row r="14002" spans="5:13" x14ac:dyDescent="0.2">
      <c r="F14002" s="223"/>
      <c r="G14002" s="223"/>
      <c r="H14002" s="223"/>
      <c r="J14002" s="223"/>
      <c r="K14002" s="223"/>
    </row>
    <row r="14003" spans="5:13" x14ac:dyDescent="0.2">
      <c r="E14003" s="215"/>
      <c r="F14003" s="215"/>
      <c r="H14003" s="215"/>
      <c r="J14003" s="215"/>
      <c r="K14003" s="215"/>
      <c r="L14003" s="215"/>
      <c r="M14003" s="215"/>
    </row>
    <row r="14004" spans="5:13" x14ac:dyDescent="0.2">
      <c r="E14004" s="215"/>
      <c r="F14004" s="215"/>
      <c r="H14004" s="215"/>
      <c r="J14004" s="215"/>
      <c r="K14004" s="215"/>
      <c r="L14004" s="215"/>
      <c r="M14004" s="215"/>
    </row>
    <row r="14005" spans="5:13" x14ac:dyDescent="0.2">
      <c r="F14005" s="223"/>
      <c r="G14005" s="223"/>
      <c r="J14005" s="223"/>
      <c r="K14005" s="223"/>
    </row>
    <row r="14006" spans="5:13" x14ac:dyDescent="0.2">
      <c r="E14006" s="215"/>
      <c r="F14006" s="215"/>
      <c r="H14006" s="215"/>
      <c r="J14006" s="215"/>
      <c r="K14006" s="215"/>
      <c r="L14006" s="215"/>
      <c r="M14006" s="215"/>
    </row>
    <row r="14007" spans="5:13" x14ac:dyDescent="0.2">
      <c r="F14007" s="223"/>
      <c r="G14007" s="223"/>
      <c r="H14007" s="223"/>
      <c r="J14007" s="223"/>
      <c r="K14007" s="223"/>
    </row>
    <row r="14008" spans="5:13" x14ac:dyDescent="0.2">
      <c r="F14008" s="223"/>
      <c r="G14008" s="223"/>
      <c r="H14008" s="223"/>
      <c r="J14008" s="223"/>
      <c r="K14008" s="223"/>
    </row>
    <row r="14009" spans="5:13" x14ac:dyDescent="0.2">
      <c r="E14009" s="215"/>
      <c r="F14009" s="215"/>
      <c r="H14009" s="215"/>
      <c r="J14009" s="215"/>
      <c r="K14009" s="215"/>
      <c r="L14009" s="215"/>
      <c r="M14009" s="215"/>
    </row>
    <row r="14010" spans="5:13" x14ac:dyDescent="0.2">
      <c r="F14010" s="223"/>
      <c r="G14010" s="223"/>
      <c r="H14010" s="223"/>
      <c r="J14010" s="223"/>
      <c r="K14010" s="223"/>
    </row>
    <row r="14011" spans="5:13" x14ac:dyDescent="0.2">
      <c r="E14011" s="215"/>
      <c r="F14011" s="215"/>
      <c r="H14011" s="215"/>
      <c r="J14011" s="215"/>
      <c r="K14011" s="215"/>
      <c r="L14011" s="215"/>
      <c r="M14011" s="215"/>
    </row>
    <row r="14012" spans="5:13" x14ac:dyDescent="0.2">
      <c r="H14012" s="219"/>
      <c r="M14012" s="215"/>
    </row>
    <row r="14013" spans="5:13" x14ac:dyDescent="0.2">
      <c r="E14013" s="215"/>
      <c r="F14013" s="215"/>
      <c r="H14013" s="215"/>
      <c r="J14013" s="215"/>
      <c r="K14013" s="215"/>
      <c r="L14013" s="215"/>
      <c r="M14013" s="215"/>
    </row>
    <row r="14014" spans="5:13" x14ac:dyDescent="0.2">
      <c r="E14014" s="215"/>
      <c r="F14014" s="215"/>
      <c r="H14014" s="215"/>
      <c r="J14014" s="215"/>
      <c r="K14014" s="215"/>
      <c r="L14014" s="215"/>
      <c r="M14014" s="215"/>
    </row>
    <row r="14015" spans="5:13" x14ac:dyDescent="0.2">
      <c r="E14015" s="215"/>
      <c r="F14015" s="215"/>
      <c r="H14015" s="215"/>
      <c r="J14015" s="215"/>
      <c r="K14015" s="215"/>
      <c r="L14015" s="215"/>
      <c r="M14015" s="215"/>
    </row>
    <row r="14016" spans="5:13" x14ac:dyDescent="0.2">
      <c r="E14016" s="215"/>
      <c r="F14016" s="215"/>
      <c r="H14016" s="215"/>
      <c r="J14016" s="215"/>
      <c r="K14016" s="215"/>
      <c r="L14016" s="215"/>
      <c r="M14016" s="215"/>
    </row>
    <row r="14017" spans="5:13" x14ac:dyDescent="0.2">
      <c r="E14017" s="215"/>
      <c r="F14017" s="215"/>
      <c r="H14017" s="215"/>
      <c r="J14017" s="215"/>
      <c r="K14017" s="215"/>
      <c r="L14017" s="215"/>
      <c r="M14017" s="215"/>
    </row>
    <row r="14018" spans="5:13" x14ac:dyDescent="0.2">
      <c r="E14018" s="215"/>
      <c r="F14018" s="215"/>
      <c r="H14018" s="215"/>
      <c r="J14018" s="215"/>
      <c r="K14018" s="215"/>
      <c r="L14018" s="215"/>
      <c r="M14018" s="215"/>
    </row>
    <row r="14019" spans="5:13" x14ac:dyDescent="0.2">
      <c r="E14019" s="215"/>
      <c r="F14019" s="215"/>
      <c r="H14019" s="215"/>
      <c r="J14019" s="215"/>
      <c r="K14019" s="215"/>
      <c r="L14019" s="215"/>
      <c r="M14019" s="215"/>
    </row>
    <row r="14020" spans="5:13" x14ac:dyDescent="0.2">
      <c r="E14020" s="215"/>
      <c r="F14020" s="215"/>
      <c r="H14020" s="215"/>
      <c r="J14020" s="215"/>
      <c r="K14020" s="215"/>
      <c r="L14020" s="215"/>
      <c r="M14020" s="215"/>
    </row>
    <row r="14021" spans="5:13" x14ac:dyDescent="0.2">
      <c r="E14021" s="215"/>
      <c r="F14021" s="215"/>
      <c r="H14021" s="215"/>
      <c r="J14021" s="215"/>
      <c r="K14021" s="215"/>
      <c r="L14021" s="215"/>
      <c r="M14021" s="215"/>
    </row>
    <row r="14022" spans="5:13" x14ac:dyDescent="0.2">
      <c r="F14022" s="223"/>
      <c r="G14022" s="223"/>
      <c r="H14022" s="223"/>
      <c r="J14022" s="223"/>
      <c r="K14022" s="223"/>
    </row>
    <row r="14023" spans="5:13" x14ac:dyDescent="0.2">
      <c r="E14023" s="215"/>
      <c r="F14023" s="215"/>
      <c r="H14023" s="215"/>
      <c r="J14023" s="215"/>
      <c r="K14023" s="215"/>
      <c r="L14023" s="215"/>
      <c r="M14023" s="215"/>
    </row>
    <row r="14024" spans="5:13" x14ac:dyDescent="0.2">
      <c r="F14024" s="223"/>
      <c r="G14024" s="223"/>
      <c r="H14024" s="223"/>
      <c r="J14024" s="223"/>
      <c r="K14024" s="223"/>
    </row>
    <row r="14025" spans="5:13" x14ac:dyDescent="0.2">
      <c r="E14025" s="215"/>
      <c r="F14025" s="215"/>
      <c r="H14025" s="215"/>
      <c r="J14025" s="215"/>
      <c r="K14025" s="215"/>
      <c r="L14025" s="215"/>
      <c r="M14025" s="215"/>
    </row>
    <row r="14026" spans="5:13" x14ac:dyDescent="0.2">
      <c r="E14026" s="215"/>
      <c r="F14026" s="215"/>
      <c r="H14026" s="215"/>
      <c r="J14026" s="215"/>
      <c r="K14026" s="215"/>
      <c r="L14026" s="215"/>
      <c r="M14026" s="215"/>
    </row>
    <row r="14027" spans="5:13" x14ac:dyDescent="0.2">
      <c r="E14027" s="215"/>
      <c r="F14027" s="215"/>
      <c r="H14027" s="215"/>
      <c r="J14027" s="215"/>
      <c r="K14027" s="215"/>
      <c r="L14027" s="215"/>
      <c r="M14027" s="215"/>
    </row>
    <row r="14028" spans="5:13" x14ac:dyDescent="0.2">
      <c r="E14028" s="215"/>
      <c r="F14028" s="215"/>
      <c r="H14028" s="215"/>
      <c r="J14028" s="215"/>
      <c r="K14028" s="215"/>
      <c r="L14028" s="215"/>
      <c r="M14028" s="215"/>
    </row>
    <row r="14029" spans="5:13" x14ac:dyDescent="0.2">
      <c r="E14029" s="215"/>
      <c r="F14029" s="215"/>
      <c r="H14029" s="215"/>
      <c r="J14029" s="215"/>
      <c r="K14029" s="215"/>
      <c r="L14029" s="215"/>
      <c r="M14029" s="215"/>
    </row>
    <row r="14030" spans="5:13" x14ac:dyDescent="0.2">
      <c r="E14030" s="215"/>
      <c r="F14030" s="215"/>
      <c r="H14030" s="215"/>
      <c r="J14030" s="215"/>
      <c r="K14030" s="215"/>
      <c r="L14030" s="215"/>
      <c r="M14030" s="215"/>
    </row>
    <row r="14031" spans="5:13" x14ac:dyDescent="0.2">
      <c r="E14031" s="215"/>
      <c r="F14031" s="215"/>
      <c r="H14031" s="215"/>
      <c r="J14031" s="215"/>
      <c r="K14031" s="215"/>
      <c r="L14031" s="215"/>
      <c r="M14031" s="215"/>
    </row>
    <row r="14032" spans="5:13" x14ac:dyDescent="0.2">
      <c r="F14032" s="223"/>
      <c r="G14032" s="223"/>
      <c r="H14032" s="223"/>
      <c r="J14032" s="223"/>
      <c r="K14032" s="223"/>
    </row>
    <row r="14033" spans="5:13" x14ac:dyDescent="0.2">
      <c r="E14033" s="215"/>
      <c r="F14033" s="215"/>
      <c r="H14033" s="215"/>
      <c r="J14033" s="215"/>
      <c r="K14033" s="215"/>
      <c r="L14033" s="215"/>
      <c r="M14033" s="215"/>
    </row>
    <row r="14034" spans="5:13" x14ac:dyDescent="0.2">
      <c r="E14034" s="215"/>
      <c r="F14034" s="215"/>
      <c r="H14034" s="215"/>
      <c r="J14034" s="215"/>
      <c r="K14034" s="215"/>
      <c r="L14034" s="215"/>
      <c r="M14034" s="215"/>
    </row>
    <row r="14035" spans="5:13" x14ac:dyDescent="0.2">
      <c r="E14035" s="215"/>
      <c r="F14035" s="215"/>
      <c r="H14035" s="215"/>
      <c r="J14035" s="215"/>
      <c r="K14035" s="215"/>
      <c r="L14035" s="215"/>
      <c r="M14035" s="215"/>
    </row>
    <row r="14036" spans="5:13" x14ac:dyDescent="0.2">
      <c r="E14036" s="215"/>
      <c r="F14036" s="215"/>
      <c r="H14036" s="215"/>
      <c r="J14036" s="215"/>
      <c r="K14036" s="215"/>
      <c r="L14036" s="215"/>
      <c r="M14036" s="215"/>
    </row>
    <row r="14037" spans="5:13" x14ac:dyDescent="0.2">
      <c r="H14037" s="219"/>
      <c r="M14037" s="215"/>
    </row>
    <row r="14038" spans="5:13" x14ac:dyDescent="0.2">
      <c r="E14038" s="215"/>
      <c r="F14038" s="215"/>
      <c r="H14038" s="215"/>
      <c r="J14038" s="215"/>
      <c r="K14038" s="215"/>
      <c r="L14038" s="215"/>
      <c r="M14038" s="215"/>
    </row>
    <row r="14039" spans="5:13" x14ac:dyDescent="0.2">
      <c r="E14039" s="215"/>
      <c r="F14039" s="215"/>
      <c r="H14039" s="215"/>
      <c r="J14039" s="215"/>
      <c r="K14039" s="215"/>
      <c r="L14039" s="215"/>
      <c r="M14039" s="215"/>
    </row>
    <row r="14040" spans="5:13" x14ac:dyDescent="0.2">
      <c r="E14040" s="215"/>
      <c r="F14040" s="215"/>
      <c r="H14040" s="215"/>
      <c r="J14040" s="215"/>
      <c r="K14040" s="215"/>
      <c r="L14040" s="215"/>
      <c r="M14040" s="215"/>
    </row>
    <row r="14041" spans="5:13" x14ac:dyDescent="0.2">
      <c r="E14041" s="215"/>
      <c r="F14041" s="215"/>
      <c r="H14041" s="215"/>
      <c r="J14041" s="215"/>
      <c r="K14041" s="215"/>
      <c r="L14041" s="215"/>
      <c r="M14041" s="215"/>
    </row>
    <row r="14042" spans="5:13" x14ac:dyDescent="0.2">
      <c r="E14042" s="215"/>
      <c r="F14042" s="215"/>
      <c r="H14042" s="215"/>
      <c r="J14042" s="215"/>
      <c r="K14042" s="215"/>
      <c r="L14042" s="215"/>
      <c r="M14042" s="215"/>
    </row>
    <row r="14043" spans="5:13" x14ac:dyDescent="0.2">
      <c r="E14043" s="215"/>
      <c r="F14043" s="215"/>
      <c r="H14043" s="215"/>
      <c r="J14043" s="215"/>
      <c r="K14043" s="215"/>
      <c r="L14043" s="215"/>
      <c r="M14043" s="215"/>
    </row>
    <row r="14044" spans="5:13" x14ac:dyDescent="0.2">
      <c r="E14044" s="215"/>
      <c r="F14044" s="215"/>
      <c r="H14044" s="215"/>
      <c r="J14044" s="215"/>
      <c r="K14044" s="215"/>
      <c r="L14044" s="215"/>
      <c r="M14044" s="215"/>
    </row>
    <row r="14045" spans="5:13" x14ac:dyDescent="0.2">
      <c r="E14045" s="215"/>
      <c r="F14045" s="215"/>
      <c r="H14045" s="215"/>
      <c r="J14045" s="215"/>
      <c r="K14045" s="215"/>
      <c r="L14045" s="215"/>
      <c r="M14045" s="215"/>
    </row>
    <row r="14046" spans="5:13" x14ac:dyDescent="0.2">
      <c r="E14046" s="215"/>
      <c r="F14046" s="215"/>
      <c r="H14046" s="215"/>
      <c r="J14046" s="215"/>
      <c r="K14046" s="215"/>
      <c r="L14046" s="215"/>
      <c r="M14046" s="215"/>
    </row>
    <row r="14047" spans="5:13" x14ac:dyDescent="0.2">
      <c r="E14047" s="215"/>
      <c r="F14047" s="215"/>
      <c r="H14047" s="215"/>
      <c r="J14047" s="215"/>
      <c r="K14047" s="215"/>
      <c r="L14047" s="215"/>
      <c r="M14047" s="215"/>
    </row>
    <row r="14048" spans="5:13" x14ac:dyDescent="0.2">
      <c r="E14048" s="215"/>
      <c r="F14048" s="215"/>
      <c r="H14048" s="215"/>
      <c r="J14048" s="215"/>
      <c r="K14048" s="215"/>
      <c r="L14048" s="215"/>
      <c r="M14048" s="215"/>
    </row>
    <row r="14049" spans="5:13" x14ac:dyDescent="0.2">
      <c r="F14049" s="223"/>
      <c r="G14049" s="223"/>
      <c r="H14049" s="223"/>
      <c r="J14049" s="223"/>
      <c r="K14049" s="223"/>
    </row>
    <row r="14050" spans="5:13" x14ac:dyDescent="0.2">
      <c r="E14050" s="215"/>
      <c r="F14050" s="215"/>
      <c r="H14050" s="215"/>
      <c r="J14050" s="215"/>
      <c r="K14050" s="215"/>
      <c r="L14050" s="215"/>
      <c r="M14050" s="215"/>
    </row>
    <row r="14051" spans="5:13" x14ac:dyDescent="0.2">
      <c r="E14051" s="215"/>
      <c r="F14051" s="215"/>
      <c r="H14051" s="215"/>
      <c r="J14051" s="215"/>
      <c r="K14051" s="215"/>
      <c r="L14051" s="215"/>
      <c r="M14051" s="215"/>
    </row>
    <row r="14052" spans="5:13" x14ac:dyDescent="0.2">
      <c r="E14052" s="215"/>
      <c r="F14052" s="215"/>
      <c r="H14052" s="215"/>
      <c r="J14052" s="215"/>
      <c r="K14052" s="215"/>
      <c r="L14052" s="215"/>
      <c r="M14052" s="215"/>
    </row>
    <row r="14053" spans="5:13" x14ac:dyDescent="0.2">
      <c r="F14053" s="223"/>
      <c r="G14053" s="223"/>
      <c r="H14053" s="223"/>
      <c r="J14053" s="223"/>
      <c r="K14053" s="223"/>
    </row>
    <row r="14054" spans="5:13" x14ac:dyDescent="0.2">
      <c r="E14054" s="215"/>
      <c r="F14054" s="215"/>
      <c r="H14054" s="215"/>
      <c r="J14054" s="215"/>
      <c r="K14054" s="215"/>
      <c r="L14054" s="215"/>
      <c r="M14054" s="215"/>
    </row>
    <row r="14055" spans="5:13" x14ac:dyDescent="0.2">
      <c r="E14055" s="215"/>
      <c r="F14055" s="215"/>
      <c r="H14055" s="215"/>
      <c r="J14055" s="215"/>
      <c r="K14055" s="215"/>
      <c r="L14055" s="215"/>
      <c r="M14055" s="215"/>
    </row>
    <row r="14056" spans="5:13" x14ac:dyDescent="0.2">
      <c r="E14056" s="215"/>
      <c r="F14056" s="215"/>
      <c r="H14056" s="215"/>
      <c r="J14056" s="215"/>
      <c r="K14056" s="215"/>
      <c r="L14056" s="215"/>
      <c r="M14056" s="215"/>
    </row>
    <row r="14057" spans="5:13" x14ac:dyDescent="0.2">
      <c r="E14057" s="215"/>
      <c r="F14057" s="215"/>
      <c r="H14057" s="215"/>
      <c r="J14057" s="215"/>
      <c r="K14057" s="215"/>
      <c r="L14057" s="215"/>
      <c r="M14057" s="215"/>
    </row>
    <row r="14058" spans="5:13" x14ac:dyDescent="0.2">
      <c r="E14058" s="215"/>
      <c r="F14058" s="215"/>
      <c r="H14058" s="215"/>
      <c r="J14058" s="215"/>
      <c r="K14058" s="215"/>
      <c r="L14058" s="215"/>
      <c r="M14058" s="215"/>
    </row>
    <row r="14059" spans="5:13" x14ac:dyDescent="0.2">
      <c r="F14059" s="223"/>
      <c r="G14059" s="223"/>
      <c r="H14059" s="223"/>
      <c r="J14059" s="223"/>
      <c r="K14059" s="223"/>
    </row>
    <row r="14060" spans="5:13" x14ac:dyDescent="0.2">
      <c r="F14060" s="223"/>
      <c r="G14060" s="223"/>
      <c r="H14060" s="223"/>
      <c r="J14060" s="223"/>
      <c r="K14060" s="223"/>
    </row>
    <row r="14061" spans="5:13" x14ac:dyDescent="0.2">
      <c r="F14061" s="223"/>
      <c r="G14061" s="223"/>
      <c r="H14061" s="223"/>
      <c r="J14061" s="223"/>
      <c r="K14061" s="223"/>
    </row>
    <row r="14062" spans="5:13" x14ac:dyDescent="0.2">
      <c r="F14062" s="223"/>
      <c r="G14062" s="223"/>
      <c r="H14062" s="223"/>
      <c r="J14062" s="223"/>
      <c r="K14062" s="223"/>
    </row>
    <row r="14063" spans="5:13" x14ac:dyDescent="0.2">
      <c r="E14063" s="215"/>
      <c r="F14063" s="215"/>
      <c r="H14063" s="215"/>
      <c r="J14063" s="215"/>
      <c r="K14063" s="215"/>
      <c r="L14063" s="215"/>
      <c r="M14063" s="215"/>
    </row>
    <row r="14064" spans="5:13" x14ac:dyDescent="0.2">
      <c r="E14064" s="215"/>
      <c r="F14064" s="215"/>
      <c r="H14064" s="215"/>
      <c r="J14064" s="215"/>
      <c r="K14064" s="215"/>
      <c r="L14064" s="215"/>
      <c r="M14064" s="215"/>
    </row>
    <row r="14065" spans="5:13" x14ac:dyDescent="0.2">
      <c r="E14065" s="215"/>
      <c r="F14065" s="215"/>
      <c r="H14065" s="215"/>
      <c r="J14065" s="215"/>
      <c r="K14065" s="215"/>
      <c r="L14065" s="215"/>
      <c r="M14065" s="215"/>
    </row>
    <row r="14066" spans="5:13" x14ac:dyDescent="0.2">
      <c r="F14066" s="223"/>
      <c r="G14066" s="223"/>
      <c r="H14066" s="223"/>
      <c r="J14066" s="223"/>
      <c r="K14066" s="223"/>
    </row>
    <row r="14067" spans="5:13" x14ac:dyDescent="0.2">
      <c r="F14067" s="223"/>
      <c r="G14067" s="223"/>
      <c r="H14067" s="223"/>
      <c r="J14067" s="223"/>
      <c r="K14067" s="223"/>
    </row>
    <row r="14068" spans="5:13" x14ac:dyDescent="0.2">
      <c r="E14068" s="215"/>
      <c r="F14068" s="215"/>
      <c r="H14068" s="215"/>
      <c r="J14068" s="215"/>
      <c r="K14068" s="215"/>
      <c r="L14068" s="215"/>
      <c r="M14068" s="215"/>
    </row>
    <row r="14069" spans="5:13" x14ac:dyDescent="0.2">
      <c r="F14069" s="223"/>
      <c r="G14069" s="223"/>
      <c r="H14069" s="223"/>
      <c r="J14069" s="223"/>
      <c r="K14069" s="223"/>
    </row>
    <row r="14070" spans="5:13" x14ac:dyDescent="0.2">
      <c r="F14070" s="223"/>
      <c r="G14070" s="223"/>
      <c r="H14070" s="223"/>
      <c r="J14070" s="223"/>
      <c r="K14070" s="223"/>
    </row>
    <row r="14071" spans="5:13" x14ac:dyDescent="0.2">
      <c r="E14071" s="215"/>
      <c r="F14071" s="215"/>
      <c r="H14071" s="215"/>
      <c r="J14071" s="215"/>
      <c r="K14071" s="215"/>
      <c r="L14071" s="215"/>
      <c r="M14071" s="215"/>
    </row>
    <row r="14072" spans="5:13" x14ac:dyDescent="0.2">
      <c r="E14072" s="215"/>
      <c r="F14072" s="215"/>
      <c r="H14072" s="215"/>
      <c r="J14072" s="215"/>
      <c r="K14072" s="215"/>
      <c r="L14072" s="215"/>
      <c r="M14072" s="215"/>
    </row>
    <row r="14073" spans="5:13" x14ac:dyDescent="0.2">
      <c r="E14073" s="215"/>
      <c r="F14073" s="215"/>
      <c r="H14073" s="215"/>
      <c r="J14073" s="215"/>
      <c r="K14073" s="215"/>
      <c r="L14073" s="215"/>
      <c r="M14073" s="215"/>
    </row>
    <row r="14074" spans="5:13" x14ac:dyDescent="0.2">
      <c r="E14074" s="215"/>
      <c r="F14074" s="215"/>
      <c r="H14074" s="215"/>
      <c r="J14074" s="215"/>
      <c r="K14074" s="215"/>
      <c r="L14074" s="215"/>
      <c r="M14074" s="215"/>
    </row>
    <row r="14075" spans="5:13" x14ac:dyDescent="0.2">
      <c r="E14075" s="215"/>
      <c r="F14075" s="215"/>
      <c r="H14075" s="215"/>
      <c r="J14075" s="215"/>
      <c r="K14075" s="215"/>
      <c r="L14075" s="215"/>
      <c r="M14075" s="215"/>
    </row>
    <row r="14076" spans="5:13" x14ac:dyDescent="0.2">
      <c r="E14076" s="215"/>
      <c r="F14076" s="215"/>
      <c r="H14076" s="215"/>
      <c r="J14076" s="215"/>
      <c r="K14076" s="215"/>
      <c r="L14076" s="215"/>
      <c r="M14076" s="215"/>
    </row>
    <row r="14077" spans="5:13" x14ac:dyDescent="0.2">
      <c r="F14077" s="223"/>
      <c r="G14077" s="223"/>
      <c r="H14077" s="223"/>
      <c r="J14077" s="223"/>
      <c r="K14077" s="223"/>
    </row>
    <row r="14078" spans="5:13" x14ac:dyDescent="0.2">
      <c r="E14078" s="215"/>
      <c r="F14078" s="215"/>
      <c r="H14078" s="215"/>
      <c r="J14078" s="215"/>
      <c r="K14078" s="215"/>
      <c r="L14078" s="215"/>
      <c r="M14078" s="215"/>
    </row>
    <row r="14079" spans="5:13" x14ac:dyDescent="0.2">
      <c r="E14079" s="215"/>
      <c r="F14079" s="215"/>
      <c r="H14079" s="215"/>
      <c r="J14079" s="215"/>
      <c r="K14079" s="215"/>
      <c r="L14079" s="215"/>
      <c r="M14079" s="215"/>
    </row>
    <row r="14080" spans="5:13" x14ac:dyDescent="0.2">
      <c r="E14080" s="215"/>
      <c r="F14080" s="215"/>
      <c r="H14080" s="215"/>
      <c r="J14080" s="215"/>
      <c r="K14080" s="215"/>
      <c r="L14080" s="215"/>
      <c r="M14080" s="215"/>
    </row>
    <row r="14081" spans="5:13" x14ac:dyDescent="0.2">
      <c r="E14081" s="215"/>
      <c r="F14081" s="215"/>
      <c r="H14081" s="215"/>
      <c r="J14081" s="215"/>
      <c r="K14081" s="215"/>
      <c r="L14081" s="215"/>
      <c r="M14081" s="215"/>
    </row>
    <row r="14082" spans="5:13" x14ac:dyDescent="0.2">
      <c r="F14082" s="223"/>
      <c r="G14082" s="223"/>
      <c r="H14082" s="223"/>
      <c r="J14082" s="223"/>
      <c r="K14082" s="223"/>
    </row>
    <row r="14083" spans="5:13" x14ac:dyDescent="0.2">
      <c r="E14083" s="215"/>
      <c r="F14083" s="215"/>
      <c r="H14083" s="215"/>
      <c r="J14083" s="215"/>
      <c r="K14083" s="215"/>
      <c r="L14083" s="215"/>
      <c r="M14083" s="215"/>
    </row>
    <row r="14084" spans="5:13" x14ac:dyDescent="0.2">
      <c r="E14084" s="215"/>
      <c r="F14084" s="215"/>
      <c r="H14084" s="215"/>
      <c r="J14084" s="215"/>
      <c r="K14084" s="215"/>
      <c r="L14084" s="215"/>
      <c r="M14084" s="215"/>
    </row>
    <row r="14085" spans="5:13" x14ac:dyDescent="0.2">
      <c r="E14085" s="215"/>
      <c r="F14085" s="215"/>
      <c r="H14085" s="215"/>
      <c r="J14085" s="215"/>
      <c r="K14085" s="215"/>
      <c r="L14085" s="215"/>
      <c r="M14085" s="215"/>
    </row>
    <row r="14086" spans="5:13" x14ac:dyDescent="0.2">
      <c r="E14086" s="215"/>
      <c r="F14086" s="215"/>
      <c r="H14086" s="215"/>
      <c r="J14086" s="215"/>
      <c r="K14086" s="215"/>
      <c r="L14086" s="215"/>
      <c r="M14086" s="215"/>
    </row>
    <row r="14087" spans="5:13" x14ac:dyDescent="0.2">
      <c r="E14087" s="215"/>
      <c r="F14087" s="215"/>
      <c r="H14087" s="215"/>
      <c r="J14087" s="215"/>
      <c r="K14087" s="215"/>
      <c r="L14087" s="215"/>
      <c r="M14087" s="215"/>
    </row>
    <row r="14088" spans="5:13" x14ac:dyDescent="0.2">
      <c r="E14088" s="215"/>
      <c r="F14088" s="215"/>
      <c r="H14088" s="215"/>
      <c r="J14088" s="215"/>
      <c r="K14088" s="215"/>
      <c r="L14088" s="215"/>
      <c r="M14088" s="215"/>
    </row>
    <row r="14089" spans="5:13" x14ac:dyDescent="0.2">
      <c r="F14089" s="223"/>
      <c r="G14089" s="223"/>
      <c r="H14089" s="223"/>
      <c r="J14089" s="223"/>
      <c r="K14089" s="223"/>
    </row>
    <row r="14090" spans="5:13" x14ac:dyDescent="0.2">
      <c r="E14090" s="215"/>
      <c r="F14090" s="215"/>
      <c r="H14090" s="215"/>
      <c r="J14090" s="215"/>
      <c r="K14090" s="215"/>
      <c r="L14090" s="215"/>
      <c r="M14090" s="215"/>
    </row>
    <row r="14091" spans="5:13" x14ac:dyDescent="0.2">
      <c r="E14091" s="215"/>
      <c r="F14091" s="215"/>
      <c r="H14091" s="215"/>
      <c r="J14091" s="215"/>
      <c r="K14091" s="215"/>
      <c r="L14091" s="215"/>
      <c r="M14091" s="215"/>
    </row>
    <row r="14092" spans="5:13" x14ac:dyDescent="0.2">
      <c r="F14092" s="223"/>
      <c r="G14092" s="223"/>
      <c r="H14092" s="223"/>
      <c r="J14092" s="223"/>
      <c r="K14092" s="223"/>
    </row>
    <row r="14093" spans="5:13" x14ac:dyDescent="0.2">
      <c r="E14093" s="215"/>
      <c r="F14093" s="215"/>
      <c r="H14093" s="215"/>
      <c r="J14093" s="215"/>
      <c r="K14093" s="215"/>
      <c r="L14093" s="215"/>
      <c r="M14093" s="215"/>
    </row>
    <row r="14094" spans="5:13" x14ac:dyDescent="0.2">
      <c r="E14094" s="215"/>
      <c r="F14094" s="215"/>
      <c r="H14094" s="215"/>
      <c r="J14094" s="215"/>
      <c r="K14094" s="215"/>
      <c r="L14094" s="215"/>
      <c r="M14094" s="215"/>
    </row>
    <row r="14095" spans="5:13" x14ac:dyDescent="0.2">
      <c r="F14095" s="223"/>
      <c r="G14095" s="223"/>
      <c r="H14095" s="223"/>
      <c r="J14095" s="223"/>
      <c r="K14095" s="223"/>
    </row>
    <row r="14096" spans="5:13" x14ac:dyDescent="0.2">
      <c r="E14096" s="215"/>
      <c r="F14096" s="215"/>
      <c r="H14096" s="215"/>
      <c r="J14096" s="215"/>
      <c r="K14096" s="215"/>
      <c r="L14096" s="215"/>
      <c r="M14096" s="215"/>
    </row>
    <row r="14097" spans="5:13" x14ac:dyDescent="0.2">
      <c r="E14097" s="215"/>
      <c r="F14097" s="215"/>
      <c r="H14097" s="215"/>
      <c r="J14097" s="215"/>
      <c r="K14097" s="215"/>
      <c r="L14097" s="215"/>
      <c r="M14097" s="215"/>
    </row>
    <row r="14098" spans="5:13" x14ac:dyDescent="0.2">
      <c r="F14098" s="223"/>
      <c r="G14098" s="223"/>
      <c r="H14098" s="223"/>
      <c r="J14098" s="223"/>
      <c r="K14098" s="223"/>
    </row>
    <row r="14099" spans="5:13" x14ac:dyDescent="0.2">
      <c r="E14099" s="215"/>
      <c r="F14099" s="215"/>
      <c r="H14099" s="215"/>
      <c r="J14099" s="215"/>
      <c r="K14099" s="215"/>
      <c r="L14099" s="215"/>
      <c r="M14099" s="215"/>
    </row>
    <row r="14100" spans="5:13" x14ac:dyDescent="0.2">
      <c r="E14100" s="215"/>
      <c r="F14100" s="215"/>
      <c r="H14100" s="215"/>
      <c r="J14100" s="215"/>
      <c r="K14100" s="215"/>
      <c r="L14100" s="215"/>
      <c r="M14100" s="215"/>
    </row>
    <row r="14101" spans="5:13" x14ac:dyDescent="0.2">
      <c r="E14101" s="215"/>
      <c r="F14101" s="215"/>
      <c r="H14101" s="215"/>
      <c r="J14101" s="215"/>
      <c r="K14101" s="215"/>
      <c r="L14101" s="215"/>
      <c r="M14101" s="215"/>
    </row>
    <row r="14102" spans="5:13" x14ac:dyDescent="0.2">
      <c r="F14102" s="223"/>
      <c r="G14102" s="223"/>
      <c r="H14102" s="223"/>
      <c r="J14102" s="223"/>
      <c r="K14102" s="223"/>
    </row>
    <row r="14103" spans="5:13" x14ac:dyDescent="0.2">
      <c r="E14103" s="215"/>
      <c r="F14103" s="215"/>
      <c r="H14103" s="215"/>
      <c r="J14103" s="215"/>
      <c r="K14103" s="215"/>
      <c r="L14103" s="215"/>
      <c r="M14103" s="215"/>
    </row>
    <row r="14104" spans="5:13" x14ac:dyDescent="0.2">
      <c r="E14104" s="215"/>
      <c r="F14104" s="215"/>
      <c r="H14104" s="215"/>
      <c r="J14104" s="215"/>
      <c r="K14104" s="215"/>
      <c r="L14104" s="215"/>
      <c r="M14104" s="215"/>
    </row>
    <row r="14105" spans="5:13" x14ac:dyDescent="0.2">
      <c r="E14105" s="215"/>
      <c r="F14105" s="215"/>
      <c r="H14105" s="215"/>
      <c r="J14105" s="215"/>
      <c r="K14105" s="215"/>
      <c r="L14105" s="215"/>
      <c r="M14105" s="215"/>
    </row>
    <row r="14106" spans="5:13" x14ac:dyDescent="0.2">
      <c r="E14106" s="215"/>
      <c r="F14106" s="215"/>
      <c r="H14106" s="215"/>
      <c r="J14106" s="215"/>
      <c r="K14106" s="215"/>
      <c r="L14106" s="215"/>
      <c r="M14106" s="215"/>
    </row>
    <row r="14107" spans="5:13" x14ac:dyDescent="0.2">
      <c r="E14107" s="215"/>
      <c r="F14107" s="215"/>
      <c r="H14107" s="215"/>
      <c r="J14107" s="215"/>
      <c r="K14107" s="215"/>
      <c r="L14107" s="215"/>
      <c r="M14107" s="215"/>
    </row>
    <row r="14108" spans="5:13" x14ac:dyDescent="0.2">
      <c r="E14108" s="215"/>
      <c r="F14108" s="215"/>
      <c r="H14108" s="215"/>
      <c r="J14108" s="215"/>
      <c r="K14108" s="215"/>
      <c r="L14108" s="215"/>
      <c r="M14108" s="215"/>
    </row>
    <row r="14109" spans="5:13" x14ac:dyDescent="0.2">
      <c r="E14109" s="215"/>
      <c r="F14109" s="215"/>
      <c r="H14109" s="215"/>
      <c r="J14109" s="215"/>
      <c r="K14109" s="215"/>
      <c r="L14109" s="215"/>
      <c r="M14109" s="215"/>
    </row>
    <row r="14110" spans="5:13" x14ac:dyDescent="0.2">
      <c r="E14110" s="215"/>
      <c r="F14110" s="215"/>
      <c r="H14110" s="215"/>
      <c r="J14110" s="215"/>
      <c r="K14110" s="215"/>
      <c r="L14110" s="215"/>
      <c r="M14110" s="215"/>
    </row>
    <row r="14111" spans="5:13" x14ac:dyDescent="0.2">
      <c r="E14111" s="215"/>
      <c r="F14111" s="215"/>
      <c r="H14111" s="215"/>
      <c r="J14111" s="215"/>
      <c r="K14111" s="215"/>
      <c r="L14111" s="215"/>
      <c r="M14111" s="215"/>
    </row>
    <row r="14112" spans="5:13" x14ac:dyDescent="0.2">
      <c r="E14112" s="215"/>
      <c r="F14112" s="215"/>
      <c r="H14112" s="215"/>
      <c r="J14112" s="215"/>
      <c r="K14112" s="215"/>
      <c r="L14112" s="215"/>
      <c r="M14112" s="215"/>
    </row>
    <row r="14113" spans="5:13" x14ac:dyDescent="0.2">
      <c r="E14113" s="215"/>
      <c r="F14113" s="215"/>
      <c r="H14113" s="215"/>
      <c r="J14113" s="215"/>
      <c r="K14113" s="215"/>
      <c r="L14113" s="215"/>
      <c r="M14113" s="215"/>
    </row>
    <row r="14114" spans="5:13" x14ac:dyDescent="0.2">
      <c r="E14114" s="215"/>
      <c r="F14114" s="215"/>
      <c r="H14114" s="215"/>
      <c r="J14114" s="215"/>
      <c r="K14114" s="215"/>
      <c r="L14114" s="215"/>
      <c r="M14114" s="215"/>
    </row>
    <row r="14115" spans="5:13" x14ac:dyDescent="0.2">
      <c r="E14115" s="215"/>
      <c r="F14115" s="215"/>
      <c r="H14115" s="215"/>
      <c r="J14115" s="215"/>
      <c r="K14115" s="215"/>
      <c r="L14115" s="215"/>
      <c r="M14115" s="215"/>
    </row>
    <row r="14116" spans="5:13" x14ac:dyDescent="0.2">
      <c r="E14116" s="215"/>
      <c r="F14116" s="215"/>
      <c r="H14116" s="215"/>
      <c r="J14116" s="215"/>
      <c r="K14116" s="215"/>
      <c r="L14116" s="215"/>
      <c r="M14116" s="215"/>
    </row>
    <row r="14117" spans="5:13" x14ac:dyDescent="0.2">
      <c r="F14117" s="223"/>
      <c r="G14117" s="223"/>
      <c r="H14117" s="223"/>
      <c r="J14117" s="223"/>
      <c r="K14117" s="223"/>
    </row>
    <row r="14118" spans="5:13" x14ac:dyDescent="0.2">
      <c r="E14118" s="215"/>
      <c r="F14118" s="215"/>
      <c r="H14118" s="215"/>
      <c r="J14118" s="215"/>
      <c r="K14118" s="215"/>
      <c r="L14118" s="215"/>
      <c r="M14118" s="215"/>
    </row>
    <row r="14119" spans="5:13" x14ac:dyDescent="0.2">
      <c r="E14119" s="215"/>
      <c r="F14119" s="215"/>
      <c r="H14119" s="215"/>
      <c r="J14119" s="215"/>
      <c r="K14119" s="215"/>
      <c r="L14119" s="215"/>
      <c r="M14119" s="215"/>
    </row>
    <row r="14120" spans="5:13" x14ac:dyDescent="0.2">
      <c r="E14120" s="215"/>
      <c r="F14120" s="215"/>
      <c r="H14120" s="215"/>
      <c r="J14120" s="215"/>
      <c r="K14120" s="215"/>
      <c r="L14120" s="215"/>
      <c r="M14120" s="215"/>
    </row>
    <row r="14121" spans="5:13" x14ac:dyDescent="0.2">
      <c r="E14121" s="215"/>
      <c r="F14121" s="215"/>
      <c r="H14121" s="215"/>
      <c r="J14121" s="215"/>
      <c r="K14121" s="215"/>
      <c r="L14121" s="215"/>
      <c r="M14121" s="215"/>
    </row>
    <row r="14122" spans="5:13" x14ac:dyDescent="0.2">
      <c r="F14122" s="223"/>
      <c r="H14122" s="219"/>
      <c r="J14122" s="223"/>
      <c r="K14122" s="223"/>
      <c r="M14122" s="215"/>
    </row>
    <row r="14123" spans="5:13" x14ac:dyDescent="0.2">
      <c r="E14123" s="215"/>
      <c r="F14123" s="215"/>
      <c r="H14123" s="215"/>
      <c r="J14123" s="215"/>
      <c r="K14123" s="215"/>
      <c r="L14123" s="215"/>
      <c r="M14123" s="215"/>
    </row>
    <row r="14124" spans="5:13" x14ac:dyDescent="0.2">
      <c r="E14124" s="215"/>
      <c r="F14124" s="215"/>
      <c r="H14124" s="215"/>
      <c r="J14124" s="215"/>
      <c r="K14124" s="215"/>
      <c r="L14124" s="215"/>
      <c r="M14124" s="215"/>
    </row>
    <row r="14125" spans="5:13" x14ac:dyDescent="0.2">
      <c r="E14125" s="215"/>
      <c r="F14125" s="215"/>
      <c r="H14125" s="215"/>
      <c r="J14125" s="215"/>
      <c r="K14125" s="215"/>
      <c r="L14125" s="215"/>
      <c r="M14125" s="215"/>
    </row>
    <row r="14126" spans="5:13" x14ac:dyDescent="0.2">
      <c r="E14126" s="215"/>
      <c r="F14126" s="215"/>
      <c r="H14126" s="215"/>
      <c r="J14126" s="215"/>
      <c r="K14126" s="215"/>
      <c r="L14126" s="215"/>
      <c r="M14126" s="215"/>
    </row>
    <row r="14127" spans="5:13" x14ac:dyDescent="0.2">
      <c r="E14127" s="215"/>
      <c r="F14127" s="215"/>
      <c r="H14127" s="215"/>
      <c r="J14127" s="215"/>
      <c r="K14127" s="215"/>
      <c r="L14127" s="215"/>
      <c r="M14127" s="215"/>
    </row>
    <row r="14128" spans="5:13" x14ac:dyDescent="0.2">
      <c r="E14128" s="215"/>
      <c r="F14128" s="215"/>
      <c r="H14128" s="215"/>
      <c r="J14128" s="215"/>
      <c r="K14128" s="215"/>
      <c r="L14128" s="215"/>
      <c r="M14128" s="215"/>
    </row>
    <row r="14129" spans="5:13" x14ac:dyDescent="0.2">
      <c r="M14129" s="215"/>
    </row>
    <row r="14130" spans="5:13" x14ac:dyDescent="0.2">
      <c r="F14130" s="223"/>
      <c r="G14130" s="223"/>
      <c r="H14130" s="223"/>
      <c r="J14130" s="223"/>
      <c r="K14130" s="223"/>
    </row>
    <row r="14131" spans="5:13" x14ac:dyDescent="0.2">
      <c r="E14131" s="215"/>
      <c r="F14131" s="215"/>
      <c r="H14131" s="215"/>
      <c r="J14131" s="215"/>
      <c r="K14131" s="215"/>
      <c r="L14131" s="215"/>
      <c r="M14131" s="215"/>
    </row>
    <row r="14132" spans="5:13" x14ac:dyDescent="0.2">
      <c r="E14132" s="215"/>
      <c r="F14132" s="215"/>
      <c r="H14132" s="215"/>
      <c r="I14132" s="216"/>
      <c r="J14132" s="215"/>
      <c r="K14132" s="215"/>
      <c r="L14132" s="215"/>
      <c r="M14132" s="215"/>
    </row>
    <row r="14133" spans="5:13" x14ac:dyDescent="0.2">
      <c r="E14133" s="215"/>
      <c r="F14133" s="215"/>
      <c r="H14133" s="215"/>
      <c r="I14133" s="216"/>
      <c r="J14133" s="215"/>
      <c r="K14133" s="215"/>
      <c r="L14133" s="215"/>
      <c r="M14133" s="215"/>
    </row>
    <row r="14134" spans="5:13" x14ac:dyDescent="0.2">
      <c r="E14134" s="215"/>
      <c r="F14134" s="215"/>
      <c r="H14134" s="215"/>
      <c r="I14134" s="216"/>
      <c r="J14134" s="215"/>
      <c r="K14134" s="215"/>
      <c r="L14134" s="215"/>
      <c r="M14134" s="215"/>
    </row>
    <row r="14135" spans="5:13" x14ac:dyDescent="0.2">
      <c r="E14135" s="215"/>
      <c r="F14135" s="215"/>
      <c r="H14135" s="215"/>
      <c r="I14135" s="216"/>
      <c r="J14135" s="215"/>
      <c r="K14135" s="215"/>
      <c r="L14135" s="215"/>
      <c r="M14135" s="215"/>
    </row>
    <row r="14136" spans="5:13" x14ac:dyDescent="0.2">
      <c r="F14136" s="223"/>
      <c r="H14136" s="219"/>
      <c r="I14136" s="216"/>
      <c r="J14136" s="223"/>
      <c r="K14136" s="223"/>
      <c r="M14136" s="215"/>
    </row>
    <row r="14137" spans="5:13" x14ac:dyDescent="0.2">
      <c r="E14137" s="215"/>
      <c r="F14137" s="215"/>
      <c r="H14137" s="215"/>
      <c r="I14137" s="216"/>
      <c r="J14137" s="215"/>
      <c r="K14137" s="215"/>
      <c r="L14137" s="215"/>
      <c r="M14137" s="215"/>
    </row>
    <row r="14138" spans="5:13" x14ac:dyDescent="0.2">
      <c r="E14138" s="215"/>
      <c r="F14138" s="215"/>
      <c r="H14138" s="215"/>
      <c r="I14138" s="216"/>
      <c r="J14138" s="215"/>
      <c r="K14138" s="215"/>
      <c r="L14138" s="215"/>
      <c r="M14138" s="215"/>
    </row>
    <row r="14139" spans="5:13" x14ac:dyDescent="0.2">
      <c r="E14139" s="215"/>
      <c r="F14139" s="215"/>
      <c r="H14139" s="215"/>
      <c r="I14139" s="216"/>
      <c r="J14139" s="215"/>
      <c r="K14139" s="215"/>
      <c r="L14139" s="215"/>
      <c r="M14139" s="215"/>
    </row>
    <row r="14140" spans="5:13" x14ac:dyDescent="0.2">
      <c r="E14140" s="215"/>
      <c r="F14140" s="215"/>
      <c r="H14140" s="215"/>
      <c r="I14140" s="216"/>
      <c r="J14140" s="215"/>
      <c r="K14140" s="215"/>
      <c r="L14140" s="215"/>
      <c r="M14140" s="215"/>
    </row>
    <row r="14141" spans="5:13" x14ac:dyDescent="0.2">
      <c r="E14141" s="215"/>
      <c r="F14141" s="215"/>
      <c r="H14141" s="215"/>
      <c r="I14141" s="216"/>
      <c r="J14141" s="215"/>
      <c r="K14141" s="215"/>
      <c r="L14141" s="215"/>
      <c r="M14141" s="215"/>
    </row>
    <row r="14142" spans="5:13" x14ac:dyDescent="0.2">
      <c r="E14142" s="215"/>
      <c r="F14142" s="215"/>
      <c r="H14142" s="215"/>
      <c r="I14142" s="216"/>
      <c r="J14142" s="215"/>
      <c r="K14142" s="215"/>
      <c r="L14142" s="215"/>
      <c r="M14142" s="215"/>
    </row>
    <row r="14143" spans="5:13" x14ac:dyDescent="0.2">
      <c r="E14143" s="215"/>
      <c r="F14143" s="215"/>
      <c r="H14143" s="215"/>
      <c r="I14143" s="216"/>
      <c r="J14143" s="215"/>
      <c r="K14143" s="215"/>
      <c r="L14143" s="215"/>
      <c r="M14143" s="215"/>
    </row>
    <row r="14144" spans="5:13" x14ac:dyDescent="0.2">
      <c r="E14144" s="215"/>
      <c r="F14144" s="215"/>
      <c r="H14144" s="215"/>
      <c r="I14144" s="216"/>
      <c r="J14144" s="215"/>
      <c r="K14144" s="215"/>
      <c r="L14144" s="215"/>
      <c r="M14144" s="215"/>
    </row>
    <row r="14145" spans="5:13" x14ac:dyDescent="0.2">
      <c r="E14145" s="215"/>
      <c r="F14145" s="215"/>
      <c r="H14145" s="215"/>
      <c r="I14145" s="216"/>
      <c r="J14145" s="215"/>
      <c r="K14145" s="215"/>
      <c r="L14145" s="215"/>
      <c r="M14145" s="215"/>
    </row>
    <row r="14146" spans="5:13" x14ac:dyDescent="0.2">
      <c r="E14146" s="215"/>
      <c r="F14146" s="215"/>
      <c r="H14146" s="215"/>
      <c r="I14146" s="216"/>
      <c r="J14146" s="215"/>
      <c r="K14146" s="215"/>
      <c r="L14146" s="215"/>
      <c r="M14146" s="215"/>
    </row>
    <row r="14147" spans="5:13" x14ac:dyDescent="0.2">
      <c r="E14147" s="215"/>
      <c r="F14147" s="215"/>
      <c r="H14147" s="215"/>
      <c r="I14147" s="216"/>
      <c r="J14147" s="215"/>
      <c r="K14147" s="215"/>
      <c r="L14147" s="215"/>
      <c r="M14147" s="215"/>
    </row>
    <row r="14148" spans="5:13" x14ac:dyDescent="0.2">
      <c r="E14148" s="215"/>
      <c r="F14148" s="215"/>
      <c r="H14148" s="215"/>
      <c r="I14148" s="216"/>
      <c r="J14148" s="215"/>
      <c r="K14148" s="215"/>
      <c r="L14148" s="215"/>
      <c r="M14148" s="215"/>
    </row>
    <row r="14149" spans="5:13" x14ac:dyDescent="0.2">
      <c r="E14149" s="215"/>
      <c r="F14149" s="215"/>
      <c r="H14149" s="215"/>
      <c r="I14149" s="216"/>
      <c r="J14149" s="215"/>
      <c r="K14149" s="215"/>
      <c r="L14149" s="215"/>
      <c r="M14149" s="215"/>
    </row>
    <row r="14150" spans="5:13" x14ac:dyDescent="0.2">
      <c r="E14150" s="215"/>
      <c r="F14150" s="215"/>
      <c r="H14150" s="215"/>
      <c r="I14150" s="216"/>
      <c r="J14150" s="215"/>
      <c r="K14150" s="215"/>
      <c r="L14150" s="215"/>
      <c r="M14150" s="215"/>
    </row>
    <row r="14151" spans="5:13" x14ac:dyDescent="0.2">
      <c r="F14151" s="223"/>
      <c r="G14151" s="223"/>
      <c r="H14151" s="223"/>
      <c r="I14151" s="216"/>
      <c r="J14151" s="223"/>
      <c r="K14151" s="223"/>
    </row>
    <row r="14152" spans="5:13" x14ac:dyDescent="0.2">
      <c r="E14152" s="215"/>
      <c r="F14152" s="215"/>
      <c r="H14152" s="215"/>
      <c r="I14152" s="216"/>
      <c r="J14152" s="215"/>
      <c r="K14152" s="215"/>
      <c r="L14152" s="215"/>
      <c r="M14152" s="215"/>
    </row>
    <row r="14153" spans="5:13" x14ac:dyDescent="0.2">
      <c r="F14153" s="223"/>
      <c r="G14153" s="223"/>
      <c r="H14153" s="223"/>
      <c r="I14153" s="216"/>
      <c r="J14153" s="223"/>
      <c r="K14153" s="223"/>
    </row>
    <row r="14154" spans="5:13" x14ac:dyDescent="0.2">
      <c r="E14154" s="215"/>
      <c r="F14154" s="215"/>
      <c r="H14154" s="215"/>
      <c r="I14154" s="216"/>
      <c r="J14154" s="215"/>
      <c r="K14154" s="215"/>
      <c r="L14154" s="215"/>
      <c r="M14154" s="215"/>
    </row>
    <row r="14155" spans="5:13" x14ac:dyDescent="0.2">
      <c r="E14155" s="215"/>
      <c r="F14155" s="215"/>
      <c r="H14155" s="215"/>
      <c r="I14155" s="216"/>
      <c r="J14155" s="215"/>
      <c r="K14155" s="215"/>
      <c r="L14155" s="215"/>
      <c r="M14155" s="215"/>
    </row>
    <row r="14156" spans="5:13" x14ac:dyDescent="0.2">
      <c r="E14156" s="215"/>
      <c r="F14156" s="215"/>
      <c r="H14156" s="215"/>
      <c r="I14156" s="216"/>
      <c r="J14156" s="215"/>
      <c r="K14156" s="215"/>
      <c r="L14156" s="215"/>
      <c r="M14156" s="215"/>
    </row>
    <row r="14157" spans="5:13" x14ac:dyDescent="0.2">
      <c r="F14157" s="223"/>
      <c r="G14157" s="223"/>
      <c r="H14157" s="223"/>
      <c r="I14157" s="216"/>
      <c r="J14157" s="223"/>
      <c r="K14157" s="223"/>
    </row>
    <row r="14158" spans="5:13" x14ac:dyDescent="0.2">
      <c r="E14158" s="215"/>
      <c r="F14158" s="215"/>
      <c r="H14158" s="215"/>
      <c r="I14158" s="216"/>
      <c r="J14158" s="215"/>
      <c r="K14158" s="215"/>
      <c r="L14158" s="215"/>
      <c r="M14158" s="215"/>
    </row>
    <row r="14159" spans="5:13" x14ac:dyDescent="0.2">
      <c r="E14159" s="215"/>
      <c r="F14159" s="215"/>
      <c r="H14159" s="215"/>
      <c r="I14159" s="216"/>
      <c r="J14159" s="215"/>
      <c r="K14159" s="215"/>
      <c r="L14159" s="215"/>
      <c r="M14159" s="215"/>
    </row>
    <row r="14160" spans="5:13" x14ac:dyDescent="0.2">
      <c r="E14160" s="215"/>
      <c r="F14160" s="215"/>
      <c r="H14160" s="215"/>
      <c r="I14160" s="216"/>
      <c r="J14160" s="215"/>
      <c r="K14160" s="215"/>
      <c r="L14160" s="215"/>
      <c r="M14160" s="215"/>
    </row>
    <row r="14161" spans="5:13" x14ac:dyDescent="0.2">
      <c r="E14161" s="215"/>
      <c r="F14161" s="215"/>
      <c r="H14161" s="215"/>
      <c r="I14161" s="216"/>
      <c r="J14161" s="215"/>
      <c r="K14161" s="215"/>
      <c r="L14161" s="215"/>
      <c r="M14161" s="215"/>
    </row>
    <row r="14162" spans="5:13" x14ac:dyDescent="0.2">
      <c r="E14162" s="215"/>
      <c r="F14162" s="215"/>
      <c r="H14162" s="215"/>
      <c r="I14162" s="216"/>
      <c r="J14162" s="215"/>
      <c r="K14162" s="215"/>
      <c r="L14162" s="215"/>
      <c r="M14162" s="215"/>
    </row>
    <row r="14163" spans="5:13" x14ac:dyDescent="0.2">
      <c r="F14163" s="223"/>
      <c r="H14163" s="219"/>
      <c r="I14163" s="216"/>
      <c r="J14163" s="223"/>
      <c r="K14163" s="223"/>
      <c r="M14163" s="215"/>
    </row>
    <row r="14164" spans="5:13" x14ac:dyDescent="0.2">
      <c r="F14164" s="223"/>
      <c r="G14164" s="223"/>
      <c r="H14164" s="223"/>
      <c r="I14164" s="216"/>
      <c r="J14164" s="223"/>
      <c r="K14164" s="223"/>
    </row>
    <row r="14165" spans="5:13" x14ac:dyDescent="0.2">
      <c r="E14165" s="215"/>
      <c r="F14165" s="215"/>
      <c r="H14165" s="215"/>
      <c r="I14165" s="216"/>
      <c r="J14165" s="215"/>
      <c r="K14165" s="215"/>
      <c r="L14165" s="215"/>
      <c r="M14165" s="215"/>
    </row>
    <row r="14166" spans="5:13" x14ac:dyDescent="0.2">
      <c r="E14166" s="215"/>
      <c r="F14166" s="215"/>
      <c r="H14166" s="215"/>
      <c r="I14166" s="216"/>
      <c r="J14166" s="215"/>
      <c r="K14166" s="215"/>
      <c r="L14166" s="215"/>
      <c r="M14166" s="215"/>
    </row>
    <row r="14167" spans="5:13" x14ac:dyDescent="0.2">
      <c r="E14167" s="215"/>
      <c r="F14167" s="215"/>
      <c r="H14167" s="215"/>
      <c r="I14167" s="216"/>
      <c r="J14167" s="215"/>
      <c r="K14167" s="215"/>
      <c r="L14167" s="215"/>
      <c r="M14167" s="215"/>
    </row>
    <row r="14168" spans="5:13" x14ac:dyDescent="0.2">
      <c r="E14168" s="215"/>
      <c r="F14168" s="215"/>
      <c r="H14168" s="215"/>
      <c r="I14168" s="216"/>
      <c r="J14168" s="215"/>
      <c r="K14168" s="215"/>
      <c r="L14168" s="215"/>
      <c r="M14168" s="215"/>
    </row>
    <row r="14169" spans="5:13" x14ac:dyDescent="0.2">
      <c r="E14169" s="215"/>
      <c r="F14169" s="215"/>
      <c r="H14169" s="215"/>
      <c r="I14169" s="216"/>
      <c r="J14169" s="215"/>
      <c r="K14169" s="215"/>
      <c r="L14169" s="215"/>
      <c r="M14169" s="215"/>
    </row>
    <row r="14170" spans="5:13" x14ac:dyDescent="0.2">
      <c r="F14170" s="223"/>
      <c r="G14170" s="223"/>
      <c r="H14170" s="223"/>
      <c r="I14170" s="216"/>
      <c r="J14170" s="223"/>
      <c r="K14170" s="223"/>
    </row>
    <row r="14171" spans="5:13" x14ac:dyDescent="0.2">
      <c r="E14171" s="215"/>
      <c r="F14171" s="215"/>
      <c r="H14171" s="215"/>
      <c r="I14171" s="216"/>
      <c r="J14171" s="215"/>
      <c r="K14171" s="215"/>
      <c r="L14171" s="215"/>
      <c r="M14171" s="215"/>
    </row>
    <row r="14172" spans="5:13" x14ac:dyDescent="0.2">
      <c r="E14172" s="215"/>
      <c r="F14172" s="215"/>
      <c r="H14172" s="215"/>
      <c r="I14172" s="216"/>
      <c r="J14172" s="215"/>
      <c r="K14172" s="215"/>
      <c r="L14172" s="215"/>
      <c r="M14172" s="215"/>
    </row>
    <row r="14173" spans="5:13" x14ac:dyDescent="0.2">
      <c r="E14173" s="215"/>
      <c r="F14173" s="215"/>
      <c r="H14173" s="215"/>
      <c r="I14173" s="216"/>
      <c r="J14173" s="215"/>
      <c r="K14173" s="215"/>
      <c r="L14173" s="215"/>
      <c r="M14173" s="215"/>
    </row>
    <row r="14174" spans="5:13" x14ac:dyDescent="0.2">
      <c r="E14174" s="215"/>
      <c r="F14174" s="215"/>
      <c r="H14174" s="215"/>
      <c r="I14174" s="216"/>
      <c r="J14174" s="215"/>
      <c r="K14174" s="215"/>
      <c r="L14174" s="215"/>
      <c r="M14174" s="215"/>
    </row>
    <row r="14175" spans="5:13" x14ac:dyDescent="0.2">
      <c r="E14175" s="215"/>
      <c r="F14175" s="215"/>
      <c r="H14175" s="215"/>
      <c r="I14175" s="216"/>
      <c r="J14175" s="215"/>
      <c r="K14175" s="215"/>
      <c r="L14175" s="215"/>
      <c r="M14175" s="215"/>
    </row>
    <row r="14176" spans="5:13" x14ac:dyDescent="0.2">
      <c r="E14176" s="215"/>
      <c r="F14176" s="215"/>
      <c r="H14176" s="215"/>
      <c r="I14176" s="216"/>
      <c r="J14176" s="215"/>
      <c r="K14176" s="215"/>
      <c r="L14176" s="215"/>
      <c r="M14176" s="215"/>
    </row>
    <row r="14177" spans="5:13" x14ac:dyDescent="0.2">
      <c r="F14177" s="223"/>
      <c r="H14177" s="219"/>
      <c r="I14177" s="216"/>
      <c r="J14177" s="223"/>
      <c r="K14177" s="223"/>
      <c r="M14177" s="215"/>
    </row>
    <row r="14178" spans="5:13" x14ac:dyDescent="0.2">
      <c r="E14178" s="215"/>
      <c r="F14178" s="215"/>
      <c r="H14178" s="215"/>
      <c r="I14178" s="216"/>
      <c r="J14178" s="215"/>
      <c r="K14178" s="215"/>
      <c r="L14178" s="215"/>
      <c r="M14178" s="215"/>
    </row>
    <row r="14179" spans="5:13" x14ac:dyDescent="0.2">
      <c r="E14179" s="215"/>
      <c r="F14179" s="215"/>
      <c r="H14179" s="215"/>
      <c r="I14179" s="216"/>
      <c r="J14179" s="215"/>
      <c r="K14179" s="215"/>
      <c r="L14179" s="215"/>
      <c r="M14179" s="215"/>
    </row>
    <row r="14180" spans="5:13" x14ac:dyDescent="0.2">
      <c r="F14180" s="223"/>
      <c r="G14180" s="223"/>
      <c r="H14180" s="223"/>
      <c r="I14180" s="216"/>
      <c r="J14180" s="223"/>
      <c r="K14180" s="223"/>
    </row>
    <row r="14181" spans="5:13" x14ac:dyDescent="0.2">
      <c r="E14181" s="215"/>
      <c r="F14181" s="215"/>
      <c r="H14181" s="215"/>
      <c r="I14181" s="216"/>
      <c r="J14181" s="215"/>
      <c r="K14181" s="215"/>
      <c r="L14181" s="215"/>
      <c r="M14181" s="215"/>
    </row>
    <row r="14182" spans="5:13" x14ac:dyDescent="0.2">
      <c r="E14182" s="215"/>
      <c r="F14182" s="215"/>
      <c r="H14182" s="215"/>
      <c r="I14182" s="216"/>
      <c r="J14182" s="215"/>
      <c r="K14182" s="215"/>
      <c r="L14182" s="215"/>
      <c r="M14182" s="215"/>
    </row>
    <row r="14183" spans="5:13" x14ac:dyDescent="0.2">
      <c r="F14183" s="223"/>
      <c r="G14183" s="223"/>
      <c r="H14183" s="223"/>
      <c r="I14183" s="216"/>
      <c r="J14183" s="223"/>
      <c r="K14183" s="223"/>
    </row>
    <row r="14184" spans="5:13" x14ac:dyDescent="0.2">
      <c r="F14184" s="223"/>
      <c r="G14184" s="223"/>
      <c r="H14184" s="223"/>
      <c r="I14184" s="216"/>
      <c r="J14184" s="223"/>
      <c r="K14184" s="223"/>
    </row>
    <row r="14185" spans="5:13" x14ac:dyDescent="0.2">
      <c r="F14185" s="223"/>
      <c r="G14185" s="223"/>
      <c r="H14185" s="223"/>
      <c r="I14185" s="216"/>
      <c r="J14185" s="223"/>
      <c r="K14185" s="223"/>
    </row>
    <row r="14186" spans="5:13" x14ac:dyDescent="0.2">
      <c r="E14186" s="215"/>
      <c r="F14186" s="215"/>
      <c r="H14186" s="215"/>
      <c r="I14186" s="216"/>
      <c r="J14186" s="215"/>
      <c r="K14186" s="215"/>
      <c r="L14186" s="215"/>
      <c r="M14186" s="215"/>
    </row>
    <row r="14187" spans="5:13" x14ac:dyDescent="0.2">
      <c r="E14187" s="215"/>
      <c r="F14187" s="215"/>
      <c r="H14187" s="215"/>
      <c r="I14187" s="216"/>
      <c r="J14187" s="215"/>
      <c r="K14187" s="215"/>
      <c r="L14187" s="215"/>
      <c r="M14187" s="215"/>
    </row>
    <row r="14188" spans="5:13" x14ac:dyDescent="0.2">
      <c r="E14188" s="215"/>
      <c r="F14188" s="215"/>
      <c r="H14188" s="215"/>
      <c r="I14188" s="216"/>
      <c r="J14188" s="215"/>
      <c r="K14188" s="215"/>
      <c r="L14188" s="215"/>
      <c r="M14188" s="215"/>
    </row>
    <row r="14189" spans="5:13" x14ac:dyDescent="0.2">
      <c r="E14189" s="215"/>
      <c r="F14189" s="215"/>
      <c r="H14189" s="215"/>
      <c r="I14189" s="216"/>
      <c r="J14189" s="215"/>
      <c r="K14189" s="215"/>
      <c r="L14189" s="215"/>
      <c r="M14189" s="215"/>
    </row>
    <row r="14190" spans="5:13" x14ac:dyDescent="0.2">
      <c r="E14190" s="215"/>
      <c r="F14190" s="215"/>
      <c r="H14190" s="215"/>
      <c r="I14190" s="216"/>
      <c r="J14190" s="215"/>
      <c r="K14190" s="215"/>
      <c r="L14190" s="215"/>
      <c r="M14190" s="215"/>
    </row>
    <row r="14191" spans="5:13" x14ac:dyDescent="0.2">
      <c r="E14191" s="215"/>
      <c r="F14191" s="215"/>
      <c r="H14191" s="215"/>
      <c r="I14191" s="216"/>
      <c r="J14191" s="215"/>
      <c r="K14191" s="215"/>
      <c r="L14191" s="215"/>
      <c r="M14191" s="215"/>
    </row>
    <row r="14192" spans="5:13" x14ac:dyDescent="0.2">
      <c r="E14192" s="215"/>
      <c r="F14192" s="215"/>
      <c r="H14192" s="215"/>
      <c r="I14192" s="216"/>
      <c r="J14192" s="215"/>
      <c r="K14192" s="215"/>
      <c r="L14192" s="215"/>
      <c r="M14192" s="215"/>
    </row>
    <row r="14193" spans="5:13" x14ac:dyDescent="0.2">
      <c r="E14193" s="215"/>
      <c r="F14193" s="215"/>
      <c r="H14193" s="215"/>
      <c r="I14193" s="216"/>
      <c r="J14193" s="215"/>
      <c r="K14193" s="215"/>
      <c r="L14193" s="215"/>
      <c r="M14193" s="215"/>
    </row>
    <row r="14194" spans="5:13" x14ac:dyDescent="0.2">
      <c r="E14194" s="215"/>
      <c r="F14194" s="215"/>
      <c r="H14194" s="215"/>
      <c r="I14194" s="216"/>
      <c r="J14194" s="215"/>
      <c r="K14194" s="215"/>
      <c r="L14194" s="215"/>
      <c r="M14194" s="215"/>
    </row>
    <row r="14195" spans="5:13" x14ac:dyDescent="0.2">
      <c r="E14195" s="215"/>
      <c r="F14195" s="215"/>
      <c r="H14195" s="215"/>
      <c r="I14195" s="216"/>
      <c r="J14195" s="215"/>
      <c r="K14195" s="215"/>
      <c r="L14195" s="215"/>
      <c r="M14195" s="215"/>
    </row>
    <row r="14196" spans="5:13" x14ac:dyDescent="0.2">
      <c r="E14196" s="215"/>
      <c r="F14196" s="215"/>
      <c r="H14196" s="215"/>
      <c r="I14196" s="216"/>
      <c r="J14196" s="215"/>
      <c r="K14196" s="215"/>
      <c r="L14196" s="215"/>
      <c r="M14196" s="215"/>
    </row>
    <row r="14197" spans="5:13" x14ac:dyDescent="0.2">
      <c r="E14197" s="215"/>
      <c r="F14197" s="215"/>
      <c r="H14197" s="215"/>
      <c r="I14197" s="216"/>
      <c r="J14197" s="215"/>
      <c r="K14197" s="215"/>
      <c r="L14197" s="215"/>
      <c r="M14197" s="215"/>
    </row>
    <row r="14198" spans="5:13" x14ac:dyDescent="0.2">
      <c r="E14198" s="215"/>
      <c r="F14198" s="215"/>
      <c r="H14198" s="215"/>
      <c r="I14198" s="216"/>
      <c r="J14198" s="215"/>
      <c r="K14198" s="215"/>
      <c r="L14198" s="215"/>
      <c r="M14198" s="215"/>
    </row>
    <row r="14199" spans="5:13" x14ac:dyDescent="0.2">
      <c r="E14199" s="215"/>
      <c r="F14199" s="215"/>
      <c r="H14199" s="215"/>
      <c r="I14199" s="216"/>
      <c r="J14199" s="215"/>
      <c r="K14199" s="215"/>
      <c r="L14199" s="215"/>
      <c r="M14199" s="215"/>
    </row>
    <row r="14200" spans="5:13" x14ac:dyDescent="0.2">
      <c r="E14200" s="215"/>
      <c r="F14200" s="215"/>
      <c r="H14200" s="215"/>
      <c r="I14200" s="216"/>
      <c r="J14200" s="215"/>
      <c r="K14200" s="215"/>
      <c r="L14200" s="215"/>
      <c r="M14200" s="215"/>
    </row>
    <row r="14201" spans="5:13" x14ac:dyDescent="0.2">
      <c r="E14201" s="215"/>
      <c r="F14201" s="215"/>
      <c r="H14201" s="215"/>
      <c r="I14201" s="216"/>
      <c r="J14201" s="215"/>
      <c r="K14201" s="215"/>
      <c r="L14201" s="215"/>
      <c r="M14201" s="215"/>
    </row>
    <row r="14202" spans="5:13" x14ac:dyDescent="0.2">
      <c r="E14202" s="215"/>
      <c r="F14202" s="215"/>
      <c r="H14202" s="215"/>
      <c r="I14202" s="216"/>
      <c r="J14202" s="215"/>
      <c r="K14202" s="215"/>
      <c r="L14202" s="215"/>
      <c r="M14202" s="215"/>
    </row>
    <row r="14203" spans="5:13" x14ac:dyDescent="0.2">
      <c r="E14203" s="215"/>
      <c r="F14203" s="215"/>
      <c r="H14203" s="215"/>
      <c r="I14203" s="216"/>
      <c r="J14203" s="215"/>
      <c r="K14203" s="215"/>
      <c r="L14203" s="215"/>
      <c r="M14203" s="215"/>
    </row>
    <row r="14204" spans="5:13" x14ac:dyDescent="0.2">
      <c r="F14204" s="223"/>
      <c r="G14204" s="223"/>
      <c r="H14204" s="223"/>
      <c r="I14204" s="216"/>
      <c r="J14204" s="223"/>
      <c r="K14204" s="223"/>
    </row>
    <row r="14205" spans="5:13" x14ac:dyDescent="0.2">
      <c r="E14205" s="215"/>
      <c r="F14205" s="215"/>
      <c r="H14205" s="215"/>
      <c r="I14205" s="216"/>
      <c r="J14205" s="215"/>
      <c r="K14205" s="215"/>
      <c r="L14205" s="215"/>
      <c r="M14205" s="215"/>
    </row>
    <row r="14206" spans="5:13" x14ac:dyDescent="0.2">
      <c r="F14206" s="223"/>
      <c r="H14206" s="219"/>
      <c r="I14206" s="216"/>
      <c r="J14206" s="223"/>
      <c r="K14206" s="223"/>
      <c r="M14206" s="215"/>
    </row>
    <row r="14207" spans="5:13" x14ac:dyDescent="0.2">
      <c r="E14207" s="215"/>
      <c r="F14207" s="215"/>
      <c r="H14207" s="215"/>
      <c r="I14207" s="216"/>
      <c r="J14207" s="215"/>
      <c r="K14207" s="215"/>
      <c r="L14207" s="215"/>
      <c r="M14207" s="215"/>
    </row>
    <row r="14208" spans="5:13" x14ac:dyDescent="0.2">
      <c r="E14208" s="215"/>
      <c r="F14208" s="215"/>
      <c r="H14208" s="215"/>
      <c r="I14208" s="216"/>
      <c r="J14208" s="215"/>
      <c r="K14208" s="215"/>
      <c r="L14208" s="215"/>
      <c r="M14208" s="215"/>
    </row>
    <row r="14209" spans="5:13" x14ac:dyDescent="0.2">
      <c r="E14209" s="215"/>
      <c r="F14209" s="215"/>
      <c r="H14209" s="215"/>
      <c r="I14209" s="216"/>
      <c r="J14209" s="215"/>
      <c r="K14209" s="215"/>
      <c r="L14209" s="215"/>
      <c r="M14209" s="215"/>
    </row>
    <row r="14210" spans="5:13" x14ac:dyDescent="0.2">
      <c r="E14210" s="215"/>
      <c r="F14210" s="215"/>
      <c r="H14210" s="215"/>
      <c r="I14210" s="216"/>
      <c r="J14210" s="215"/>
      <c r="K14210" s="215"/>
      <c r="L14210" s="215"/>
      <c r="M14210" s="215"/>
    </row>
    <row r="14211" spans="5:13" x14ac:dyDescent="0.2">
      <c r="E14211" s="215"/>
      <c r="F14211" s="215"/>
      <c r="H14211" s="215"/>
      <c r="I14211" s="216"/>
      <c r="J14211" s="215"/>
      <c r="K14211" s="215"/>
      <c r="L14211" s="215"/>
      <c r="M14211" s="215"/>
    </row>
    <row r="14212" spans="5:13" x14ac:dyDescent="0.2">
      <c r="E14212" s="215"/>
      <c r="F14212" s="215"/>
      <c r="H14212" s="215"/>
      <c r="I14212" s="216"/>
      <c r="J14212" s="215"/>
      <c r="K14212" s="215"/>
      <c r="L14212" s="215"/>
      <c r="M14212" s="215"/>
    </row>
    <row r="14213" spans="5:13" x14ac:dyDescent="0.2">
      <c r="F14213" s="223"/>
      <c r="G14213" s="223"/>
      <c r="H14213" s="223"/>
      <c r="I14213" s="216"/>
      <c r="J14213" s="223"/>
      <c r="K14213" s="223"/>
    </row>
    <row r="14214" spans="5:13" x14ac:dyDescent="0.2">
      <c r="F14214" s="223"/>
      <c r="G14214" s="223"/>
      <c r="H14214" s="223"/>
      <c r="I14214" s="216"/>
      <c r="J14214" s="223"/>
      <c r="K14214" s="223"/>
    </row>
    <row r="14215" spans="5:13" x14ac:dyDescent="0.2">
      <c r="E14215" s="215"/>
      <c r="F14215" s="215"/>
      <c r="H14215" s="215"/>
      <c r="I14215" s="216"/>
      <c r="J14215" s="215"/>
      <c r="K14215" s="215"/>
      <c r="L14215" s="215"/>
      <c r="M14215" s="215"/>
    </row>
    <row r="14216" spans="5:13" x14ac:dyDescent="0.2">
      <c r="E14216" s="215"/>
      <c r="F14216" s="215"/>
      <c r="H14216" s="215"/>
      <c r="I14216" s="216"/>
      <c r="J14216" s="215"/>
      <c r="K14216" s="215"/>
      <c r="L14216" s="215"/>
      <c r="M14216" s="215"/>
    </row>
    <row r="14217" spans="5:13" x14ac:dyDescent="0.2">
      <c r="F14217" s="223"/>
      <c r="G14217" s="223"/>
      <c r="H14217" s="223"/>
      <c r="I14217" s="216"/>
      <c r="J14217" s="223"/>
      <c r="K14217" s="223"/>
    </row>
    <row r="14218" spans="5:13" x14ac:dyDescent="0.2">
      <c r="E14218" s="215"/>
      <c r="F14218" s="215"/>
      <c r="H14218" s="215"/>
      <c r="I14218" s="216"/>
      <c r="J14218" s="215"/>
      <c r="K14218" s="215"/>
      <c r="L14218" s="215"/>
      <c r="M14218" s="215"/>
    </row>
    <row r="14219" spans="5:13" x14ac:dyDescent="0.2">
      <c r="E14219" s="215"/>
      <c r="F14219" s="215"/>
      <c r="H14219" s="215"/>
      <c r="I14219" s="216"/>
      <c r="J14219" s="215"/>
      <c r="K14219" s="215"/>
      <c r="L14219" s="215"/>
      <c r="M14219" s="215"/>
    </row>
    <row r="14220" spans="5:13" x14ac:dyDescent="0.2">
      <c r="F14220" s="223"/>
      <c r="G14220" s="223"/>
      <c r="H14220" s="223"/>
      <c r="I14220" s="216"/>
      <c r="J14220" s="223"/>
      <c r="K14220" s="223"/>
    </row>
    <row r="14221" spans="5:13" x14ac:dyDescent="0.2">
      <c r="F14221" s="223"/>
      <c r="G14221" s="223"/>
      <c r="H14221" s="223"/>
      <c r="I14221" s="216"/>
      <c r="J14221" s="223"/>
      <c r="K14221" s="223"/>
    </row>
    <row r="14222" spans="5:13" x14ac:dyDescent="0.2">
      <c r="F14222" s="223"/>
      <c r="G14222" s="223"/>
      <c r="H14222" s="223"/>
      <c r="I14222" s="216"/>
      <c r="J14222" s="223"/>
      <c r="K14222" s="223"/>
    </row>
    <row r="14223" spans="5:13" x14ac:dyDescent="0.2">
      <c r="E14223" s="215"/>
      <c r="F14223" s="215"/>
      <c r="H14223" s="215"/>
      <c r="I14223" s="216"/>
      <c r="J14223" s="215"/>
      <c r="K14223" s="215"/>
      <c r="L14223" s="215"/>
      <c r="M14223" s="215"/>
    </row>
    <row r="14224" spans="5:13" x14ac:dyDescent="0.2">
      <c r="E14224" s="215"/>
      <c r="F14224" s="215"/>
      <c r="H14224" s="215"/>
      <c r="I14224" s="216"/>
      <c r="J14224" s="215"/>
      <c r="K14224" s="215"/>
      <c r="L14224" s="215"/>
      <c r="M14224" s="215"/>
    </row>
    <row r="14225" spans="5:13" x14ac:dyDescent="0.2">
      <c r="E14225" s="215"/>
      <c r="F14225" s="215"/>
      <c r="H14225" s="215"/>
      <c r="I14225" s="216"/>
      <c r="J14225" s="215"/>
      <c r="K14225" s="215"/>
      <c r="L14225" s="215"/>
      <c r="M14225" s="215"/>
    </row>
    <row r="14226" spans="5:13" x14ac:dyDescent="0.2">
      <c r="E14226" s="215"/>
      <c r="F14226" s="215"/>
      <c r="H14226" s="215"/>
      <c r="I14226" s="216"/>
      <c r="J14226" s="215"/>
      <c r="K14226" s="215"/>
      <c r="L14226" s="215"/>
      <c r="M14226" s="215"/>
    </row>
    <row r="14227" spans="5:13" x14ac:dyDescent="0.2">
      <c r="E14227" s="215"/>
      <c r="F14227" s="215"/>
      <c r="H14227" s="215"/>
      <c r="I14227" s="216"/>
      <c r="J14227" s="215"/>
      <c r="K14227" s="215"/>
      <c r="L14227" s="215"/>
      <c r="M14227" s="215"/>
    </row>
    <row r="14228" spans="5:13" x14ac:dyDescent="0.2">
      <c r="E14228" s="215"/>
      <c r="F14228" s="215"/>
      <c r="H14228" s="215"/>
      <c r="I14228" s="216"/>
      <c r="J14228" s="215"/>
      <c r="K14228" s="215"/>
      <c r="L14228" s="215"/>
      <c r="M14228" s="215"/>
    </row>
    <row r="14229" spans="5:13" x14ac:dyDescent="0.2">
      <c r="E14229" s="215"/>
      <c r="F14229" s="215"/>
      <c r="H14229" s="215"/>
      <c r="I14229" s="216"/>
      <c r="J14229" s="215"/>
      <c r="K14229" s="215"/>
      <c r="L14229" s="215"/>
      <c r="M14229" s="215"/>
    </row>
    <row r="14230" spans="5:13" x14ac:dyDescent="0.2">
      <c r="E14230" s="215"/>
      <c r="F14230" s="215"/>
      <c r="H14230" s="215"/>
      <c r="I14230" s="216"/>
      <c r="J14230" s="215"/>
      <c r="K14230" s="215"/>
      <c r="L14230" s="215"/>
      <c r="M14230" s="215"/>
    </row>
    <row r="14231" spans="5:13" x14ac:dyDescent="0.2">
      <c r="E14231" s="215"/>
      <c r="F14231" s="215"/>
      <c r="H14231" s="215"/>
      <c r="I14231" s="216"/>
      <c r="J14231" s="215"/>
      <c r="K14231" s="215"/>
      <c r="L14231" s="215"/>
      <c r="M14231" s="215"/>
    </row>
    <row r="14232" spans="5:13" x14ac:dyDescent="0.2">
      <c r="F14232" s="223"/>
      <c r="G14232" s="223"/>
      <c r="H14232" s="223"/>
      <c r="I14232" s="216"/>
      <c r="J14232" s="223"/>
      <c r="K14232" s="223"/>
    </row>
    <row r="14233" spans="5:13" x14ac:dyDescent="0.2">
      <c r="E14233" s="215"/>
      <c r="F14233" s="215"/>
      <c r="H14233" s="215"/>
      <c r="I14233" s="216"/>
      <c r="J14233" s="215"/>
      <c r="K14233" s="215"/>
      <c r="L14233" s="215"/>
      <c r="M14233" s="215"/>
    </row>
    <row r="14234" spans="5:13" x14ac:dyDescent="0.2">
      <c r="E14234" s="215"/>
      <c r="F14234" s="215"/>
      <c r="H14234" s="215"/>
      <c r="I14234" s="216"/>
      <c r="J14234" s="215"/>
      <c r="K14234" s="215"/>
      <c r="L14234" s="215"/>
      <c r="M14234" s="215"/>
    </row>
    <row r="14235" spans="5:13" x14ac:dyDescent="0.2">
      <c r="F14235" s="223"/>
      <c r="H14235" s="219"/>
      <c r="I14235" s="216"/>
      <c r="J14235" s="223"/>
      <c r="K14235" s="223"/>
      <c r="M14235" s="215"/>
    </row>
    <row r="14236" spans="5:13" x14ac:dyDescent="0.2">
      <c r="E14236" s="215"/>
      <c r="F14236" s="215"/>
      <c r="H14236" s="215"/>
      <c r="I14236" s="216"/>
      <c r="J14236" s="215"/>
      <c r="K14236" s="215"/>
      <c r="L14236" s="215"/>
      <c r="M14236" s="215"/>
    </row>
    <row r="14237" spans="5:13" x14ac:dyDescent="0.2">
      <c r="E14237" s="215"/>
      <c r="F14237" s="215"/>
      <c r="H14237" s="215"/>
      <c r="I14237" s="216"/>
      <c r="J14237" s="215"/>
      <c r="K14237" s="215"/>
      <c r="L14237" s="215"/>
      <c r="M14237" s="215"/>
    </row>
    <row r="14238" spans="5:13" x14ac:dyDescent="0.2">
      <c r="E14238" s="215"/>
      <c r="F14238" s="215"/>
      <c r="H14238" s="215"/>
      <c r="I14238" s="216"/>
      <c r="J14238" s="215"/>
      <c r="K14238" s="215"/>
      <c r="L14238" s="215"/>
      <c r="M14238" s="215"/>
    </row>
    <row r="14239" spans="5:13" x14ac:dyDescent="0.2">
      <c r="F14239" s="223"/>
      <c r="G14239" s="223"/>
      <c r="H14239" s="223"/>
      <c r="I14239" s="216"/>
      <c r="J14239" s="223"/>
      <c r="K14239" s="223"/>
    </row>
    <row r="14240" spans="5:13" x14ac:dyDescent="0.2">
      <c r="E14240" s="215"/>
      <c r="F14240" s="215"/>
      <c r="H14240" s="215"/>
      <c r="I14240" s="216"/>
      <c r="J14240" s="215"/>
      <c r="K14240" s="215"/>
      <c r="L14240" s="215"/>
      <c r="M14240" s="215"/>
    </row>
    <row r="14241" spans="5:13" x14ac:dyDescent="0.2">
      <c r="E14241" s="215"/>
      <c r="F14241" s="215"/>
      <c r="H14241" s="215"/>
      <c r="I14241" s="216"/>
      <c r="J14241" s="215"/>
      <c r="K14241" s="215"/>
      <c r="L14241" s="215"/>
      <c r="M14241" s="215"/>
    </row>
    <row r="14242" spans="5:13" x14ac:dyDescent="0.2">
      <c r="E14242" s="215"/>
      <c r="F14242" s="215"/>
      <c r="H14242" s="215"/>
      <c r="I14242" s="216"/>
      <c r="J14242" s="215"/>
      <c r="K14242" s="215"/>
      <c r="L14242" s="215"/>
      <c r="M14242" s="215"/>
    </row>
    <row r="14243" spans="5:13" x14ac:dyDescent="0.2">
      <c r="E14243" s="215"/>
      <c r="F14243" s="215"/>
      <c r="H14243" s="215"/>
      <c r="I14243" s="216"/>
      <c r="J14243" s="215"/>
      <c r="K14243" s="215"/>
      <c r="L14243" s="215"/>
      <c r="M14243" s="215"/>
    </row>
    <row r="14244" spans="5:13" x14ac:dyDescent="0.2">
      <c r="E14244" s="215"/>
      <c r="F14244" s="215"/>
      <c r="H14244" s="215"/>
      <c r="I14244" s="216"/>
      <c r="J14244" s="215"/>
      <c r="K14244" s="215"/>
      <c r="L14244" s="215"/>
      <c r="M14244" s="215"/>
    </row>
    <row r="14245" spans="5:13" x14ac:dyDescent="0.2">
      <c r="E14245" s="215"/>
      <c r="F14245" s="215"/>
      <c r="H14245" s="215"/>
      <c r="I14245" s="216"/>
      <c r="J14245" s="215"/>
      <c r="K14245" s="215"/>
      <c r="L14245" s="215"/>
      <c r="M14245" s="215"/>
    </row>
    <row r="14246" spans="5:13" x14ac:dyDescent="0.2">
      <c r="F14246" s="223"/>
      <c r="G14246" s="223"/>
      <c r="H14246" s="223"/>
      <c r="I14246" s="216"/>
      <c r="J14246" s="223"/>
      <c r="K14246" s="223"/>
    </row>
    <row r="14247" spans="5:13" x14ac:dyDescent="0.2">
      <c r="E14247" s="215"/>
      <c r="F14247" s="215"/>
      <c r="H14247" s="215"/>
      <c r="I14247" s="216"/>
      <c r="J14247" s="215"/>
      <c r="K14247" s="215"/>
      <c r="L14247" s="215"/>
      <c r="M14247" s="215"/>
    </row>
    <row r="14248" spans="5:13" x14ac:dyDescent="0.2">
      <c r="E14248" s="215"/>
      <c r="F14248" s="215"/>
      <c r="H14248" s="215"/>
      <c r="I14248" s="216"/>
      <c r="J14248" s="215"/>
      <c r="K14248" s="215"/>
      <c r="L14248" s="215"/>
      <c r="M14248" s="215"/>
    </row>
    <row r="14249" spans="5:13" x14ac:dyDescent="0.2">
      <c r="E14249" s="215"/>
      <c r="F14249" s="215"/>
      <c r="H14249" s="215"/>
      <c r="I14249" s="216"/>
      <c r="J14249" s="215"/>
      <c r="K14249" s="215"/>
      <c r="L14249" s="215"/>
      <c r="M14249" s="215"/>
    </row>
    <row r="14250" spans="5:13" x14ac:dyDescent="0.2">
      <c r="E14250" s="215"/>
      <c r="F14250" s="215"/>
      <c r="H14250" s="215"/>
      <c r="I14250" s="216"/>
      <c r="J14250" s="215"/>
      <c r="K14250" s="215"/>
      <c r="L14250" s="215"/>
      <c r="M14250" s="215"/>
    </row>
    <row r="14251" spans="5:13" x14ac:dyDescent="0.2">
      <c r="E14251" s="215"/>
      <c r="F14251" s="215"/>
      <c r="H14251" s="215"/>
      <c r="I14251" s="216"/>
      <c r="J14251" s="215"/>
      <c r="K14251" s="215"/>
      <c r="L14251" s="215"/>
      <c r="M14251" s="215"/>
    </row>
    <row r="14252" spans="5:13" x14ac:dyDescent="0.2">
      <c r="E14252" s="215"/>
      <c r="F14252" s="215"/>
      <c r="H14252" s="215"/>
      <c r="I14252" s="216"/>
      <c r="J14252" s="215"/>
      <c r="K14252" s="215"/>
      <c r="L14252" s="215"/>
      <c r="M14252" s="215"/>
    </row>
    <row r="14253" spans="5:13" x14ac:dyDescent="0.2">
      <c r="E14253" s="215"/>
      <c r="F14253" s="215"/>
      <c r="H14253" s="215"/>
      <c r="I14253" s="216"/>
      <c r="J14253" s="215"/>
      <c r="K14253" s="215"/>
      <c r="L14253" s="215"/>
      <c r="M14253" s="215"/>
    </row>
    <row r="14254" spans="5:13" x14ac:dyDescent="0.2">
      <c r="F14254" s="223"/>
      <c r="G14254" s="223"/>
      <c r="H14254" s="223"/>
      <c r="I14254" s="216"/>
      <c r="J14254" s="223"/>
      <c r="K14254" s="223"/>
    </row>
    <row r="14255" spans="5:13" x14ac:dyDescent="0.2">
      <c r="E14255" s="215"/>
      <c r="F14255" s="215"/>
      <c r="H14255" s="215"/>
      <c r="I14255" s="216"/>
      <c r="J14255" s="215"/>
      <c r="K14255" s="215"/>
      <c r="L14255" s="215"/>
      <c r="M14255" s="215"/>
    </row>
    <row r="14256" spans="5:13" x14ac:dyDescent="0.2">
      <c r="E14256" s="215"/>
      <c r="F14256" s="215"/>
      <c r="H14256" s="215"/>
      <c r="I14256" s="216"/>
      <c r="J14256" s="215"/>
      <c r="K14256" s="215"/>
      <c r="L14256" s="215"/>
      <c r="M14256" s="215"/>
    </row>
    <row r="14257" spans="5:13" x14ac:dyDescent="0.2">
      <c r="E14257" s="215"/>
      <c r="F14257" s="215"/>
      <c r="H14257" s="215"/>
      <c r="I14257" s="216"/>
      <c r="J14257" s="215"/>
      <c r="K14257" s="215"/>
      <c r="L14257" s="215"/>
      <c r="M14257" s="215"/>
    </row>
    <row r="14258" spans="5:13" x14ac:dyDescent="0.2">
      <c r="E14258" s="215"/>
      <c r="F14258" s="215"/>
      <c r="H14258" s="215"/>
      <c r="I14258" s="216"/>
      <c r="J14258" s="215"/>
      <c r="K14258" s="215"/>
      <c r="L14258" s="215"/>
      <c r="M14258" s="215"/>
    </row>
    <row r="14259" spans="5:13" x14ac:dyDescent="0.2">
      <c r="E14259" s="215"/>
      <c r="F14259" s="215"/>
      <c r="H14259" s="215"/>
      <c r="I14259" s="216"/>
      <c r="J14259" s="215"/>
      <c r="K14259" s="215"/>
      <c r="L14259" s="215"/>
      <c r="M14259" s="215"/>
    </row>
    <row r="14260" spans="5:13" x14ac:dyDescent="0.2">
      <c r="E14260" s="215"/>
      <c r="F14260" s="215"/>
      <c r="H14260" s="215"/>
      <c r="I14260" s="216"/>
      <c r="J14260" s="215"/>
      <c r="K14260" s="215"/>
      <c r="L14260" s="215"/>
      <c r="M14260" s="215"/>
    </row>
    <row r="14261" spans="5:13" x14ac:dyDescent="0.2">
      <c r="E14261" s="215"/>
      <c r="F14261" s="215"/>
      <c r="H14261" s="215"/>
      <c r="I14261" s="216"/>
      <c r="J14261" s="215"/>
      <c r="K14261" s="215"/>
      <c r="L14261" s="215"/>
      <c r="M14261" s="215"/>
    </row>
    <row r="14262" spans="5:13" x14ac:dyDescent="0.2">
      <c r="E14262" s="215"/>
      <c r="F14262" s="215"/>
      <c r="H14262" s="215"/>
      <c r="I14262" s="216"/>
      <c r="J14262" s="215"/>
      <c r="K14262" s="215"/>
      <c r="L14262" s="215"/>
      <c r="M14262" s="215"/>
    </row>
    <row r="14263" spans="5:13" x14ac:dyDescent="0.2">
      <c r="F14263" s="223"/>
      <c r="G14263" s="223"/>
      <c r="H14263" s="223"/>
      <c r="I14263" s="216"/>
      <c r="J14263" s="223"/>
      <c r="K14263" s="223"/>
    </row>
    <row r="14264" spans="5:13" x14ac:dyDescent="0.2">
      <c r="H14264" s="219"/>
      <c r="I14264" s="216"/>
      <c r="M14264" s="215"/>
    </row>
    <row r="14265" spans="5:13" x14ac:dyDescent="0.2">
      <c r="E14265" s="215"/>
      <c r="F14265" s="215"/>
      <c r="H14265" s="215"/>
      <c r="I14265" s="216"/>
      <c r="J14265" s="215"/>
      <c r="K14265" s="215"/>
      <c r="L14265" s="215"/>
      <c r="M14265" s="215"/>
    </row>
    <row r="14266" spans="5:13" x14ac:dyDescent="0.2">
      <c r="E14266" s="215"/>
      <c r="F14266" s="215"/>
      <c r="H14266" s="215"/>
      <c r="I14266" s="216"/>
      <c r="J14266" s="215"/>
      <c r="K14266" s="215"/>
      <c r="L14266" s="215"/>
      <c r="M14266" s="215"/>
    </row>
    <row r="14267" spans="5:13" x14ac:dyDescent="0.2">
      <c r="E14267" s="215"/>
      <c r="F14267" s="215"/>
      <c r="H14267" s="215"/>
      <c r="I14267" s="216"/>
      <c r="J14267" s="215"/>
      <c r="K14267" s="215"/>
      <c r="L14267" s="215"/>
      <c r="M14267" s="215"/>
    </row>
    <row r="14268" spans="5:13" x14ac:dyDescent="0.2">
      <c r="E14268" s="215"/>
      <c r="F14268" s="215"/>
      <c r="H14268" s="215"/>
      <c r="I14268" s="216"/>
      <c r="J14268" s="215"/>
      <c r="K14268" s="215"/>
      <c r="L14268" s="215"/>
      <c r="M14268" s="215"/>
    </row>
    <row r="14269" spans="5:13" x14ac:dyDescent="0.2">
      <c r="E14269" s="215"/>
      <c r="F14269" s="215"/>
      <c r="H14269" s="215"/>
      <c r="I14269" s="216"/>
      <c r="J14269" s="215"/>
      <c r="K14269" s="215"/>
      <c r="L14269" s="215"/>
      <c r="M14269" s="215"/>
    </row>
    <row r="14270" spans="5:13" x14ac:dyDescent="0.2">
      <c r="E14270" s="215"/>
      <c r="F14270" s="215"/>
      <c r="H14270" s="215"/>
      <c r="I14270" s="216"/>
      <c r="J14270" s="215"/>
      <c r="K14270" s="215"/>
      <c r="L14270" s="215"/>
      <c r="M14270" s="215"/>
    </row>
    <row r="14271" spans="5:13" x14ac:dyDescent="0.2">
      <c r="F14271" s="223"/>
      <c r="G14271" s="223"/>
      <c r="I14271" s="216"/>
      <c r="J14271" s="223"/>
      <c r="K14271" s="223"/>
    </row>
    <row r="14272" spans="5:13" x14ac:dyDescent="0.2">
      <c r="E14272" s="215"/>
      <c r="F14272" s="215"/>
      <c r="H14272" s="215"/>
      <c r="I14272" s="216"/>
      <c r="J14272" s="215"/>
      <c r="K14272" s="215"/>
      <c r="L14272" s="215"/>
      <c r="M14272" s="215"/>
    </row>
    <row r="14273" spans="5:13" x14ac:dyDescent="0.2">
      <c r="E14273" s="215"/>
      <c r="F14273" s="215"/>
      <c r="H14273" s="215"/>
      <c r="I14273" s="216"/>
      <c r="J14273" s="215"/>
      <c r="K14273" s="215"/>
      <c r="L14273" s="215"/>
      <c r="M14273" s="215"/>
    </row>
    <row r="14274" spans="5:13" x14ac:dyDescent="0.2">
      <c r="E14274" s="215"/>
      <c r="F14274" s="215"/>
      <c r="H14274" s="215"/>
      <c r="I14274" s="216"/>
      <c r="J14274" s="215"/>
      <c r="K14274" s="215"/>
      <c r="L14274" s="215"/>
      <c r="M14274" s="215"/>
    </row>
    <row r="14275" spans="5:13" x14ac:dyDescent="0.2">
      <c r="E14275" s="215"/>
      <c r="F14275" s="215"/>
      <c r="H14275" s="215"/>
      <c r="I14275" s="216"/>
      <c r="J14275" s="215"/>
      <c r="K14275" s="215"/>
      <c r="L14275" s="215"/>
      <c r="M14275" s="215"/>
    </row>
    <row r="14276" spans="5:13" x14ac:dyDescent="0.2">
      <c r="E14276" s="215"/>
      <c r="F14276" s="215"/>
      <c r="H14276" s="215"/>
      <c r="I14276" s="216"/>
      <c r="J14276" s="215"/>
      <c r="K14276" s="215"/>
      <c r="L14276" s="215"/>
      <c r="M14276" s="215"/>
    </row>
    <row r="14277" spans="5:13" x14ac:dyDescent="0.2">
      <c r="E14277" s="215"/>
      <c r="F14277" s="215"/>
      <c r="H14277" s="215"/>
      <c r="I14277" s="216"/>
      <c r="J14277" s="215"/>
      <c r="K14277" s="215"/>
      <c r="L14277" s="215"/>
      <c r="M14277" s="215"/>
    </row>
    <row r="14278" spans="5:13" x14ac:dyDescent="0.2">
      <c r="E14278" s="215"/>
      <c r="F14278" s="215"/>
      <c r="H14278" s="215"/>
      <c r="I14278" s="216"/>
      <c r="J14278" s="215"/>
      <c r="K14278" s="215"/>
      <c r="L14278" s="215"/>
      <c r="M14278" s="215"/>
    </row>
    <row r="14279" spans="5:13" x14ac:dyDescent="0.2">
      <c r="E14279" s="215"/>
      <c r="F14279" s="215"/>
      <c r="H14279" s="215"/>
      <c r="I14279" s="216"/>
      <c r="J14279" s="215"/>
      <c r="K14279" s="215"/>
      <c r="L14279" s="215"/>
      <c r="M14279" s="215"/>
    </row>
    <row r="14280" spans="5:13" x14ac:dyDescent="0.2">
      <c r="E14280" s="215"/>
      <c r="F14280" s="215"/>
      <c r="H14280" s="215"/>
      <c r="I14280" s="216"/>
      <c r="J14280" s="215"/>
      <c r="K14280" s="215"/>
      <c r="L14280" s="215"/>
      <c r="M14280" s="215"/>
    </row>
    <row r="14281" spans="5:13" x14ac:dyDescent="0.2">
      <c r="E14281" s="215"/>
      <c r="F14281" s="215"/>
      <c r="H14281" s="215"/>
      <c r="I14281" s="216"/>
      <c r="J14281" s="215"/>
      <c r="K14281" s="215"/>
      <c r="L14281" s="215"/>
      <c r="M14281" s="215"/>
    </row>
    <row r="14282" spans="5:13" x14ac:dyDescent="0.2">
      <c r="E14282" s="215"/>
      <c r="F14282" s="215"/>
      <c r="H14282" s="215"/>
      <c r="I14282" s="216"/>
      <c r="J14282" s="215"/>
      <c r="K14282" s="215"/>
      <c r="L14282" s="215"/>
      <c r="M14282" s="215"/>
    </row>
    <row r="14283" spans="5:13" x14ac:dyDescent="0.2">
      <c r="E14283" s="223"/>
      <c r="F14283" s="223"/>
      <c r="H14283" s="219"/>
      <c r="J14283" s="223"/>
      <c r="K14283" s="223"/>
      <c r="M14283" s="223"/>
    </row>
    <row r="14285" spans="5:13" x14ac:dyDescent="0.2">
      <c r="E14285" s="223"/>
      <c r="F14285" s="223"/>
      <c r="H14285" s="219"/>
      <c r="J14285" s="223"/>
      <c r="K14285" s="223"/>
      <c r="M14285" s="223"/>
    </row>
    <row r="14286" spans="5:13" x14ac:dyDescent="0.2">
      <c r="E14286" s="215"/>
      <c r="F14286" s="215"/>
      <c r="H14286" s="219"/>
      <c r="J14286" s="215"/>
      <c r="K14286" s="215"/>
      <c r="L14286" s="215"/>
      <c r="M14286" s="215"/>
    </row>
    <row r="14287" spans="5:13" x14ac:dyDescent="0.2">
      <c r="E14287" s="223"/>
      <c r="F14287" s="223"/>
      <c r="H14287" s="219"/>
      <c r="J14287" s="223"/>
      <c r="K14287" s="223"/>
      <c r="M14287" s="223"/>
    </row>
    <row r="14288" spans="5:13" x14ac:dyDescent="0.2">
      <c r="E14288" s="223"/>
      <c r="F14288" s="223"/>
      <c r="H14288" s="219"/>
      <c r="J14288" s="223"/>
      <c r="K14288" s="223"/>
    </row>
    <row r="14289" spans="5:13" x14ac:dyDescent="0.2">
      <c r="E14289" s="215"/>
      <c r="F14289" s="215"/>
      <c r="H14289" s="215"/>
      <c r="J14289" s="215"/>
      <c r="K14289" s="215"/>
      <c r="L14289" s="215"/>
      <c r="M14289" s="215"/>
    </row>
    <row r="14290" spans="5:13" x14ac:dyDescent="0.2">
      <c r="E14290" s="223"/>
      <c r="F14290" s="223"/>
      <c r="H14290" s="219"/>
      <c r="J14290" s="223"/>
      <c r="K14290" s="223"/>
      <c r="M14290" s="223"/>
    </row>
    <row r="14291" spans="5:13" x14ac:dyDescent="0.2">
      <c r="E14291" s="215"/>
      <c r="F14291" s="215"/>
      <c r="H14291" s="219"/>
      <c r="J14291" s="215"/>
      <c r="K14291" s="215"/>
      <c r="L14291" s="215"/>
      <c r="M14291" s="215"/>
    </row>
    <row r="14293" spans="5:13" x14ac:dyDescent="0.2">
      <c r="E14293" s="215"/>
      <c r="F14293" s="215"/>
      <c r="H14293" s="219"/>
      <c r="J14293" s="215"/>
      <c r="K14293" s="215"/>
      <c r="L14293" s="215"/>
      <c r="M14293" s="215"/>
    </row>
    <row r="14294" spans="5:13" x14ac:dyDescent="0.2">
      <c r="E14294" s="215"/>
      <c r="F14294" s="215"/>
      <c r="H14294" s="219"/>
      <c r="J14294" s="215"/>
      <c r="K14294" s="215"/>
      <c r="L14294" s="215"/>
      <c r="M14294" s="215"/>
    </row>
    <row r="14295" spans="5:13" x14ac:dyDescent="0.2">
      <c r="E14295" s="215"/>
      <c r="F14295" s="215"/>
      <c r="H14295" s="215"/>
      <c r="J14295" s="215"/>
      <c r="K14295" s="215"/>
      <c r="L14295" s="215"/>
      <c r="M14295" s="215"/>
    </row>
    <row r="14296" spans="5:13" x14ac:dyDescent="0.2">
      <c r="E14296" s="215"/>
      <c r="F14296" s="215"/>
      <c r="H14296" s="219"/>
      <c r="J14296" s="215"/>
      <c r="K14296" s="215"/>
      <c r="L14296" s="215"/>
      <c r="M14296" s="215"/>
    </row>
    <row r="14297" spans="5:13" x14ac:dyDescent="0.2">
      <c r="E14297" s="223"/>
      <c r="F14297" s="223"/>
      <c r="H14297" s="219"/>
      <c r="J14297" s="223"/>
      <c r="K14297" s="223"/>
      <c r="M14297" s="223"/>
    </row>
    <row r="14299" spans="5:13" x14ac:dyDescent="0.2">
      <c r="E14299" s="215"/>
      <c r="F14299" s="215"/>
      <c r="H14299" s="219"/>
      <c r="J14299" s="215"/>
      <c r="K14299" s="215"/>
      <c r="L14299" s="215"/>
      <c r="M14299" s="215"/>
    </row>
    <row r="14300" spans="5:13" x14ac:dyDescent="0.2">
      <c r="E14300" s="215"/>
      <c r="F14300" s="215"/>
      <c r="H14300" s="219"/>
      <c r="J14300" s="215"/>
      <c r="K14300" s="215"/>
      <c r="L14300" s="215"/>
      <c r="M14300" s="215"/>
    </row>
    <row r="14303" spans="5:13" x14ac:dyDescent="0.2">
      <c r="E14303" s="215"/>
      <c r="F14303" s="215"/>
      <c r="H14303" s="219"/>
      <c r="J14303" s="215"/>
      <c r="K14303" s="215"/>
      <c r="L14303" s="215"/>
      <c r="M14303" s="215"/>
    </row>
    <row r="14304" spans="5:13" x14ac:dyDescent="0.2">
      <c r="E14304" s="215"/>
      <c r="F14304" s="215"/>
      <c r="H14304" s="219"/>
      <c r="J14304" s="215"/>
      <c r="K14304" s="215"/>
      <c r="L14304" s="215"/>
      <c r="M14304" s="215"/>
    </row>
    <row r="14305" spans="5:13" x14ac:dyDescent="0.2">
      <c r="E14305" s="215"/>
      <c r="F14305" s="215"/>
      <c r="H14305" s="219"/>
      <c r="J14305" s="215"/>
      <c r="K14305" s="215"/>
      <c r="L14305" s="215"/>
      <c r="M14305" s="215"/>
    </row>
    <row r="14306" spans="5:13" x14ac:dyDescent="0.2">
      <c r="E14306" s="215"/>
      <c r="F14306" s="215"/>
      <c r="H14306" s="219"/>
      <c r="J14306" s="215"/>
      <c r="K14306" s="215"/>
      <c r="L14306" s="215"/>
      <c r="M14306" s="215"/>
    </row>
    <row r="14308" spans="5:13" x14ac:dyDescent="0.2">
      <c r="E14308" s="223"/>
      <c r="F14308" s="223"/>
      <c r="H14308" s="219"/>
      <c r="J14308" s="223"/>
      <c r="K14308" s="223"/>
      <c r="M14308" s="223"/>
    </row>
    <row r="14309" spans="5:13" x14ac:dyDescent="0.2">
      <c r="E14309" s="215"/>
      <c r="F14309" s="215"/>
      <c r="H14309" s="219"/>
      <c r="J14309" s="215"/>
      <c r="K14309" s="215"/>
      <c r="L14309" s="215"/>
      <c r="M14309" s="215"/>
    </row>
    <row r="14310" spans="5:13" x14ac:dyDescent="0.2">
      <c r="E14310" s="215"/>
      <c r="F14310" s="215"/>
      <c r="H14310" s="219"/>
      <c r="J14310" s="215"/>
      <c r="K14310" s="215"/>
      <c r="L14310" s="215"/>
      <c r="M14310" s="215"/>
    </row>
    <row r="14311" spans="5:13" x14ac:dyDescent="0.2">
      <c r="E14311" s="215"/>
      <c r="F14311" s="215"/>
      <c r="H14311" s="219"/>
      <c r="J14311" s="215"/>
      <c r="K14311" s="215"/>
      <c r="L14311" s="215"/>
      <c r="M14311" s="215"/>
    </row>
    <row r="14312" spans="5:13" x14ac:dyDescent="0.2">
      <c r="E14312" s="223"/>
      <c r="F14312" s="223"/>
      <c r="H14312" s="219"/>
      <c r="J14312" s="223"/>
      <c r="K14312" s="223"/>
      <c r="M14312" s="223"/>
    </row>
    <row r="14313" spans="5:13" x14ac:dyDescent="0.2">
      <c r="E14313" s="223"/>
      <c r="F14313" s="223"/>
      <c r="H14313" s="219"/>
      <c r="J14313" s="223"/>
      <c r="K14313" s="223"/>
      <c r="M14313" s="223"/>
    </row>
    <row r="14314" spans="5:13" x14ac:dyDescent="0.2">
      <c r="E14314" s="223"/>
      <c r="F14314" s="223"/>
      <c r="H14314" s="219"/>
      <c r="J14314" s="223"/>
      <c r="K14314" s="223"/>
      <c r="M14314" s="223"/>
    </row>
    <row r="14315" spans="5:13" x14ac:dyDescent="0.2">
      <c r="E14315" s="223"/>
      <c r="F14315" s="223"/>
      <c r="H14315" s="219"/>
      <c r="J14315" s="223"/>
      <c r="K14315" s="223"/>
      <c r="M14315" s="223"/>
    </row>
    <row r="14319" spans="5:13" x14ac:dyDescent="0.2">
      <c r="E14319" s="215"/>
      <c r="F14319" s="215"/>
      <c r="H14319" s="215"/>
      <c r="J14319" s="215"/>
      <c r="K14319" s="215"/>
      <c r="L14319" s="215"/>
      <c r="M14319" s="215"/>
    </row>
    <row r="14320" spans="5:13" x14ac:dyDescent="0.2">
      <c r="E14320" s="215"/>
      <c r="F14320" s="215"/>
      <c r="H14320" s="219"/>
      <c r="J14320" s="215"/>
      <c r="K14320" s="215"/>
      <c r="L14320" s="215"/>
      <c r="M14320" s="215"/>
    </row>
    <row r="14321" spans="5:13" x14ac:dyDescent="0.2">
      <c r="E14321" s="223"/>
      <c r="F14321" s="223"/>
      <c r="H14321" s="219"/>
      <c r="J14321" s="223"/>
      <c r="K14321" s="223"/>
      <c r="M14321" s="223"/>
    </row>
    <row r="14324" spans="5:13" x14ac:dyDescent="0.2">
      <c r="E14324" s="223"/>
      <c r="F14324" s="223"/>
      <c r="H14324" s="219"/>
      <c r="J14324" s="223"/>
      <c r="K14324" s="223"/>
      <c r="M14324" s="223"/>
    </row>
    <row r="14326" spans="5:13" x14ac:dyDescent="0.2">
      <c r="E14326" s="215"/>
      <c r="F14326" s="215"/>
      <c r="H14326" s="219"/>
      <c r="J14326" s="215"/>
      <c r="K14326" s="215"/>
      <c r="L14326" s="215"/>
      <c r="M14326" s="215"/>
    </row>
    <row r="14327" spans="5:13" x14ac:dyDescent="0.2">
      <c r="E14327" s="223"/>
      <c r="F14327" s="223"/>
      <c r="H14327" s="219"/>
      <c r="J14327" s="223"/>
      <c r="K14327" s="223"/>
      <c r="M14327" s="223"/>
    </row>
    <row r="14328" spans="5:13" x14ac:dyDescent="0.2">
      <c r="E14328" s="215"/>
      <c r="F14328" s="215"/>
      <c r="H14328" s="219"/>
      <c r="J14328" s="215"/>
      <c r="K14328" s="215"/>
      <c r="L14328" s="215"/>
      <c r="M14328" s="215"/>
    </row>
    <row r="14329" spans="5:13" x14ac:dyDescent="0.2">
      <c r="E14329" s="223"/>
      <c r="F14329" s="223"/>
      <c r="H14329" s="223"/>
      <c r="J14329" s="223"/>
      <c r="K14329" s="223"/>
      <c r="M14329" s="223"/>
    </row>
    <row r="14331" spans="5:13" x14ac:dyDescent="0.2">
      <c r="E14331" s="215"/>
      <c r="F14331" s="215"/>
      <c r="H14331" s="219"/>
      <c r="J14331" s="215"/>
      <c r="K14331" s="215"/>
      <c r="L14331" s="215"/>
      <c r="M14331" s="215"/>
    </row>
    <row r="14332" spans="5:13" x14ac:dyDescent="0.2">
      <c r="E14332" s="215"/>
      <c r="F14332" s="215"/>
      <c r="H14332" s="219"/>
      <c r="J14332" s="215"/>
      <c r="K14332" s="215"/>
      <c r="L14332" s="215"/>
      <c r="M14332" s="215"/>
    </row>
    <row r="14333" spans="5:13" x14ac:dyDescent="0.2">
      <c r="E14333" s="215"/>
      <c r="F14333" s="215"/>
      <c r="H14333" s="219"/>
      <c r="J14333" s="215"/>
      <c r="K14333" s="215"/>
      <c r="L14333" s="215"/>
      <c r="M14333" s="215"/>
    </row>
    <row r="14334" spans="5:13" x14ac:dyDescent="0.2">
      <c r="E14334" s="215"/>
      <c r="F14334" s="215"/>
      <c r="H14334" s="219"/>
      <c r="J14334" s="215"/>
      <c r="K14334" s="215"/>
      <c r="L14334" s="215"/>
      <c r="M14334" s="215"/>
    </row>
    <row r="14335" spans="5:13" x14ac:dyDescent="0.2">
      <c r="E14335" s="215"/>
      <c r="F14335" s="215"/>
      <c r="H14335" s="219"/>
      <c r="J14335" s="215"/>
      <c r="K14335" s="215"/>
      <c r="L14335" s="215"/>
      <c r="M14335" s="215"/>
    </row>
    <row r="14336" spans="5:13" x14ac:dyDescent="0.2">
      <c r="E14336" s="215"/>
      <c r="F14336" s="215"/>
      <c r="H14336" s="219"/>
      <c r="J14336" s="215"/>
      <c r="K14336" s="215"/>
      <c r="L14336" s="215"/>
      <c r="M14336" s="215"/>
    </row>
    <row r="14337" spans="5:13" x14ac:dyDescent="0.2">
      <c r="E14337" s="215"/>
      <c r="F14337" s="215"/>
      <c r="H14337" s="219"/>
      <c r="J14337" s="215"/>
      <c r="K14337" s="215"/>
      <c r="L14337" s="215"/>
      <c r="M14337" s="215"/>
    </row>
    <row r="14338" spans="5:13" x14ac:dyDescent="0.2">
      <c r="E14338" s="215"/>
      <c r="F14338" s="215"/>
      <c r="H14338" s="219"/>
      <c r="J14338" s="215"/>
      <c r="K14338" s="215"/>
      <c r="L14338" s="215"/>
      <c r="M14338" s="215"/>
    </row>
    <row r="14340" spans="5:13" x14ac:dyDescent="0.2">
      <c r="E14340" s="223"/>
      <c r="F14340" s="223"/>
      <c r="H14340" s="219"/>
      <c r="J14340" s="223"/>
      <c r="K14340" s="223"/>
    </row>
    <row r="14341" spans="5:13" x14ac:dyDescent="0.2">
      <c r="E14341" s="223"/>
      <c r="F14341" s="223"/>
      <c r="H14341" s="219"/>
      <c r="J14341" s="223"/>
      <c r="K14341" s="223"/>
      <c r="M14341" s="223"/>
    </row>
    <row r="14342" spans="5:13" x14ac:dyDescent="0.2">
      <c r="E14342" s="215"/>
      <c r="F14342" s="215"/>
      <c r="H14342" s="219"/>
      <c r="J14342" s="215"/>
      <c r="K14342" s="215"/>
      <c r="L14342" s="215"/>
      <c r="M14342" s="215"/>
    </row>
    <row r="14343" spans="5:13" x14ac:dyDescent="0.2">
      <c r="E14343" s="215"/>
      <c r="F14343" s="215"/>
      <c r="H14343" s="219"/>
      <c r="J14343" s="215"/>
      <c r="K14343" s="215"/>
      <c r="L14343" s="215"/>
      <c r="M14343" s="215"/>
    </row>
    <row r="14344" spans="5:13" x14ac:dyDescent="0.2">
      <c r="F14344" s="125"/>
      <c r="I14344" s="216"/>
    </row>
    <row r="14345" spans="5:13" x14ac:dyDescent="0.2">
      <c r="F14345" s="125"/>
      <c r="I14345" s="216"/>
    </row>
    <row r="14346" spans="5:13" x14ac:dyDescent="0.2">
      <c r="F14346" s="125"/>
      <c r="I14346" s="216"/>
    </row>
    <row r="14347" spans="5:13" x14ac:dyDescent="0.2">
      <c r="F14347" s="125"/>
      <c r="I14347" s="216"/>
    </row>
  </sheetData>
  <sheetProtection password="CA36" sheet="1" objects="1" scenarios="1"/>
  <autoFilter ref="A1:R1">
    <sortState ref="A2:R638">
      <sortCondition ref="A1"/>
    </sortState>
  </autoFilter>
  <conditionalFormatting sqref="O65 O96:O97 O61:O62 O103:O111 O41 O113:O115 O22 O77 O79 O81:O93 O59 O99:O100 O221 O215 O209 O177 O272:O283 O285:O286 O269:O270 O172 O255:O257 O259:O262 O267 O224:O235 O238:O246 O248:O253 O573 O585:O586 O583 O535:O536 O529:O531 O523 O519 O516 O495 O526 O501 O508 O491 O497 O503:O504 O506 O511:O514 O539 O541:O543">
    <cfRule type="cellIs" dxfId="173" priority="239" stopIfTrue="1" operator="lessThan">
      <formula>50</formula>
    </cfRule>
    <cfRule type="cellIs" dxfId="172" priority="240" stopIfTrue="1" operator="greaterThanOrEqual">
      <formula>50</formula>
    </cfRule>
  </conditionalFormatting>
  <conditionalFormatting sqref="O65 O22 O41">
    <cfRule type="cellIs" dxfId="171" priority="237" stopIfTrue="1" operator="lessThan">
      <formula>50</formula>
    </cfRule>
    <cfRule type="cellIs" dxfId="170" priority="238" stopIfTrue="1" operator="greaterThanOrEqual">
      <formula>50</formula>
    </cfRule>
  </conditionalFormatting>
  <conditionalFormatting sqref="O65 O22 O41">
    <cfRule type="cellIs" dxfId="169" priority="235" stopIfTrue="1" operator="lessThan">
      <formula>50</formula>
    </cfRule>
    <cfRule type="cellIs" dxfId="168" priority="236" stopIfTrue="1" operator="greaterThanOrEqual">
      <formula>50</formula>
    </cfRule>
  </conditionalFormatting>
  <conditionalFormatting sqref="O87:O93 O96:O97 O113:O115 O103:O111 O99:O100 O209 O221 O215 O285:O286 O177 O172 O255:O257 O259:O262 O267 O269:O270 O272:O283 O224:O235 O238:O246 O248:O253">
    <cfRule type="cellIs" dxfId="167" priority="233" stopIfTrue="1" operator="lessThan">
      <formula>50</formula>
    </cfRule>
    <cfRule type="cellIs" dxfId="166" priority="234" stopIfTrue="1" operator="lessThan">
      <formula>50</formula>
    </cfRule>
  </conditionalFormatting>
  <conditionalFormatting sqref="O87:O93 O96:O97 O113:O115 O103:O111 O99:O100 O209 O221 O215 O285:O286 O177 O172 O255:O257 O259:O262 O267 O269:O270 O272:O283 O224:O235 O238:O246 O248:O253">
    <cfRule type="cellIs" dxfId="165" priority="229" stopIfTrue="1" operator="lessThan">
      <formula>50</formula>
    </cfRule>
    <cfRule type="cellIs" dxfId="164" priority="230" stopIfTrue="1" operator="greaterThanOrEqual">
      <formula>50</formula>
    </cfRule>
    <cfRule type="cellIs" dxfId="163" priority="231" stopIfTrue="1" operator="lessThan">
      <formula>50</formula>
    </cfRule>
    <cfRule type="cellIs" dxfId="162" priority="232" stopIfTrue="1" operator="greaterThanOrEqual">
      <formula>50</formula>
    </cfRule>
  </conditionalFormatting>
  <conditionalFormatting sqref="O65 O22 O41 O278 O573 O583 O535:O536 O529:O531 O523 O519 O516 O508 O526 O497 O491 O585:O586 O513:O514 O539 O541:O543">
    <cfRule type="cellIs" dxfId="161" priority="228" stopIfTrue="1" operator="lessThan">
      <formula>50</formula>
    </cfRule>
  </conditionalFormatting>
  <conditionalFormatting sqref="O65 O22 O41">
    <cfRule type="cellIs" dxfId="160" priority="227" stopIfTrue="1" operator="lessThan">
      <formula>50</formula>
    </cfRule>
  </conditionalFormatting>
  <conditionalFormatting sqref="O65 O96:O97 O61:O62 O103:O111 O41 O113:O115 O22 O77 O79 O81:O93 O59 O99:O100 O238:O241 O278 O200:O201 O583 O508 O529:O531 O523 O519 O516 O495 O535:O536 O501 O526 O491 O497 O503:O504 O506 O511:O514 O539 O541:O543">
    <cfRule type="cellIs" dxfId="159" priority="225" stopIfTrue="1" operator="greaterThanOrEqual">
      <formula>50</formula>
    </cfRule>
    <cfRule type="cellIs" dxfId="158" priority="226" stopIfTrue="1" operator="lessThan">
      <formula>50</formula>
    </cfRule>
  </conditionalFormatting>
  <conditionalFormatting sqref="O278 O573 O585:O586 O583 O535:O536 O529:O531 O523 O519 O516 O508 O526 O497 O491 O513:O514 O539 O541:O543">
    <cfRule type="cellIs" dxfId="157" priority="222" stopIfTrue="1" operator="lessThanOrEqual">
      <formula>49</formula>
    </cfRule>
    <cfRule type="cellIs" dxfId="156" priority="223" stopIfTrue="1" operator="lessThan">
      <formula>50</formula>
    </cfRule>
    <cfRule type="cellIs" dxfId="155" priority="224" stopIfTrue="1" operator="greaterThanOrEqual">
      <formula>50</formula>
    </cfRule>
  </conditionalFormatting>
  <conditionalFormatting sqref="O1535 O1550 O1557 O2423 O2350 O1579 O1569 O2332 O1595 O1598 O1630 O1635 O1637 O2234 O1650:O1651 O1723 O2178 O1732 O2135 O1744 O1759 O1753:O1754 O1808 O1813 O1826:O1827 O1829:O1830 O1833 O1835 O1837 O1872 O1693 O1513 O1517 O1283">
    <cfRule type="cellIs" dxfId="154" priority="220" stopIfTrue="1" operator="lessThan">
      <formula>50</formula>
    </cfRule>
    <cfRule type="cellIs" dxfId="153" priority="221"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52" priority="219" stopIfTrue="1" operator="lessThan">
      <formula>50</formula>
    </cfRule>
  </conditionalFormatting>
  <conditionalFormatting sqref="O2423">
    <cfRule type="cellIs" dxfId="151" priority="217" stopIfTrue="1" operator="lessThan">
      <formula>50</formula>
    </cfRule>
    <cfRule type="cellIs" dxfId="150" priority="218"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49" priority="214" stopIfTrue="1" operator="lessThanOrEqual">
      <formula>49</formula>
    </cfRule>
    <cfRule type="cellIs" dxfId="148" priority="215" stopIfTrue="1" operator="lessThan">
      <formula>50</formula>
    </cfRule>
    <cfRule type="cellIs" dxfId="147" priority="216" stopIfTrue="1" operator="greaterThanOrEqual">
      <formula>50</formula>
    </cfRule>
  </conditionalFormatting>
  <conditionalFormatting sqref="O2423">
    <cfRule type="cellIs" dxfId="146" priority="212" stopIfTrue="1" operator="greaterThanOrEqual">
      <formula>50</formula>
    </cfRule>
    <cfRule type="cellIs" dxfId="145" priority="213" stopIfTrue="1" operator="lessThan">
      <formula>50</formula>
    </cfRule>
  </conditionalFormatting>
  <conditionalFormatting sqref="O2423">
    <cfRule type="cellIs" dxfId="144" priority="209" stopIfTrue="1" operator="lessThan">
      <formula>50</formula>
    </cfRule>
    <cfRule type="cellIs" priority="210" stopIfTrue="1" operator="lessThan">
      <formula>50</formula>
    </cfRule>
    <cfRule type="cellIs" dxfId="143" priority="211" stopIfTrue="1" operator="greaterThanOrEqual">
      <formula>50</formula>
    </cfRule>
  </conditionalFormatting>
  <conditionalFormatting sqref="A13220:A64408 A1 A2119:A13158">
    <cfRule type="duplicateValues" dxfId="142" priority="31"/>
  </conditionalFormatting>
  <conditionalFormatting sqref="A12978">
    <cfRule type="duplicateValues" dxfId="141" priority="32"/>
  </conditionalFormatting>
  <conditionalFormatting sqref="A13111:A13158">
    <cfRule type="duplicateValues" dxfId="140" priority="33"/>
  </conditionalFormatting>
  <conditionalFormatting sqref="A12974:A12977">
    <cfRule type="duplicateValues" dxfId="139" priority="34"/>
  </conditionalFormatting>
  <conditionalFormatting sqref="A12974:A13110">
    <cfRule type="duplicateValues" dxfId="138" priority="35"/>
  </conditionalFormatting>
  <conditionalFormatting sqref="A12974:A13158">
    <cfRule type="duplicateValues" dxfId="137" priority="36"/>
  </conditionalFormatting>
  <conditionalFormatting sqref="A13206:A13219">
    <cfRule type="duplicateValues" dxfId="136" priority="30"/>
  </conditionalFormatting>
  <conditionalFormatting sqref="A536">
    <cfRule type="duplicateValues" dxfId="135" priority="26" stopIfTrue="1"/>
  </conditionalFormatting>
  <conditionalFormatting sqref="A536">
    <cfRule type="duplicateValues" dxfId="134" priority="24" stopIfTrue="1"/>
    <cfRule type="duplicateValues" dxfId="133" priority="25" stopIfTrue="1"/>
  </conditionalFormatting>
  <conditionalFormatting sqref="A1252">
    <cfRule type="duplicateValues" dxfId="132" priority="23" stopIfTrue="1"/>
  </conditionalFormatting>
  <conditionalFormatting sqref="A1255">
    <cfRule type="duplicateValues" dxfId="131" priority="22" stopIfTrue="1"/>
  </conditionalFormatting>
  <conditionalFormatting sqref="A1255">
    <cfRule type="duplicateValues" dxfId="130" priority="20" stopIfTrue="1"/>
    <cfRule type="duplicateValues" dxfId="129" priority="21" stopIfTrue="1"/>
  </conditionalFormatting>
  <conditionalFormatting sqref="A1253:A2118">
    <cfRule type="duplicateValues" dxfId="128" priority="27" stopIfTrue="1"/>
  </conditionalFormatting>
  <conditionalFormatting sqref="A1253:A2118">
    <cfRule type="duplicateValues" dxfId="127" priority="28" stopIfTrue="1"/>
    <cfRule type="duplicateValues" dxfId="126" priority="29" stopIfTrue="1"/>
  </conditionalFormatting>
  <conditionalFormatting sqref="A69:A71 A402:A404 A735:A737 A1068:A1070 A1401:A1403 A1734:A1736">
    <cfRule type="duplicateValues" dxfId="125" priority="19" stopIfTrue="1"/>
  </conditionalFormatting>
  <conditionalFormatting sqref="A69:A71 A402:A404 A735:A737 A1068:A1070 A1401:A1403 A1734:A1736">
    <cfRule type="duplicateValues" dxfId="124" priority="17" stopIfTrue="1"/>
    <cfRule type="duplicateValues" dxfId="123" priority="18" stopIfTrue="1"/>
  </conditionalFormatting>
  <conditionalFormatting sqref="A2:A1844">
    <cfRule type="duplicateValues" dxfId="122" priority="16" stopIfTrue="1"/>
  </conditionalFormatting>
  <conditionalFormatting sqref="A2:A1844">
    <cfRule type="duplicateValues" dxfId="121" priority="14" stopIfTrue="1"/>
    <cfRule type="duplicateValues" dxfId="120" priority="15" stopIfTrue="1"/>
  </conditionalFormatting>
  <conditionalFormatting sqref="A1236">
    <cfRule type="duplicateValues" dxfId="119" priority="13" stopIfTrue="1"/>
  </conditionalFormatting>
  <conditionalFormatting sqref="A1236">
    <cfRule type="duplicateValues" dxfId="118" priority="11" stopIfTrue="1"/>
    <cfRule type="duplicateValues" dxfId="117" priority="12" stopIfTrue="1"/>
  </conditionalFormatting>
  <conditionalFormatting sqref="A1958">
    <cfRule type="duplicateValues" dxfId="116" priority="10" stopIfTrue="1"/>
  </conditionalFormatting>
  <conditionalFormatting sqref="A1961">
    <cfRule type="duplicateValues" dxfId="115" priority="9" stopIfTrue="1"/>
  </conditionalFormatting>
  <conditionalFormatting sqref="A1961">
    <cfRule type="duplicateValues" dxfId="114" priority="7" stopIfTrue="1"/>
    <cfRule type="duplicateValues" dxfId="113" priority="8" stopIfTrue="1"/>
  </conditionalFormatting>
  <conditionalFormatting sqref="A1237:A1958">
    <cfRule type="duplicateValues" dxfId="112" priority="6" stopIfTrue="1"/>
  </conditionalFormatting>
  <conditionalFormatting sqref="A1237:A1958">
    <cfRule type="duplicateValues" dxfId="111" priority="4" stopIfTrue="1"/>
    <cfRule type="duplicateValues" dxfId="110" priority="5" stopIfTrue="1"/>
  </conditionalFormatting>
  <conditionalFormatting sqref="A1959:A2825">
    <cfRule type="duplicateValues" dxfId="109" priority="3" stopIfTrue="1"/>
  </conditionalFormatting>
  <conditionalFormatting sqref="A1959:A2825">
    <cfRule type="duplicateValues" dxfId="108" priority="1" stopIfTrue="1"/>
    <cfRule type="duplicateValues" dxfId="107" priority="2" stopIfTrue="1"/>
  </conditionalFormatting>
  <conditionalFormatting sqref="A2:A1844">
    <cfRule type="duplicateValues" dxfId="106" priority="37" stopIfTrue="1"/>
  </conditionalFormatting>
  <conditionalFormatting sqref="A2:A1844">
    <cfRule type="duplicateValues" dxfId="105" priority="38" stopIfTrue="1"/>
    <cfRule type="duplicateValues" dxfId="104" priority="39" stopIfTrue="1"/>
  </conditionalFormatting>
  <conditionalFormatting sqref="A2:A1844">
    <cfRule type="duplicateValues" dxfId="103" priority="40" stopIfTrue="1"/>
  </conditionalFormatting>
  <conditionalFormatting sqref="A2:A1844">
    <cfRule type="duplicateValues" dxfId="102" priority="41" stopIfTrue="1"/>
  </conditionalFormatting>
  <conditionalFormatting sqref="A2:A1844">
    <cfRule type="duplicateValues" dxfId="101" priority="42" stopIfTrue="1"/>
    <cfRule type="duplicateValues" dxfId="100" priority="43" stopIfTrue="1"/>
  </conditionalFormatting>
  <conditionalFormatting sqref="A2:A1844">
    <cfRule type="duplicateValues" dxfId="99" priority="44" stopIfTrue="1"/>
  </conditionalFormatting>
  <conditionalFormatting sqref="A2:A1958">
    <cfRule type="duplicateValues" dxfId="98" priority="45" stopIfTrue="1"/>
  </conditionalFormatting>
  <conditionalFormatting sqref="A2:A1957">
    <cfRule type="duplicateValues" dxfId="97" priority="46" stopIfTrue="1"/>
  </conditionalFormatting>
  <conditionalFormatting sqref="A537:A1252">
    <cfRule type="duplicateValues" dxfId="96" priority="47" stopIfTrue="1"/>
  </conditionalFormatting>
  <conditionalFormatting sqref="A537:A1252">
    <cfRule type="duplicateValues" dxfId="95" priority="48" stopIfTrue="1"/>
    <cfRule type="duplicateValues" dxfId="94" priority="49" stopIfTrue="1"/>
  </conditionalFormatting>
  <conditionalFormatting sqref="A2:A1956">
    <cfRule type="duplicateValues" dxfId="93" priority="50" stopIfTrue="1"/>
  </conditionalFormatting>
  <conditionalFormatting sqref="A2:A2825">
    <cfRule type="duplicateValues" dxfId="92" priority="51" stopIfTrue="1"/>
  </conditionalFormatting>
  <conditionalFormatting sqref="A2:A2118">
    <cfRule type="duplicateValues" dxfId="91" priority="52" stopIfTrue="1"/>
  </conditionalFormatting>
  <conditionalFormatting sqref="B12979">
    <cfRule type="duplicateValues" dxfId="90" priority="53"/>
  </conditionalFormatting>
  <conditionalFormatting sqref="B12978">
    <cfRule type="duplicateValues" dxfId="89" priority="54"/>
  </conditionalFormatting>
  <conditionalFormatting sqref="B12980:B13110">
    <cfRule type="duplicateValues" dxfId="88" priority="55"/>
  </conditionalFormatting>
  <conditionalFormatting sqref="B12974:B12977">
    <cfRule type="duplicateValues" dxfId="87" priority="56"/>
  </conditionalFormatting>
  <conditionalFormatting sqref="B13159:B13196">
    <cfRule type="duplicateValues" dxfId="86" priority="5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dimension ref="A1:S19"/>
  <sheetViews>
    <sheetView rightToLeft="1" workbookViewId="0">
      <selection activeCell="D8" sqref="D8"/>
    </sheetView>
  </sheetViews>
  <sheetFormatPr defaultColWidth="9" defaultRowHeight="14.25" x14ac:dyDescent="0.2"/>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3.375" style="32" bestFit="1" customWidth="1"/>
    <col min="8" max="8" width="7.75" style="32" hidden="1" customWidth="1"/>
    <col min="9" max="9" width="7.87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4" customWidth="1"/>
    <col min="19" max="19" width="18.375" style="44" customWidth="1"/>
    <col min="20" max="20" width="16.25" style="32" customWidth="1"/>
    <col min="21" max="16384" width="9" style="32"/>
  </cols>
  <sheetData>
    <row r="1" spans="1:9" ht="23.25" customHeight="1" x14ac:dyDescent="0.2">
      <c r="A1" s="202" t="s">
        <v>50</v>
      </c>
      <c r="B1" s="34" t="s">
        <v>51</v>
      </c>
      <c r="C1" s="34" t="s">
        <v>52</v>
      </c>
      <c r="D1" s="74"/>
      <c r="H1" s="32" t="s">
        <v>242</v>
      </c>
      <c r="I1" s="32" t="s">
        <v>245</v>
      </c>
    </row>
    <row r="2" spans="1:9" s="76" customFormat="1" ht="33.75" customHeight="1" x14ac:dyDescent="0.2">
      <c r="A2" s="203" t="str">
        <f>'إختيار المقررات'!E1</f>
        <v>k1636</v>
      </c>
      <c r="B2" s="38"/>
      <c r="C2" s="38"/>
      <c r="D2" s="75"/>
      <c r="H2" s="76" t="s">
        <v>241</v>
      </c>
      <c r="I2" s="76" t="s">
        <v>577</v>
      </c>
    </row>
    <row r="3" spans="1:9" ht="23.25" customHeight="1" x14ac:dyDescent="0.2">
      <c r="A3" s="34" t="s">
        <v>572</v>
      </c>
      <c r="B3" s="34" t="s">
        <v>573</v>
      </c>
      <c r="C3" s="34" t="s">
        <v>269</v>
      </c>
      <c r="D3" s="34" t="s">
        <v>574</v>
      </c>
      <c r="E3" s="34" t="s">
        <v>575</v>
      </c>
      <c r="F3" s="34" t="s">
        <v>576</v>
      </c>
      <c r="H3" s="77" t="s">
        <v>253</v>
      </c>
      <c r="I3" s="77" t="s">
        <v>268</v>
      </c>
    </row>
    <row r="4" spans="1:9" ht="33.75" customHeight="1" x14ac:dyDescent="0.2">
      <c r="A4" s="38"/>
      <c r="B4" s="38"/>
      <c r="C4" s="37" t="str">
        <f>A4&amp;" "&amp;B4</f>
        <v xml:space="preserve"> </v>
      </c>
      <c r="D4" s="38"/>
      <c r="E4" s="38"/>
      <c r="F4" s="38"/>
      <c r="H4" s="32" t="s">
        <v>252</v>
      </c>
      <c r="I4" s="103" t="s">
        <v>570</v>
      </c>
    </row>
    <row r="5" spans="1:9" ht="23.25" customHeight="1" x14ac:dyDescent="0.2">
      <c r="A5" s="35" t="s">
        <v>11</v>
      </c>
      <c r="B5" s="34" t="s">
        <v>53</v>
      </c>
      <c r="C5" s="34" t="s">
        <v>6</v>
      </c>
      <c r="D5" s="34" t="s">
        <v>273</v>
      </c>
      <c r="E5" s="34" t="s">
        <v>10</v>
      </c>
      <c r="F5" s="34" t="s">
        <v>54</v>
      </c>
      <c r="H5" s="77" t="s">
        <v>251</v>
      </c>
      <c r="I5" s="77" t="s">
        <v>564</v>
      </c>
    </row>
    <row r="6" spans="1:9" ht="33.75" customHeight="1" x14ac:dyDescent="0.2">
      <c r="A6" s="38"/>
      <c r="B6" s="40"/>
      <c r="C6" s="38"/>
      <c r="D6" s="38"/>
      <c r="E6" s="38"/>
      <c r="F6" s="41"/>
      <c r="H6" s="32" t="s">
        <v>255</v>
      </c>
      <c r="I6" s="32" t="s">
        <v>567</v>
      </c>
    </row>
    <row r="7" spans="1:9" ht="23.25" customHeight="1" x14ac:dyDescent="0.2">
      <c r="A7" s="34" t="s">
        <v>55</v>
      </c>
      <c r="B7" s="34" t="s">
        <v>56</v>
      </c>
      <c r="C7" s="34" t="s">
        <v>57</v>
      </c>
      <c r="D7" s="34" t="s">
        <v>16</v>
      </c>
      <c r="E7" s="36" t="s">
        <v>58</v>
      </c>
      <c r="F7" s="43" t="s">
        <v>59</v>
      </c>
      <c r="H7" s="77" t="s">
        <v>248</v>
      </c>
      <c r="I7" s="32" t="s">
        <v>566</v>
      </c>
    </row>
    <row r="8" spans="1:9" ht="33.75" customHeight="1" x14ac:dyDescent="0.2">
      <c r="A8" s="38"/>
      <c r="B8" s="38"/>
      <c r="C8" s="38"/>
      <c r="D8" s="38"/>
      <c r="E8" s="38"/>
      <c r="F8" s="41"/>
      <c r="H8" s="78" t="s">
        <v>256</v>
      </c>
      <c r="I8" s="32" t="s">
        <v>568</v>
      </c>
    </row>
    <row r="9" spans="1:9" ht="23.25" customHeight="1" x14ac:dyDescent="0.2">
      <c r="A9" s="43" t="s">
        <v>60</v>
      </c>
      <c r="B9" s="36" t="s">
        <v>195</v>
      </c>
      <c r="H9" s="79" t="s">
        <v>249</v>
      </c>
      <c r="I9" s="32" t="s">
        <v>565</v>
      </c>
    </row>
    <row r="10" spans="1:9" ht="33.75" customHeight="1" x14ac:dyDescent="0.2">
      <c r="A10" s="41"/>
      <c r="B10" s="38"/>
      <c r="H10" s="78" t="s">
        <v>250</v>
      </c>
      <c r="I10" s="78" t="s">
        <v>569</v>
      </c>
    </row>
    <row r="11" spans="1:9" ht="18.75" x14ac:dyDescent="0.2">
      <c r="H11" s="79" t="s">
        <v>246</v>
      </c>
    </row>
    <row r="12" spans="1:9" x14ac:dyDescent="0.2">
      <c r="H12" s="78" t="s">
        <v>244</v>
      </c>
    </row>
    <row r="18" spans="7:7" x14ac:dyDescent="0.2">
      <c r="G18" s="42" t="s">
        <v>196</v>
      </c>
    </row>
    <row r="19" spans="7:7" x14ac:dyDescent="0.2">
      <c r="G19" s="42" t="s">
        <v>197</v>
      </c>
    </row>
  </sheetData>
  <sheetProtection algorithmName="SHA-512" hashValue="sBBwezDt2dp2Zwk8vambRs8dzFNZp9funMa8bVAODuwABL01R0+HIg6mRsNElO0pFqX739GLRSADeAZwzl6OrA==" saltValue="BtPPV6J+et/V9dmd3wJO1A==" spinCount="100000" sheet="1" objects="1" scenarios="1"/>
  <conditionalFormatting sqref="A1">
    <cfRule type="duplicateValues" dxfId="85" priority="1"/>
  </conditionalFormatting>
  <dataValidations count="4">
    <dataValidation type="list" allowBlank="1" showInputMessage="1" showErrorMessage="1" sqref="A8">
      <formula1>$I$1:$I$10</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list" allowBlank="1" showInputMessage="1" showErrorMessage="1" sqref="C8:D8">
      <formula1>$H$1:$H$12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dimension ref="A1:BB46"/>
  <sheetViews>
    <sheetView showGridLines="0" rightToLeft="1" topLeftCell="D1" workbookViewId="0">
      <selection activeCell="X7" sqref="X7:Y7"/>
    </sheetView>
  </sheetViews>
  <sheetFormatPr defaultColWidth="9" defaultRowHeight="14.25" customHeight="1" x14ac:dyDescent="0.2"/>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9.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59" hidden="1" customWidth="1"/>
    <col min="47" max="47" width="3.875" style="59" hidden="1" customWidth="1"/>
    <col min="48" max="48" width="20.5" style="59" hidden="1" customWidth="1"/>
    <col min="49" max="50" width="6.875" style="59" hidden="1" customWidth="1"/>
    <col min="51" max="52" width="9" style="59" customWidth="1"/>
    <col min="53" max="53" width="9" style="59"/>
    <col min="54" max="16384" width="9" style="1"/>
  </cols>
  <sheetData>
    <row r="1" spans="1:54" s="57" customFormat="1" ht="30" customHeight="1" thickBot="1" x14ac:dyDescent="0.25">
      <c r="B1" s="114"/>
      <c r="C1" s="320" t="s">
        <v>267</v>
      </c>
      <c r="D1" s="320"/>
      <c r="E1" s="345" t="s">
        <v>1136</v>
      </c>
      <c r="F1" s="345"/>
      <c r="G1" s="345"/>
      <c r="H1" s="320" t="s">
        <v>3</v>
      </c>
      <c r="I1" s="320"/>
      <c r="J1" s="320"/>
      <c r="K1" s="115"/>
      <c r="L1" s="325" t="str">
        <f>VLOOKUP($E$1,ورقة2!$A$1:$U$11587,2,0)</f>
        <v>يولى حريز</v>
      </c>
      <c r="M1" s="325"/>
      <c r="N1" s="325"/>
      <c r="O1" s="320" t="s">
        <v>4</v>
      </c>
      <c r="P1" s="320"/>
      <c r="Q1" s="321" t="str">
        <f>IF('إدخال البيانات'!A2&gt;0,IF('إدخال البيانات'!B2&lt;&gt;"",'إدخال البيانات'!B2,VLOOKUP($E$1,ورقة2!$A$1:$U$11587,3,0)))</f>
        <v>مخائيل</v>
      </c>
      <c r="R1" s="321"/>
      <c r="S1" s="321"/>
      <c r="T1" s="321"/>
      <c r="U1" s="320" t="s">
        <v>5</v>
      </c>
      <c r="V1" s="320"/>
      <c r="W1" s="325" t="str">
        <f>IF('إدخال البيانات'!A2&gt;0,IF('إدخال البيانات'!C2&lt;&gt;"",'إدخال البيانات'!C2,VLOOKUP($E$1,ورقة2!A1:U11587,4,0)))</f>
        <v>ابتسام</v>
      </c>
      <c r="X1" s="325"/>
      <c r="Y1" s="331" t="s">
        <v>53</v>
      </c>
      <c r="Z1" s="331"/>
      <c r="AA1" s="331"/>
      <c r="AB1" s="332">
        <f>IF('إدخال البيانات'!A2&gt;0,IF('إدخال البيانات'!B6&lt;&gt;"",'إدخال البيانات'!B6,VLOOKUP($E$1,ورقة2!A1:U11587,6,0)))</f>
        <v>0</v>
      </c>
      <c r="AC1" s="332"/>
      <c r="AD1" s="116" t="s">
        <v>6</v>
      </c>
      <c r="AE1" s="325">
        <f>IF('إدخال البيانات'!A2&gt;0,IF('إدخال البيانات'!C6&lt;&gt;"",'إدخال البيانات'!C6,VLOOKUP($E$1,ورقة2!A1:U11587,7,0)))</f>
        <v>0</v>
      </c>
      <c r="AF1" s="325"/>
      <c r="AG1" s="325"/>
      <c r="AH1" s="117"/>
      <c r="AI1" s="117"/>
      <c r="AJ1" s="117"/>
      <c r="AK1" s="72"/>
      <c r="AN1" s="57" t="s">
        <v>202</v>
      </c>
      <c r="AU1" s="58"/>
      <c r="AV1" s="58"/>
      <c r="AW1" s="58"/>
      <c r="AX1" s="58"/>
      <c r="AY1" s="58"/>
      <c r="AZ1" s="58"/>
      <c r="BA1" s="58"/>
      <c r="BB1" s="58"/>
    </row>
    <row r="2" spans="1:54" s="73" customFormat="1" ht="30" customHeight="1" thickTop="1" x14ac:dyDescent="0.2">
      <c r="B2" s="114"/>
      <c r="C2" s="320" t="s">
        <v>9</v>
      </c>
      <c r="D2" s="320"/>
      <c r="E2" s="329" t="str">
        <f>VLOOKUP($E$1,ورقة2!A1:U11587,9,0)</f>
        <v>الأولى حديث</v>
      </c>
      <c r="F2" s="329"/>
      <c r="G2" s="329"/>
      <c r="H2" s="330"/>
      <c r="I2" s="330"/>
      <c r="J2" s="330"/>
      <c r="K2" s="118"/>
      <c r="L2" s="322">
        <f>'إدخال البيانات'!F4</f>
        <v>0</v>
      </c>
      <c r="M2" s="322"/>
      <c r="N2" s="322"/>
      <c r="O2" s="323" t="s">
        <v>272</v>
      </c>
      <c r="P2" s="323"/>
      <c r="Q2" s="322">
        <f>'إدخال البيانات'!E4</f>
        <v>0</v>
      </c>
      <c r="R2" s="322"/>
      <c r="S2" s="322"/>
      <c r="T2" s="322"/>
      <c r="U2" s="328" t="s">
        <v>271</v>
      </c>
      <c r="V2" s="328"/>
      <c r="W2" s="322">
        <f>'إدخال البيانات'!D4</f>
        <v>0</v>
      </c>
      <c r="X2" s="322"/>
      <c r="Y2" s="323" t="s">
        <v>270</v>
      </c>
      <c r="Z2" s="323"/>
      <c r="AA2" s="323"/>
      <c r="AB2" s="322" t="str">
        <f>'إدخال البيانات'!C4</f>
        <v xml:space="preserve"> </v>
      </c>
      <c r="AC2" s="322"/>
      <c r="AD2" s="322"/>
      <c r="AE2" s="324" t="s">
        <v>269</v>
      </c>
      <c r="AF2" s="324"/>
      <c r="AG2" s="324"/>
      <c r="AH2" s="117"/>
      <c r="AI2" s="117"/>
      <c r="AJ2" s="117"/>
      <c r="AN2" s="73" t="s">
        <v>203</v>
      </c>
      <c r="AU2" s="58"/>
      <c r="AV2" s="58"/>
      <c r="AW2" s="58"/>
      <c r="AX2" s="58"/>
      <c r="AY2" s="58"/>
      <c r="AZ2" s="58"/>
      <c r="BA2" s="58"/>
      <c r="BB2" s="58"/>
    </row>
    <row r="3" spans="1:54" s="73" customFormat="1" ht="30" customHeight="1" x14ac:dyDescent="0.2">
      <c r="B3" s="320" t="s">
        <v>11</v>
      </c>
      <c r="C3" s="320"/>
      <c r="D3" s="320"/>
      <c r="E3" s="321" t="str">
        <f>IF('إدخال البيانات'!A2&gt;0,IF('إدخال البيانات'!A6&lt;&gt;"",'إدخال البيانات'!A6,VLOOKUP($E$1,ورقة2!A1:U11587,5,0)))</f>
        <v>انثى</v>
      </c>
      <c r="F3" s="321"/>
      <c r="G3" s="321"/>
      <c r="H3" s="320" t="s">
        <v>10</v>
      </c>
      <c r="I3" s="320"/>
      <c r="J3" s="320"/>
      <c r="K3" s="119"/>
      <c r="L3" s="325" t="str">
        <f>IF('إدخال البيانات'!A2&gt;0,IF('إدخال البيانات'!E6&lt;&gt;"",'إدخال البيانات'!E6,VLOOKUP($E$1,ورقة2!A1:U11587,8,0)))</f>
        <v>العربية السورية</v>
      </c>
      <c r="M3" s="325"/>
      <c r="N3" s="325"/>
      <c r="O3" s="320" t="s">
        <v>54</v>
      </c>
      <c r="P3" s="320"/>
      <c r="Q3" s="339">
        <f>'إدخال البيانات'!F6</f>
        <v>0</v>
      </c>
      <c r="R3" s="339"/>
      <c r="S3" s="339"/>
      <c r="T3" s="339"/>
      <c r="U3" s="331" t="s">
        <v>16</v>
      </c>
      <c r="V3" s="331"/>
      <c r="W3" s="325">
        <f>IF('إدخال البيانات'!A2&gt;0,IF('إدخال البيانات'!D8&lt;&gt;"",'إدخال البيانات'!D8,VLOOKUP($E$1,ورقة2!A1:U11587,13,0)))</f>
        <v>25000</v>
      </c>
      <c r="X3" s="325"/>
      <c r="Y3" s="326" t="s">
        <v>273</v>
      </c>
      <c r="Z3" s="326"/>
      <c r="AA3" s="326"/>
      <c r="AB3" s="318">
        <f>'إدخال البيانات'!D6</f>
        <v>0</v>
      </c>
      <c r="AC3" s="318"/>
      <c r="AD3" s="114" t="s">
        <v>195</v>
      </c>
      <c r="AE3" s="327">
        <f>'إدخال البيانات'!B10</f>
        <v>0</v>
      </c>
      <c r="AF3" s="327"/>
      <c r="AG3" s="327"/>
      <c r="AH3" s="304"/>
      <c r="AI3" s="304"/>
      <c r="AJ3" s="304"/>
      <c r="AK3" s="72"/>
      <c r="AN3" s="73" t="s">
        <v>46</v>
      </c>
      <c r="AU3" s="58"/>
      <c r="AV3" s="58"/>
      <c r="AW3" s="58"/>
      <c r="AX3" s="58"/>
      <c r="AY3" s="58"/>
      <c r="AZ3" s="58"/>
      <c r="BA3" s="58"/>
      <c r="BB3" s="58"/>
    </row>
    <row r="4" spans="1:54" s="73" customFormat="1" ht="30" customHeight="1" thickBot="1" x14ac:dyDescent="0.25">
      <c r="B4" s="114"/>
      <c r="C4" s="320" t="s">
        <v>12</v>
      </c>
      <c r="D4" s="320"/>
      <c r="E4" s="321" t="str">
        <f>IF('إدخال البيانات'!A2&gt;0,IF('إدخال البيانات'!A8&lt;&gt;"",'إدخال البيانات'!A8,VLOOKUP($E$1,ورقة2!A1:U11587,10,0)))</f>
        <v>علمي</v>
      </c>
      <c r="F4" s="321"/>
      <c r="G4" s="321"/>
      <c r="H4" s="320" t="s">
        <v>13</v>
      </c>
      <c r="I4" s="320"/>
      <c r="J4" s="320"/>
      <c r="K4" s="120"/>
      <c r="L4" s="321">
        <f>IF('إدخال البيانات'!A2&gt;0,IF('إدخال البيانات'!B8&lt;&gt;"",'إدخال البيانات'!B8,VLOOKUP($E$1,ورقة2!A1:U11587,11,0)))</f>
        <v>1999</v>
      </c>
      <c r="M4" s="321"/>
      <c r="N4" s="321"/>
      <c r="O4" s="320" t="s">
        <v>14</v>
      </c>
      <c r="P4" s="320"/>
      <c r="Q4" s="344" t="str">
        <f>IF('إدخال البيانات'!A2&gt;0,IF('إدخال البيانات'!C8&lt;&gt;"",'إدخال البيانات'!C8,VLOOKUP($E$1,ورقة2!A1:U11587,12,0)))</f>
        <v>درعا</v>
      </c>
      <c r="R4" s="344"/>
      <c r="S4" s="344"/>
      <c r="T4" s="344"/>
      <c r="U4" s="317" t="s">
        <v>193</v>
      </c>
      <c r="V4" s="317"/>
      <c r="W4" s="121">
        <f>'إدخال البيانات'!A10</f>
        <v>0</v>
      </c>
      <c r="X4" s="122"/>
      <c r="Y4" s="317" t="s">
        <v>194</v>
      </c>
      <c r="Z4" s="317"/>
      <c r="AA4" s="317"/>
      <c r="AB4" s="318">
        <f>'إدخال البيانات'!F8</f>
        <v>0</v>
      </c>
      <c r="AC4" s="318"/>
      <c r="AD4" s="123" t="s">
        <v>58</v>
      </c>
      <c r="AE4" s="319">
        <f>'إدخال البيانات'!E8</f>
        <v>0</v>
      </c>
      <c r="AF4" s="319"/>
      <c r="AG4" s="319"/>
      <c r="AH4" s="319"/>
      <c r="AI4" s="319"/>
      <c r="AJ4" s="319"/>
      <c r="AL4" s="57"/>
      <c r="AN4" s="45" t="s">
        <v>62</v>
      </c>
      <c r="AU4" s="58"/>
      <c r="AV4" s="58"/>
      <c r="AW4" s="58"/>
      <c r="AX4" s="58"/>
      <c r="AY4" s="58"/>
      <c r="AZ4" s="58"/>
      <c r="BA4" s="58"/>
      <c r="BB4" s="58" t="s">
        <v>274</v>
      </c>
    </row>
    <row r="5" spans="1:54" s="73" customFormat="1" ht="30" customHeight="1" thickTop="1" thickBot="1" x14ac:dyDescent="0.25">
      <c r="B5" s="105"/>
      <c r="C5" s="112"/>
      <c r="D5" s="113" t="s">
        <v>201</v>
      </c>
      <c r="E5" s="337"/>
      <c r="F5" s="337"/>
      <c r="G5" s="337"/>
      <c r="H5" s="337"/>
      <c r="I5" s="337"/>
      <c r="J5" s="337"/>
      <c r="K5" s="337"/>
      <c r="L5" s="337"/>
      <c r="M5" s="337"/>
      <c r="N5" s="337"/>
      <c r="O5" s="335"/>
      <c r="P5" s="335"/>
      <c r="Q5" s="336"/>
      <c r="R5" s="336"/>
      <c r="S5" s="336"/>
      <c r="T5" s="336"/>
      <c r="U5" s="335"/>
      <c r="V5" s="335"/>
      <c r="W5" s="300"/>
      <c r="X5" s="300"/>
      <c r="Y5" s="293"/>
      <c r="Z5" s="293"/>
      <c r="AA5" s="293"/>
      <c r="AB5" s="295" t="s">
        <v>281</v>
      </c>
      <c r="AC5" s="296"/>
      <c r="AD5" s="296"/>
      <c r="AE5" s="296"/>
      <c r="AF5" s="296"/>
      <c r="AG5" s="297"/>
      <c r="AH5" s="80"/>
      <c r="AI5" s="294"/>
      <c r="AJ5" s="294"/>
      <c r="AK5" s="81"/>
      <c r="AU5" s="71"/>
      <c r="AV5" s="71"/>
      <c r="AW5" s="71"/>
      <c r="AX5" s="58"/>
      <c r="AY5" s="58"/>
      <c r="AZ5" s="48"/>
      <c r="BB5" s="73" t="s">
        <v>275</v>
      </c>
    </row>
    <row r="6" spans="1:54" ht="42" customHeight="1" thickTop="1" thickBot="1" x14ac:dyDescent="0.25">
      <c r="A6" s="47"/>
      <c r="B6" s="47"/>
      <c r="C6" s="127"/>
      <c r="D6" s="129"/>
      <c r="E6" s="129"/>
      <c r="F6" s="129"/>
      <c r="G6" s="129"/>
      <c r="H6" s="47"/>
      <c r="I6" s="128"/>
      <c r="J6" s="129"/>
      <c r="K6" s="343" t="str">
        <f>IF(E1&lt;&gt;"","مقررات السنة الأولى","أدخل رمز الطالب  الحقل المخصص")</f>
        <v>مقررات السنة الأولى</v>
      </c>
      <c r="L6" s="343"/>
      <c r="M6" s="343"/>
      <c r="N6" s="343"/>
      <c r="O6" s="343"/>
      <c r="P6" s="343"/>
      <c r="Q6" s="343"/>
      <c r="R6" s="343"/>
      <c r="S6" s="127"/>
      <c r="T6" s="129"/>
      <c r="U6" s="129"/>
      <c r="V6" s="129"/>
      <c r="W6" s="66"/>
      <c r="X6" s="66"/>
      <c r="Y6" s="66"/>
      <c r="Z6" s="66"/>
      <c r="AA6" s="66"/>
      <c r="AB6" s="308" t="s">
        <v>282</v>
      </c>
      <c r="AC6" s="309"/>
      <c r="AD6" s="309"/>
      <c r="AE6" s="309"/>
      <c r="AF6" s="309"/>
      <c r="AG6" s="310"/>
      <c r="AH6" s="90"/>
      <c r="AI6" s="90"/>
      <c r="AJ6" s="50"/>
      <c r="AK6" s="57"/>
      <c r="AM6" s="73" t="s">
        <v>204</v>
      </c>
      <c r="AT6" s="71">
        <v>2</v>
      </c>
      <c r="AU6" s="71">
        <v>2</v>
      </c>
      <c r="AV6" s="71" t="s">
        <v>212</v>
      </c>
      <c r="AW6" s="58">
        <f t="shared" ref="AW6:AX10" si="0">Q9</f>
        <v>0</v>
      </c>
      <c r="AX6" s="58" t="str">
        <f t="shared" si="0"/>
        <v>ج</v>
      </c>
      <c r="AY6" s="48"/>
    </row>
    <row r="7" spans="1:54" ht="23.25" customHeight="1" thickTop="1" thickBot="1" x14ac:dyDescent="0.25">
      <c r="A7" s="47"/>
      <c r="B7" s="47"/>
      <c r="C7" s="47"/>
      <c r="D7" s="47"/>
      <c r="E7" s="47"/>
      <c r="F7" s="47"/>
      <c r="G7" s="47"/>
      <c r="H7" s="47"/>
      <c r="J7" s="65"/>
      <c r="K7" s="340" t="s">
        <v>17</v>
      </c>
      <c r="L7" s="341"/>
      <c r="M7" s="341"/>
      <c r="N7" s="341"/>
      <c r="O7" s="341"/>
      <c r="P7" s="341"/>
      <c r="Q7" s="341"/>
      <c r="R7" s="342"/>
      <c r="S7" s="60"/>
      <c r="T7" s="124"/>
      <c r="U7" s="302" t="s">
        <v>578</v>
      </c>
      <c r="V7" s="302"/>
      <c r="W7" s="302"/>
      <c r="X7" s="301">
        <f>VLOOKUP(E1,ورقة2!A1:M638,13,0)</f>
        <v>25000</v>
      </c>
      <c r="Y7" s="301"/>
      <c r="Z7" s="63"/>
      <c r="AA7" s="55"/>
      <c r="AB7" s="311" t="s">
        <v>280</v>
      </c>
      <c r="AC7" s="312"/>
      <c r="AD7" s="312"/>
      <c r="AE7" s="312"/>
      <c r="AF7" s="312"/>
      <c r="AG7" s="313"/>
      <c r="AH7" s="91"/>
      <c r="AI7" s="91"/>
      <c r="AJ7" s="50"/>
      <c r="AK7" s="73"/>
      <c r="AM7" s="73" t="s">
        <v>205</v>
      </c>
      <c r="AT7" s="71">
        <v>3</v>
      </c>
      <c r="AU7" s="71">
        <v>3</v>
      </c>
      <c r="AV7" s="71" t="s">
        <v>213</v>
      </c>
      <c r="AW7" s="58">
        <f t="shared" si="0"/>
        <v>0</v>
      </c>
      <c r="AX7" s="58" t="str">
        <f t="shared" si="0"/>
        <v>ج</v>
      </c>
      <c r="AY7" s="49"/>
    </row>
    <row r="8" spans="1:54" ht="24.75" customHeight="1" thickBot="1" x14ac:dyDescent="0.25">
      <c r="A8" s="1" t="str">
        <f>IF(AND(R8&lt;&gt;"",Q8=1),1,"")</f>
        <v/>
      </c>
      <c r="I8" s="39"/>
      <c r="J8" s="63" t="str">
        <f>IF(Q8=1,1,"")</f>
        <v/>
      </c>
      <c r="K8" s="84">
        <f>IF(AND(Q8=1,$E$5=""),5000,IF(AND(Q8=1,OR($E$5=$AB$6,$E$5=$AB$7,$E$5=$AB$14,$E$5=$AB$8)),4000,IF(AND(Q8=1,OR($E$5=$AB$10,$E$5=$AB$11,$E$5=$AB$12,$E$5=$AB$13)),500,IF(AND(Q8=1,OR($E$5=$AB$15,$E$5=$AB$9)),2500,IF(AND(Q8=1,$E$5=$AB$16),0,0)))))</f>
        <v>0</v>
      </c>
      <c r="L8" s="85">
        <v>103</v>
      </c>
      <c r="M8" s="338" t="s">
        <v>600</v>
      </c>
      <c r="N8" s="338"/>
      <c r="O8" s="338"/>
      <c r="P8" s="338"/>
      <c r="Q8" s="106"/>
      <c r="R8" s="107" t="s">
        <v>199</v>
      </c>
      <c r="S8" s="83"/>
      <c r="T8" s="303" t="s">
        <v>265</v>
      </c>
      <c r="U8" s="303"/>
      <c r="V8" s="303"/>
      <c r="W8" s="303"/>
      <c r="X8" s="292">
        <f>SUM(Q8:Q13)</f>
        <v>0</v>
      </c>
      <c r="Y8" s="292"/>
      <c r="Z8" s="64"/>
      <c r="AA8" s="55"/>
      <c r="AB8" s="308" t="s">
        <v>203</v>
      </c>
      <c r="AC8" s="309"/>
      <c r="AD8" s="309"/>
      <c r="AE8" s="309"/>
      <c r="AF8" s="309"/>
      <c r="AG8" s="310"/>
      <c r="AH8" s="91"/>
      <c r="AI8" s="91"/>
      <c r="AJ8" s="50"/>
      <c r="AK8" s="57" t="str">
        <f>IF(A8&lt;&gt;"",A8,"")</f>
        <v/>
      </c>
      <c r="AL8" s="1">
        <v>1</v>
      </c>
      <c r="AM8" s="73" t="s">
        <v>8</v>
      </c>
      <c r="AT8" s="71">
        <v>4</v>
      </c>
      <c r="AU8" s="71">
        <v>4</v>
      </c>
      <c r="AV8" s="71" t="s">
        <v>214</v>
      </c>
      <c r="AW8" s="58">
        <f t="shared" si="0"/>
        <v>0</v>
      </c>
      <c r="AX8" s="58" t="str">
        <f t="shared" si="0"/>
        <v>ج</v>
      </c>
      <c r="AY8" s="49"/>
    </row>
    <row r="9" spans="1:54" ht="24.75" customHeight="1" thickTop="1" thickBot="1" x14ac:dyDescent="0.25">
      <c r="A9" s="1" t="str">
        <f>IF(AND(R9&lt;&gt;"",Q9=1),2,"")</f>
        <v/>
      </c>
      <c r="I9" s="39"/>
      <c r="J9" s="63" t="str">
        <f>IF(Q9=1,2,"")</f>
        <v/>
      </c>
      <c r="K9" s="86">
        <f t="shared" ref="K9:K13" si="1">IF(AND(Q9=1,$E$5=""),5000,IF(AND(Q9=1,OR($E$5=$AB$6,$E$5=$AB$7,$E$5=$AB$14,$E$5=$AB$8)),4000,IF(AND(Q9=1,OR($E$5=$AB$10,$E$5=$AB$11,$E$5=$AB$12,$E$5=$AB$13)),500,IF(AND(Q9=1,OR($E$5=$AB$15,$E$5=$AB$9)),2500,IF(AND(Q9=1,$E$5=$AB$16),0,0)))))</f>
        <v>0</v>
      </c>
      <c r="L9" s="87">
        <v>104</v>
      </c>
      <c r="M9" s="334" t="s">
        <v>601</v>
      </c>
      <c r="N9" s="334"/>
      <c r="O9" s="334"/>
      <c r="P9" s="334"/>
      <c r="Q9" s="108"/>
      <c r="R9" s="109" t="s">
        <v>199</v>
      </c>
      <c r="S9" s="83"/>
      <c r="T9" s="302" t="s">
        <v>206</v>
      </c>
      <c r="U9" s="302"/>
      <c r="V9" s="302"/>
      <c r="W9" s="302"/>
      <c r="X9" s="291">
        <v>1900</v>
      </c>
      <c r="Y9" s="291"/>
      <c r="Z9" s="64"/>
      <c r="AA9" s="55"/>
      <c r="AB9" s="308" t="s">
        <v>46</v>
      </c>
      <c r="AC9" s="309"/>
      <c r="AD9" s="309"/>
      <c r="AE9" s="309"/>
      <c r="AF9" s="309"/>
      <c r="AG9" s="310"/>
      <c r="AH9" s="92"/>
      <c r="AI9" s="92"/>
      <c r="AJ9" s="50"/>
      <c r="AK9" s="57" t="str">
        <f t="shared" ref="AK9:AK13" si="2">IF(A9&lt;&gt;"",A9,"")</f>
        <v/>
      </c>
      <c r="AL9" s="1">
        <v>2</v>
      </c>
      <c r="AT9" s="71">
        <v>5</v>
      </c>
      <c r="AU9" s="71">
        <v>5</v>
      </c>
      <c r="AV9" s="71" t="s">
        <v>215</v>
      </c>
      <c r="AW9" s="58">
        <f t="shared" si="0"/>
        <v>0</v>
      </c>
      <c r="AX9" s="58" t="str">
        <f t="shared" si="0"/>
        <v>ج</v>
      </c>
      <c r="AY9" s="48"/>
    </row>
    <row r="10" spans="1:54" ht="24.75" customHeight="1" thickTop="1" thickBot="1" x14ac:dyDescent="0.25">
      <c r="A10" s="1" t="str">
        <f>IF(AND(R10&lt;&gt;"",Q10=1),3,"")</f>
        <v/>
      </c>
      <c r="I10" s="39"/>
      <c r="J10" s="63" t="str">
        <f>IF(Q10=1,3,"")</f>
        <v/>
      </c>
      <c r="K10" s="86">
        <f t="shared" si="1"/>
        <v>0</v>
      </c>
      <c r="L10" s="87">
        <v>105</v>
      </c>
      <c r="M10" s="334" t="s">
        <v>602</v>
      </c>
      <c r="N10" s="334"/>
      <c r="O10" s="334"/>
      <c r="P10" s="334"/>
      <c r="Q10" s="108"/>
      <c r="R10" s="109" t="s">
        <v>199</v>
      </c>
      <c r="S10" s="83"/>
      <c r="T10" s="302" t="s">
        <v>264</v>
      </c>
      <c r="U10" s="302"/>
      <c r="V10" s="302"/>
      <c r="W10" s="302"/>
      <c r="X10" s="298">
        <f>IF(T1=4,X8*500+X9,K14+X9)</f>
        <v>1900</v>
      </c>
      <c r="Y10" s="298"/>
      <c r="Z10" s="64"/>
      <c r="AA10" s="55"/>
      <c r="AB10" s="308" t="s">
        <v>279</v>
      </c>
      <c r="AC10" s="309"/>
      <c r="AD10" s="309"/>
      <c r="AE10" s="309"/>
      <c r="AF10" s="309"/>
      <c r="AG10" s="310"/>
      <c r="AH10" s="92"/>
      <c r="AI10" s="92"/>
      <c r="AJ10" s="50"/>
      <c r="AK10" s="57" t="str">
        <f t="shared" si="2"/>
        <v/>
      </c>
      <c r="AL10" s="1">
        <v>3</v>
      </c>
      <c r="AT10" s="71">
        <v>6</v>
      </c>
      <c r="AU10" s="71">
        <v>102</v>
      </c>
      <c r="AV10" s="71" t="s">
        <v>263</v>
      </c>
      <c r="AW10" s="58">
        <f t="shared" si="0"/>
        <v>0</v>
      </c>
      <c r="AX10" s="58" t="str">
        <f t="shared" si="0"/>
        <v>ج</v>
      </c>
      <c r="AY10" s="48"/>
    </row>
    <row r="11" spans="1:54" ht="24.75" customHeight="1" thickTop="1" thickBot="1" x14ac:dyDescent="0.25">
      <c r="A11" s="1" t="str">
        <f>IF(AND(R11&lt;&gt;"",Q11=1),4,"")</f>
        <v/>
      </c>
      <c r="I11" s="39"/>
      <c r="J11" s="63" t="str">
        <f>IF(Q11=1,4,"")</f>
        <v/>
      </c>
      <c r="K11" s="86">
        <f t="shared" si="1"/>
        <v>0</v>
      </c>
      <c r="L11" s="87">
        <v>106</v>
      </c>
      <c r="M11" s="334" t="s">
        <v>603</v>
      </c>
      <c r="N11" s="334"/>
      <c r="O11" s="334"/>
      <c r="P11" s="334"/>
      <c r="Q11" s="108"/>
      <c r="R11" s="109" t="s">
        <v>199</v>
      </c>
      <c r="S11" s="83"/>
      <c r="T11" s="302" t="s">
        <v>589</v>
      </c>
      <c r="U11" s="302"/>
      <c r="V11" s="302"/>
      <c r="W11" s="302"/>
      <c r="X11" s="299">
        <f>IF(X10&lt;X7,0,X10-X7)</f>
        <v>0</v>
      </c>
      <c r="Y11" s="299"/>
      <c r="Z11" s="64"/>
      <c r="AA11" s="55"/>
      <c r="AB11" s="308" t="s">
        <v>276</v>
      </c>
      <c r="AC11" s="309"/>
      <c r="AD11" s="309"/>
      <c r="AE11" s="309"/>
      <c r="AF11" s="309"/>
      <c r="AG11" s="310"/>
      <c r="AH11" s="92"/>
      <c r="AI11" s="92"/>
      <c r="AJ11" s="50"/>
      <c r="AK11" s="57" t="str">
        <f t="shared" si="2"/>
        <v/>
      </c>
      <c r="AL11" s="1">
        <v>4</v>
      </c>
      <c r="AT11" s="71">
        <v>7</v>
      </c>
      <c r="AU11" s="71">
        <v>6</v>
      </c>
      <c r="AV11" s="71" t="s">
        <v>216</v>
      </c>
      <c r="AW11" s="58" t="e">
        <f>#REF!</f>
        <v>#REF!</v>
      </c>
      <c r="AX11" s="58" t="e">
        <f>#REF!</f>
        <v>#REF!</v>
      </c>
      <c r="AY11" s="48"/>
    </row>
    <row r="12" spans="1:54" ht="24.75" customHeight="1" thickTop="1" thickBot="1" x14ac:dyDescent="0.25">
      <c r="A12" s="1" t="str">
        <f>IF(AND(R12&lt;&gt;"",Q12=1),5,"")</f>
        <v/>
      </c>
      <c r="I12" s="39"/>
      <c r="J12" s="63" t="str">
        <f>IF(Q12=1,5,"")</f>
        <v/>
      </c>
      <c r="K12" s="86">
        <f t="shared" si="1"/>
        <v>0</v>
      </c>
      <c r="L12" s="87">
        <v>107</v>
      </c>
      <c r="M12" s="334" t="s">
        <v>604</v>
      </c>
      <c r="N12" s="334"/>
      <c r="O12" s="334"/>
      <c r="P12" s="334"/>
      <c r="Q12" s="108"/>
      <c r="R12" s="109" t="s">
        <v>199</v>
      </c>
      <c r="S12" s="83"/>
      <c r="T12" s="302" t="s">
        <v>579</v>
      </c>
      <c r="U12" s="302"/>
      <c r="V12" s="302"/>
      <c r="W12" s="302"/>
      <c r="X12" s="291">
        <f>IF(X10&gt;X7,0,X7-X10)</f>
        <v>23100</v>
      </c>
      <c r="Y12" s="291"/>
      <c r="AA12" s="55"/>
      <c r="AB12" s="308" t="s">
        <v>277</v>
      </c>
      <c r="AC12" s="309"/>
      <c r="AD12" s="309"/>
      <c r="AE12" s="309"/>
      <c r="AF12" s="309"/>
      <c r="AG12" s="310"/>
      <c r="AH12" s="92"/>
      <c r="AI12" s="92"/>
      <c r="AJ12" s="50"/>
      <c r="AK12" s="57" t="str">
        <f t="shared" si="2"/>
        <v/>
      </c>
      <c r="AL12" s="1">
        <v>5</v>
      </c>
      <c r="AT12" s="71">
        <v>8</v>
      </c>
      <c r="AU12" s="71">
        <v>7</v>
      </c>
      <c r="AV12" s="71" t="s">
        <v>217</v>
      </c>
      <c r="AW12" s="58" t="e">
        <f>#REF!</f>
        <v>#REF!</v>
      </c>
      <c r="AX12" s="58" t="e">
        <f>#REF!</f>
        <v>#REF!</v>
      </c>
      <c r="AY12" s="48"/>
    </row>
    <row r="13" spans="1:54" ht="24.75" customHeight="1" thickTop="1" thickBot="1" x14ac:dyDescent="0.25">
      <c r="A13" s="1" t="str">
        <f>IF(AND(R13&lt;&gt;"",Q13=1),6,"")</f>
        <v/>
      </c>
      <c r="I13" s="39"/>
      <c r="J13" s="63" t="str">
        <f>IF(Q13=1,6,"")</f>
        <v/>
      </c>
      <c r="K13" s="88">
        <f t="shared" si="1"/>
        <v>0</v>
      </c>
      <c r="L13" s="89">
        <v>108</v>
      </c>
      <c r="M13" s="333" t="s">
        <v>605</v>
      </c>
      <c r="N13" s="333"/>
      <c r="O13" s="333"/>
      <c r="P13" s="333"/>
      <c r="Q13" s="110"/>
      <c r="R13" s="111" t="s">
        <v>199</v>
      </c>
      <c r="S13" s="83"/>
      <c r="W13" s="290"/>
      <c r="X13" s="290"/>
      <c r="AA13" s="61"/>
      <c r="AB13" s="308" t="s">
        <v>278</v>
      </c>
      <c r="AC13" s="309"/>
      <c r="AD13" s="309"/>
      <c r="AE13" s="309"/>
      <c r="AF13" s="309"/>
      <c r="AG13" s="310"/>
      <c r="AH13" s="92"/>
      <c r="AI13" s="92"/>
      <c r="AJ13" s="50"/>
      <c r="AK13" s="57" t="str">
        <f t="shared" si="2"/>
        <v/>
      </c>
      <c r="AL13" s="1">
        <v>6</v>
      </c>
      <c r="AT13" s="71">
        <v>9</v>
      </c>
      <c r="AU13" s="71">
        <v>8</v>
      </c>
      <c r="AV13" s="71" t="s">
        <v>218</v>
      </c>
      <c r="AW13" s="58" t="e">
        <f>#REF!</f>
        <v>#REF!</v>
      </c>
      <c r="AX13" s="58" t="e">
        <f>#REF!</f>
        <v>#REF!</v>
      </c>
      <c r="AY13" s="48"/>
    </row>
    <row r="14" spans="1:54" s="62" customFormat="1" ht="54" customHeight="1" thickBot="1" x14ac:dyDescent="0.25">
      <c r="K14" s="62">
        <f>SUM(K8:K13)</f>
        <v>0</v>
      </c>
      <c r="AB14" s="314" t="s">
        <v>283</v>
      </c>
      <c r="AC14" s="315"/>
      <c r="AD14" s="315"/>
      <c r="AE14" s="315"/>
      <c r="AF14" s="315"/>
      <c r="AG14" s="316"/>
      <c r="AH14" s="82"/>
      <c r="AI14" s="82"/>
      <c r="AJ14" s="82"/>
      <c r="AK14" s="57" t="e">
        <f>IF(#REF!&lt;&gt;"",#REF!,"")</f>
        <v>#REF!</v>
      </c>
      <c r="AL14" s="1">
        <v>17</v>
      </c>
      <c r="AT14" s="71">
        <v>20</v>
      </c>
      <c r="AU14" s="71">
        <v>18</v>
      </c>
      <c r="AV14" s="71" t="s">
        <v>228</v>
      </c>
      <c r="AW14" s="58" t="e">
        <f>#REF!</f>
        <v>#REF!</v>
      </c>
      <c r="AX14" s="58" t="e">
        <f>#REF!</f>
        <v>#REF!</v>
      </c>
      <c r="AY14" s="48"/>
    </row>
    <row r="15" spans="1:54" s="62" customFormat="1" ht="24" customHeight="1" thickTop="1" thickBot="1" x14ac:dyDescent="0.3">
      <c r="C15" s="33" t="s">
        <v>199</v>
      </c>
      <c r="L15" s="68"/>
      <c r="M15" s="68"/>
      <c r="N15" s="67"/>
      <c r="O15" s="67"/>
      <c r="P15" s="67"/>
      <c r="Q15" s="67"/>
      <c r="S15" s="46" t="s">
        <v>20</v>
      </c>
      <c r="AB15" s="308" t="s">
        <v>205</v>
      </c>
      <c r="AC15" s="309"/>
      <c r="AD15" s="309"/>
      <c r="AE15" s="309"/>
      <c r="AF15" s="309"/>
      <c r="AG15" s="310"/>
      <c r="AK15" s="57" t="e">
        <f>IF(#REF!&lt;&gt;"",#REF!,"")</f>
        <v>#REF!</v>
      </c>
      <c r="AL15" s="1">
        <v>18</v>
      </c>
      <c r="AT15" s="71">
        <v>21</v>
      </c>
      <c r="AU15" s="71">
        <v>19</v>
      </c>
      <c r="AV15" s="71" t="s">
        <v>229</v>
      </c>
      <c r="AW15" s="58" t="e">
        <f>#REF!</f>
        <v>#REF!</v>
      </c>
      <c r="AX15" s="58" t="e">
        <f>#REF!</f>
        <v>#REF!</v>
      </c>
      <c r="AY15" s="48"/>
    </row>
    <row r="16" spans="1:54" s="62" customFormat="1" ht="23.25" customHeight="1" thickTop="1" thickBot="1" x14ac:dyDescent="0.25">
      <c r="C16" s="62" t="s">
        <v>200</v>
      </c>
      <c r="AB16" s="305" t="s">
        <v>8</v>
      </c>
      <c r="AC16" s="306"/>
      <c r="AD16" s="306"/>
      <c r="AE16" s="306"/>
      <c r="AF16" s="306"/>
      <c r="AG16" s="307"/>
      <c r="AK16" s="69" t="e">
        <f>IF(#REF!&lt;&gt;"",#REF!,"")</f>
        <v>#REF!</v>
      </c>
      <c r="AL16" s="1">
        <v>19</v>
      </c>
      <c r="AT16" s="71">
        <v>22</v>
      </c>
      <c r="AU16" s="71">
        <v>20</v>
      </c>
      <c r="AV16" s="71" t="s">
        <v>230</v>
      </c>
      <c r="AW16" s="58" t="e">
        <f>#REF!</f>
        <v>#REF!</v>
      </c>
      <c r="AX16" s="58" t="e">
        <f>#REF!</f>
        <v>#REF!</v>
      </c>
      <c r="AY16" s="48"/>
    </row>
    <row r="17" spans="2:51" s="70" customFormat="1" ht="14.25" customHeight="1" thickTop="1" x14ac:dyDescent="0.2"/>
    <row r="18" spans="2:51" s="62" customFormat="1" ht="23.25" customHeight="1" thickBot="1" x14ac:dyDescent="0.25">
      <c r="AK18" s="57" t="e">
        <f>IF(#REF!&lt;&gt;"",#REF!,"")</f>
        <v>#REF!</v>
      </c>
      <c r="AL18" s="1">
        <v>21</v>
      </c>
      <c r="AT18" s="71">
        <v>24</v>
      </c>
      <c r="AU18" s="71">
        <v>22</v>
      </c>
      <c r="AV18" s="71" t="s">
        <v>219</v>
      </c>
      <c r="AW18" s="58" t="e">
        <f>#REF!</f>
        <v>#REF!</v>
      </c>
      <c r="AX18" s="58" t="e">
        <f>#REF!</f>
        <v>#REF!</v>
      </c>
      <c r="AY18" s="48"/>
    </row>
    <row r="19" spans="2:51" s="3" customFormat="1" ht="17.25" thickTop="1" thickBot="1" x14ac:dyDescent="0.25">
      <c r="C19" s="4"/>
      <c r="D19" s="26"/>
      <c r="E19" s="26"/>
      <c r="F19" s="26"/>
      <c r="G19" s="26"/>
      <c r="J19" s="25"/>
      <c r="AK19" s="57" t="e">
        <f>IF(#REF!&lt;&gt;"",#REF!,"")</f>
        <v>#REF!</v>
      </c>
      <c r="AL19" s="1">
        <v>22</v>
      </c>
      <c r="AT19" s="71">
        <v>25</v>
      </c>
      <c r="AU19" s="71">
        <v>23</v>
      </c>
      <c r="AV19" s="71" t="s">
        <v>220</v>
      </c>
      <c r="AW19" s="58" t="e">
        <f>#REF!</f>
        <v>#REF!</v>
      </c>
      <c r="AX19" s="58" t="e">
        <f>#REF!</f>
        <v>#REF!</v>
      </c>
      <c r="AY19" s="48"/>
    </row>
    <row r="20" spans="2:51" s="3" customFormat="1" ht="17.25" thickTop="1" thickBot="1" x14ac:dyDescent="0.25">
      <c r="C20" s="4"/>
      <c r="D20" s="26"/>
      <c r="E20" s="26"/>
      <c r="F20" s="26"/>
      <c r="G20" s="26"/>
      <c r="J20" s="25"/>
      <c r="AK20" s="57" t="e">
        <f>IF(#REF!&lt;&gt;"",#REF!,"")</f>
        <v>#REF!</v>
      </c>
      <c r="AL20" s="1">
        <v>23</v>
      </c>
      <c r="AT20" s="71">
        <v>26</v>
      </c>
      <c r="AU20" s="71">
        <v>24</v>
      </c>
      <c r="AV20" s="71" t="s">
        <v>221</v>
      </c>
      <c r="AW20" s="58" t="e">
        <f>#REF!</f>
        <v>#REF!</v>
      </c>
      <c r="AX20" s="58" t="e">
        <f>#REF!</f>
        <v>#REF!</v>
      </c>
      <c r="AY20" s="48"/>
    </row>
    <row r="21" spans="2:51" s="3" customFormat="1" ht="17.25" thickTop="1" thickBot="1" x14ac:dyDescent="0.25">
      <c r="C21" s="4"/>
      <c r="D21" s="26"/>
      <c r="E21" s="26"/>
      <c r="F21" s="26"/>
      <c r="G21" s="26"/>
      <c r="J21" s="25"/>
      <c r="L21" s="4"/>
      <c r="M21" s="26"/>
      <c r="N21" s="26"/>
      <c r="O21" s="26"/>
      <c r="AK21" s="57" t="e">
        <f>IF(#REF!&lt;&gt;"",#REF!,"")</f>
        <v>#REF!</v>
      </c>
      <c r="AL21" s="1">
        <v>24</v>
      </c>
      <c r="AT21" s="71">
        <v>27</v>
      </c>
      <c r="AU21" s="71">
        <v>25</v>
      </c>
      <c r="AV21" s="71" t="s">
        <v>222</v>
      </c>
      <c r="AW21" s="58" t="e">
        <f>#REF!</f>
        <v>#REF!</v>
      </c>
      <c r="AX21" s="58" t="e">
        <f>#REF!</f>
        <v>#REF!</v>
      </c>
      <c r="AY21" s="48"/>
    </row>
    <row r="22" spans="2:51" s="3" customFormat="1" ht="17.25" customHeight="1" thickTop="1" thickBot="1" x14ac:dyDescent="0.25">
      <c r="C22" s="5"/>
      <c r="D22" s="26"/>
      <c r="E22" s="26"/>
      <c r="F22" s="26"/>
      <c r="G22" s="26"/>
      <c r="J22" s="25"/>
      <c r="L22" s="4"/>
      <c r="M22" s="26"/>
      <c r="N22" s="26"/>
      <c r="O22" s="26"/>
      <c r="AK22" s="57" t="e">
        <f>IF(#REF!&lt;&gt;"",#REF!,"")</f>
        <v>#REF!</v>
      </c>
      <c r="AL22" s="1">
        <v>25</v>
      </c>
      <c r="AT22" s="71">
        <v>28</v>
      </c>
      <c r="AU22" s="71">
        <v>26</v>
      </c>
      <c r="AV22" s="71" t="s">
        <v>223</v>
      </c>
      <c r="AW22" s="59">
        <f t="shared" ref="AW22:AX26" si="3">AE8</f>
        <v>0</v>
      </c>
      <c r="AX22" s="59">
        <f t="shared" si="3"/>
        <v>0</v>
      </c>
      <c r="AY22" s="48"/>
    </row>
    <row r="23" spans="2:51" s="3" customFormat="1" ht="17.25" thickTop="1" thickBot="1" x14ac:dyDescent="0.3">
      <c r="B23" s="24"/>
      <c r="C23" s="24"/>
      <c r="D23" s="24"/>
      <c r="E23" s="24"/>
      <c r="F23" s="24"/>
      <c r="G23" s="24"/>
      <c r="H23" s="24"/>
      <c r="I23" s="24"/>
      <c r="J23" s="24"/>
      <c r="K23" s="24"/>
      <c r="L23" s="24"/>
      <c r="M23" s="24"/>
      <c r="N23" s="24"/>
      <c r="O23" s="24"/>
      <c r="P23" s="24"/>
      <c r="Q23" s="24"/>
      <c r="AK23" s="57" t="e">
        <f>IF(#REF!&lt;&gt;"",#REF!,"")</f>
        <v>#REF!</v>
      </c>
      <c r="AL23" s="1">
        <v>26</v>
      </c>
      <c r="AT23" s="71">
        <v>29</v>
      </c>
      <c r="AU23" s="71">
        <v>27</v>
      </c>
      <c r="AV23" s="71" t="s">
        <v>224</v>
      </c>
      <c r="AW23" s="59">
        <f t="shared" si="3"/>
        <v>0</v>
      </c>
      <c r="AX23" s="59">
        <f t="shared" si="3"/>
        <v>0</v>
      </c>
      <c r="AY23" s="48"/>
    </row>
    <row r="24" spans="2:51" s="3" customFormat="1" ht="17.25" thickTop="1" thickBot="1" x14ac:dyDescent="0.25">
      <c r="C24" s="4"/>
      <c r="D24" s="26"/>
      <c r="E24" s="26"/>
      <c r="F24" s="26"/>
      <c r="G24" s="26"/>
      <c r="J24" s="25"/>
      <c r="L24" s="4"/>
      <c r="M24" s="26"/>
      <c r="N24" s="26"/>
      <c r="O24" s="26"/>
      <c r="AK24" s="57" t="e">
        <f>IF(#REF!&lt;&gt;"",#REF!,"")</f>
        <v>#REF!</v>
      </c>
      <c r="AL24" s="1">
        <v>27</v>
      </c>
      <c r="AT24" s="71">
        <v>30</v>
      </c>
      <c r="AU24" s="71">
        <v>28</v>
      </c>
      <c r="AV24" s="71" t="s">
        <v>225</v>
      </c>
      <c r="AW24" s="59">
        <f t="shared" si="3"/>
        <v>0</v>
      </c>
      <c r="AX24" s="59">
        <f t="shared" si="3"/>
        <v>0</v>
      </c>
      <c r="AY24" s="48"/>
    </row>
    <row r="25" spans="2:51" s="3" customFormat="1" ht="17.25" thickTop="1" thickBot="1" x14ac:dyDescent="0.25">
      <c r="C25" s="4"/>
      <c r="D25" s="26"/>
      <c r="E25" s="26"/>
      <c r="F25" s="26"/>
      <c r="G25" s="26"/>
      <c r="J25" s="25"/>
      <c r="L25" s="4"/>
      <c r="M25" s="26"/>
      <c r="N25" s="26"/>
      <c r="O25" s="26"/>
      <c r="AK25" s="57" t="str">
        <f>IF(Z8&lt;&gt;"",Z8,"")</f>
        <v/>
      </c>
      <c r="AL25" s="1">
        <v>28</v>
      </c>
      <c r="AT25" s="71">
        <v>31</v>
      </c>
      <c r="AU25" s="71">
        <v>29</v>
      </c>
      <c r="AV25" s="71" t="s">
        <v>226</v>
      </c>
      <c r="AW25" s="59">
        <f t="shared" si="3"/>
        <v>0</v>
      </c>
      <c r="AX25" s="59">
        <f t="shared" si="3"/>
        <v>0</v>
      </c>
      <c r="AY25" s="48"/>
    </row>
    <row r="26" spans="2:51" s="3" customFormat="1" ht="17.25" thickTop="1" thickBot="1" x14ac:dyDescent="0.25">
      <c r="C26" s="4"/>
      <c r="D26" s="26"/>
      <c r="E26" s="26"/>
      <c r="F26" s="26"/>
      <c r="G26" s="26"/>
      <c r="J26" s="25"/>
      <c r="L26" s="4"/>
      <c r="M26" s="26"/>
      <c r="N26" s="26"/>
      <c r="O26" s="26"/>
      <c r="AK26" s="57" t="str">
        <f>IF(Z9&lt;&gt;"",Z9,"")</f>
        <v/>
      </c>
      <c r="AL26" s="1">
        <v>29</v>
      </c>
      <c r="AT26" s="71">
        <v>32</v>
      </c>
      <c r="AU26" s="71">
        <v>30</v>
      </c>
      <c r="AV26" s="71" t="s">
        <v>227</v>
      </c>
      <c r="AW26" s="59">
        <f t="shared" si="3"/>
        <v>0</v>
      </c>
      <c r="AX26" s="59">
        <f t="shared" si="3"/>
        <v>0</v>
      </c>
      <c r="AY26" s="48"/>
    </row>
    <row r="27" spans="2:51" s="3" customFormat="1" ht="17.25" thickTop="1" thickBot="1" x14ac:dyDescent="0.25">
      <c r="C27" s="4"/>
      <c r="D27" s="26"/>
      <c r="E27" s="26"/>
      <c r="F27" s="26"/>
      <c r="G27" s="26"/>
      <c r="J27" s="25"/>
      <c r="L27" s="4"/>
      <c r="M27" s="26"/>
      <c r="N27" s="26"/>
      <c r="O27" s="26"/>
      <c r="AK27" s="57" t="str">
        <f>IF(Z10&lt;&gt;"",Z10,"")</f>
        <v/>
      </c>
      <c r="AL27" s="1">
        <v>30</v>
      </c>
      <c r="AT27" s="71">
        <v>33</v>
      </c>
      <c r="AU27" s="71">
        <v>31</v>
      </c>
      <c r="AV27" s="71" t="s">
        <v>236</v>
      </c>
      <c r="AW27" s="59" t="e">
        <f>#REF!</f>
        <v>#REF!</v>
      </c>
      <c r="AX27" s="59" t="e">
        <f>#REF!</f>
        <v>#REF!</v>
      </c>
      <c r="AY27" s="48"/>
    </row>
    <row r="28" spans="2:51" s="3" customFormat="1" ht="17.25" thickTop="1" thickBot="1" x14ac:dyDescent="0.25">
      <c r="C28" s="4"/>
      <c r="D28" s="26"/>
      <c r="E28" s="26"/>
      <c r="F28" s="26"/>
      <c r="G28" s="26"/>
      <c r="J28" s="25"/>
      <c r="L28" s="4"/>
      <c r="M28" s="26"/>
      <c r="N28" s="26"/>
      <c r="O28" s="26"/>
      <c r="AK28" s="57" t="str">
        <f>IF(Z11&lt;&gt;"",Z11,"")</f>
        <v/>
      </c>
      <c r="AL28" s="1">
        <v>31</v>
      </c>
      <c r="AT28" s="71">
        <v>34</v>
      </c>
      <c r="AU28" s="71">
        <v>32</v>
      </c>
      <c r="AV28" s="71" t="s">
        <v>237</v>
      </c>
      <c r="AW28" s="59" t="e">
        <f>#REF!</f>
        <v>#REF!</v>
      </c>
      <c r="AX28" s="59" t="e">
        <f>#REF!</f>
        <v>#REF!</v>
      </c>
      <c r="AY28" s="48"/>
    </row>
    <row r="29" spans="2:51" s="3" customFormat="1" ht="17.25" thickTop="1" thickBot="1" x14ac:dyDescent="0.25">
      <c r="C29" s="4"/>
      <c r="D29" s="26"/>
      <c r="E29" s="26"/>
      <c r="F29" s="26"/>
      <c r="G29" s="26"/>
      <c r="J29" s="25"/>
      <c r="L29" s="4"/>
      <c r="M29" s="26"/>
      <c r="N29" s="26"/>
      <c r="O29" s="26"/>
      <c r="AK29" s="57" t="e">
        <f>IF(#REF!&lt;&gt;"",#REF!,"")</f>
        <v>#REF!</v>
      </c>
      <c r="AL29" s="1">
        <v>32</v>
      </c>
      <c r="AT29" s="71">
        <v>35</v>
      </c>
      <c r="AU29" s="71">
        <v>33</v>
      </c>
      <c r="AV29" s="71" t="s">
        <v>238</v>
      </c>
      <c r="AW29" s="59" t="e">
        <f>#REF!</f>
        <v>#REF!</v>
      </c>
      <c r="AX29" s="59" t="e">
        <f>#REF!</f>
        <v>#REF!</v>
      </c>
      <c r="AY29" s="48"/>
    </row>
    <row r="30" spans="2:51" s="3" customFormat="1" ht="17.25" thickTop="1" thickBot="1" x14ac:dyDescent="0.25">
      <c r="B30" s="5"/>
      <c r="C30" s="5"/>
      <c r="D30" s="5"/>
      <c r="E30" s="6"/>
      <c r="F30" s="7"/>
      <c r="H30" s="27"/>
      <c r="I30" s="27"/>
      <c r="J30" s="27"/>
      <c r="K30" s="27"/>
      <c r="L30" s="8"/>
      <c r="M30" s="8"/>
      <c r="N30" s="28"/>
      <c r="O30" s="28"/>
      <c r="P30" s="28"/>
      <c r="Q30" s="28"/>
      <c r="AK30" s="57" t="e">
        <f>IF(#REF!&lt;&gt;"",#REF!,"")</f>
        <v>#REF!</v>
      </c>
      <c r="AL30" s="1">
        <v>33</v>
      </c>
      <c r="AT30" s="71">
        <v>36</v>
      </c>
      <c r="AU30" s="71">
        <v>34</v>
      </c>
      <c r="AV30" s="71" t="s">
        <v>239</v>
      </c>
      <c r="AW30" s="59" t="e">
        <f>#REF!</f>
        <v>#REF!</v>
      </c>
      <c r="AX30" s="59" t="e">
        <f>#REF!</f>
        <v>#REF!</v>
      </c>
      <c r="AY30" s="48"/>
    </row>
    <row r="31" spans="2:51" s="3" customFormat="1" ht="19.5" thickTop="1" thickBot="1" x14ac:dyDescent="0.25">
      <c r="B31" s="9"/>
      <c r="C31" s="9"/>
      <c r="D31" s="5"/>
      <c r="E31" s="5"/>
      <c r="F31" s="5"/>
      <c r="G31" s="7"/>
      <c r="H31" s="27"/>
      <c r="I31" s="27"/>
      <c r="J31" s="27"/>
      <c r="K31" s="27"/>
      <c r="L31" s="8"/>
      <c r="M31" s="8"/>
      <c r="N31" s="28"/>
      <c r="O31" s="28"/>
      <c r="P31" s="28"/>
      <c r="Q31" s="28"/>
      <c r="AK31" s="57" t="e">
        <f>IF(#REF!&lt;&gt;"",#REF!,"")</f>
        <v>#REF!</v>
      </c>
      <c r="AL31" s="1">
        <v>34</v>
      </c>
      <c r="AT31" s="71">
        <v>37</v>
      </c>
      <c r="AU31" s="71">
        <v>35</v>
      </c>
      <c r="AV31" s="71" t="s">
        <v>240</v>
      </c>
      <c r="AW31" s="59" t="e">
        <f>#REF!</f>
        <v>#REF!</v>
      </c>
      <c r="AX31" s="59" t="e">
        <f>#REF!</f>
        <v>#REF!</v>
      </c>
      <c r="AY31" s="48"/>
    </row>
    <row r="32" spans="2:51" s="3" customFormat="1" ht="19.5" thickTop="1" thickBot="1" x14ac:dyDescent="0.25">
      <c r="B32" s="10"/>
      <c r="C32" s="10"/>
      <c r="D32" s="10"/>
      <c r="E32" s="10"/>
      <c r="F32" s="10"/>
      <c r="G32" s="11"/>
      <c r="H32" s="9"/>
      <c r="I32" s="9"/>
      <c r="J32" s="9"/>
      <c r="K32" s="9"/>
      <c r="L32" s="26"/>
      <c r="M32" s="26"/>
      <c r="N32" s="28"/>
      <c r="O32" s="28"/>
      <c r="P32" s="28"/>
      <c r="Q32" s="28"/>
      <c r="AK32" s="57" t="e">
        <f>IF(#REF!&lt;&gt;"",#REF!,"")</f>
        <v>#REF!</v>
      </c>
      <c r="AL32" s="1">
        <v>35</v>
      </c>
      <c r="AT32" s="71">
        <v>38</v>
      </c>
      <c r="AU32" s="71">
        <v>36</v>
      </c>
      <c r="AV32" s="71" t="s">
        <v>231</v>
      </c>
      <c r="AW32" s="59" t="e">
        <f>#REF!</f>
        <v>#REF!</v>
      </c>
      <c r="AX32" s="59" t="e">
        <f>#REF!</f>
        <v>#REF!</v>
      </c>
      <c r="AY32" s="48"/>
    </row>
    <row r="33" spans="2:53" s="3" customFormat="1" ht="17.25" thickTop="1" thickBot="1" x14ac:dyDescent="0.25">
      <c r="B33" s="26"/>
      <c r="C33" s="26"/>
      <c r="D33" s="26"/>
      <c r="G33" s="26"/>
      <c r="H33" s="26"/>
      <c r="I33" s="26"/>
      <c r="J33" s="26"/>
      <c r="K33" s="26"/>
      <c r="L33" s="26"/>
      <c r="M33" s="12"/>
      <c r="N33" s="28"/>
      <c r="O33" s="28"/>
      <c r="P33" s="28"/>
      <c r="Q33" s="28"/>
      <c r="AK33" s="57" t="e">
        <f>IF(#REF!&lt;&gt;"",#REF!,"")</f>
        <v>#REF!</v>
      </c>
      <c r="AL33" s="1">
        <v>36</v>
      </c>
      <c r="AT33" s="71">
        <v>39</v>
      </c>
      <c r="AU33" s="71">
        <v>37</v>
      </c>
      <c r="AV33" s="71" t="s">
        <v>232</v>
      </c>
      <c r="AW33" s="59" t="e">
        <f>#REF!</f>
        <v>#REF!</v>
      </c>
      <c r="AX33" s="59" t="e">
        <f>#REF!</f>
        <v>#REF!</v>
      </c>
      <c r="AY33" s="48"/>
    </row>
    <row r="34" spans="2:53" s="3" customFormat="1" ht="19.5" customHeight="1" thickTop="1" thickBot="1" x14ac:dyDescent="0.25">
      <c r="B34" s="9"/>
      <c r="C34" s="11"/>
      <c r="D34" s="11"/>
      <c r="E34" s="11"/>
      <c r="F34" s="11"/>
      <c r="G34" s="26"/>
      <c r="H34" s="26"/>
      <c r="I34" s="26"/>
      <c r="J34" s="26"/>
      <c r="K34" s="26"/>
      <c r="L34" s="26"/>
      <c r="M34" s="8"/>
      <c r="N34" s="8"/>
      <c r="O34" s="13"/>
      <c r="P34" s="13"/>
      <c r="Q34" s="13"/>
      <c r="AK34" s="57" t="e">
        <f>IF(#REF!&lt;&gt;"",#REF!,"")</f>
        <v>#REF!</v>
      </c>
      <c r="AL34" s="1">
        <v>37</v>
      </c>
      <c r="AT34" s="71">
        <v>40</v>
      </c>
      <c r="AU34" s="71">
        <v>38</v>
      </c>
      <c r="AV34" s="71" t="s">
        <v>233</v>
      </c>
      <c r="AW34" s="59" t="e">
        <f>#REF!</f>
        <v>#REF!</v>
      </c>
      <c r="AX34" s="59" t="e">
        <f>#REF!</f>
        <v>#REF!</v>
      </c>
      <c r="AY34" s="48"/>
    </row>
    <row r="35" spans="2:53" s="3" customFormat="1" ht="17.25" thickTop="1" thickBot="1" x14ac:dyDescent="0.25">
      <c r="AK35" s="57" t="e">
        <f>IF(#REF!&lt;&gt;"",#REF!,"")</f>
        <v>#REF!</v>
      </c>
      <c r="AL35" s="1">
        <v>38</v>
      </c>
      <c r="AT35" s="71">
        <v>41</v>
      </c>
      <c r="AU35" s="71">
        <v>39</v>
      </c>
      <c r="AV35" s="71" t="s">
        <v>234</v>
      </c>
      <c r="AW35" s="59" t="e">
        <f>#REF!</f>
        <v>#REF!</v>
      </c>
      <c r="AX35" s="59" t="e">
        <f>#REF!</f>
        <v>#REF!</v>
      </c>
      <c r="AY35" s="48"/>
    </row>
    <row r="36" spans="2:53" s="3" customFormat="1" ht="17.25" thickTop="1" thickBot="1" x14ac:dyDescent="0.25">
      <c r="B36" s="29"/>
      <c r="C36" s="29"/>
      <c r="D36" s="29"/>
      <c r="E36" s="29"/>
      <c r="F36" s="29"/>
      <c r="G36" s="29"/>
      <c r="H36" s="29"/>
      <c r="I36" s="29"/>
      <c r="J36" s="29"/>
      <c r="K36" s="29"/>
      <c r="L36" s="29"/>
      <c r="M36" s="29"/>
      <c r="N36" s="29"/>
      <c r="O36" s="29"/>
      <c r="P36" s="29"/>
      <c r="Q36" s="29"/>
      <c r="AK36" s="57" t="e">
        <f>IF(#REF!&lt;&gt;"",#REF!,"")</f>
        <v>#REF!</v>
      </c>
      <c r="AL36" s="1">
        <v>39</v>
      </c>
      <c r="AT36" s="71">
        <v>42</v>
      </c>
      <c r="AU36" s="71">
        <v>40</v>
      </c>
      <c r="AV36" s="71" t="s">
        <v>235</v>
      </c>
      <c r="AW36" s="59" t="e">
        <f>#REF!</f>
        <v>#REF!</v>
      </c>
      <c r="AX36" s="59" t="e">
        <f>#REF!</f>
        <v>#REF!</v>
      </c>
      <c r="AY36" s="48"/>
    </row>
    <row r="37" spans="2:53" s="3" customFormat="1" ht="17.25" thickTop="1" thickBot="1" x14ac:dyDescent="0.25">
      <c r="B37" s="29"/>
      <c r="C37" s="29"/>
      <c r="D37" s="29"/>
      <c r="E37" s="29"/>
      <c r="F37" s="29"/>
      <c r="G37" s="29"/>
      <c r="H37" s="29"/>
      <c r="I37" s="29"/>
      <c r="J37" s="29"/>
      <c r="K37" s="29"/>
      <c r="L37" s="29"/>
      <c r="M37" s="29"/>
      <c r="N37" s="29"/>
      <c r="O37" s="29"/>
      <c r="P37" s="29"/>
      <c r="Q37" s="29"/>
      <c r="AK37" s="57" t="e">
        <f>IF(#REF!&lt;&gt;"",#REF!,"")</f>
        <v>#REF!</v>
      </c>
      <c r="AL37" s="1">
        <v>40</v>
      </c>
      <c r="AT37" s="71"/>
      <c r="AW37" s="59"/>
      <c r="AX37" s="59"/>
      <c r="AY37" s="48"/>
    </row>
    <row r="38" spans="2:53" s="3" customFormat="1" ht="19.5" thickTop="1" thickBot="1" x14ac:dyDescent="0.25">
      <c r="B38" s="14"/>
      <c r="C38" s="14"/>
      <c r="D38" s="14"/>
      <c r="E38" s="14"/>
      <c r="F38" s="14"/>
      <c r="G38" s="14"/>
      <c r="H38" s="15"/>
      <c r="I38" s="15"/>
      <c r="J38" s="15"/>
      <c r="K38" s="9"/>
      <c r="L38" s="9"/>
      <c r="M38" s="15"/>
      <c r="N38" s="15"/>
      <c r="O38" s="14"/>
      <c r="P38" s="14"/>
      <c r="Q38" s="14"/>
      <c r="AK38" s="57" t="e">
        <f>IF(#REF!&lt;&gt;"",#REF!,"")</f>
        <v>#REF!</v>
      </c>
      <c r="AL38" s="1">
        <v>41</v>
      </c>
      <c r="AT38" s="71"/>
      <c r="AU38" s="71"/>
      <c r="AV38" s="71"/>
      <c r="AW38" s="59"/>
      <c r="AX38" s="59"/>
      <c r="AY38" s="48"/>
    </row>
    <row r="39" spans="2:53" s="3" customFormat="1" ht="17.25" thickTop="1" thickBot="1" x14ac:dyDescent="0.25">
      <c r="B39" s="15"/>
      <c r="C39" s="15"/>
      <c r="D39" s="15"/>
      <c r="E39" s="15"/>
      <c r="F39" s="15"/>
      <c r="G39" s="15"/>
      <c r="H39" s="7"/>
      <c r="I39" s="7"/>
      <c r="J39" s="7"/>
      <c r="K39" s="7"/>
      <c r="L39" s="7"/>
      <c r="M39" s="7"/>
      <c r="N39" s="7"/>
      <c r="O39" s="15"/>
      <c r="P39" s="15"/>
      <c r="Q39" s="15"/>
      <c r="AK39" s="57" t="e">
        <f>IF(#REF!&lt;&gt;"",#REF!,"")</f>
        <v>#REF!</v>
      </c>
      <c r="AL39" s="1">
        <v>42</v>
      </c>
      <c r="AT39" s="71"/>
      <c r="AU39" s="71"/>
      <c r="AV39" s="71"/>
      <c r="AW39" s="59"/>
      <c r="AX39" s="59"/>
      <c r="AY39" s="48"/>
    </row>
    <row r="40" spans="2:53" s="3" customFormat="1" ht="21.75" customHeight="1" thickTop="1" x14ac:dyDescent="0.55000000000000004">
      <c r="B40" s="30"/>
      <c r="C40" s="30"/>
      <c r="D40" s="30"/>
      <c r="E40" s="30"/>
      <c r="F40" s="30"/>
      <c r="G40" s="30"/>
      <c r="H40" s="30"/>
      <c r="I40" s="30"/>
      <c r="J40" s="30"/>
      <c r="K40" s="30"/>
      <c r="L40" s="30"/>
      <c r="M40" s="30"/>
      <c r="N40" s="30"/>
      <c r="O40" s="30"/>
      <c r="P40" s="30"/>
      <c r="Q40" s="30"/>
      <c r="AL40" s="1"/>
      <c r="AT40" s="71"/>
      <c r="AU40" s="71"/>
      <c r="AV40" s="71"/>
      <c r="AW40" s="59"/>
      <c r="AX40" s="59"/>
      <c r="AY40" s="48"/>
    </row>
    <row r="41" spans="2:53" s="3" customFormat="1" ht="20.25" x14ac:dyDescent="0.2">
      <c r="B41" s="16"/>
      <c r="C41" s="16"/>
      <c r="D41" s="16"/>
      <c r="E41" s="16"/>
      <c r="F41" s="16"/>
      <c r="G41" s="16"/>
      <c r="H41" s="16"/>
      <c r="I41" s="16"/>
      <c r="J41" s="16"/>
      <c r="K41" s="16"/>
      <c r="L41" s="16"/>
      <c r="M41" s="16"/>
      <c r="N41" s="9"/>
      <c r="O41" s="9"/>
      <c r="P41" s="9"/>
      <c r="Q41" s="9"/>
      <c r="AL41" s="1"/>
      <c r="AT41" s="71"/>
      <c r="AU41" s="71"/>
      <c r="AV41" s="71"/>
      <c r="AW41" s="59"/>
      <c r="AX41" s="59"/>
      <c r="AY41" s="48"/>
    </row>
    <row r="42" spans="2:53" s="3" customFormat="1" ht="20.25" x14ac:dyDescent="0.2">
      <c r="B42" s="17"/>
      <c r="C42" s="17"/>
      <c r="D42" s="17"/>
      <c r="E42" s="16"/>
      <c r="F42" s="17"/>
      <c r="G42" s="17"/>
      <c r="H42" s="17"/>
      <c r="I42" s="17"/>
      <c r="J42" s="17"/>
      <c r="K42" s="17"/>
      <c r="L42" s="17"/>
      <c r="M42" s="17"/>
      <c r="N42" s="10"/>
      <c r="O42" s="10"/>
      <c r="P42" s="10"/>
      <c r="Q42" s="10"/>
      <c r="AL42" s="1"/>
      <c r="AT42" s="71"/>
      <c r="AU42" s="71"/>
      <c r="AV42" s="71"/>
      <c r="AW42" s="59"/>
      <c r="AX42" s="59"/>
      <c r="AY42" s="48"/>
    </row>
    <row r="43" spans="2:53" s="3" customFormat="1" ht="20.25" x14ac:dyDescent="0.3">
      <c r="B43" s="18"/>
      <c r="C43" s="31"/>
      <c r="D43" s="31"/>
      <c r="E43" s="31"/>
      <c r="F43" s="31"/>
      <c r="G43" s="31"/>
      <c r="H43" s="31"/>
      <c r="I43" s="18"/>
      <c r="J43" s="18"/>
      <c r="K43" s="19"/>
      <c r="L43" s="20"/>
      <c r="M43" s="20"/>
      <c r="N43" s="21"/>
      <c r="O43" s="21"/>
      <c r="P43" s="21"/>
      <c r="Q43" s="21"/>
      <c r="AL43" s="1"/>
      <c r="AT43" s="71"/>
      <c r="AU43" s="59"/>
      <c r="AV43" s="59"/>
      <c r="AW43" s="59"/>
      <c r="AX43" s="59"/>
      <c r="AY43" s="59"/>
      <c r="AZ43" s="59"/>
      <c r="BA43" s="59"/>
    </row>
    <row r="44" spans="2:53" s="3" customFormat="1" ht="20.25" x14ac:dyDescent="0.3">
      <c r="B44" s="19"/>
      <c r="C44" s="19"/>
      <c r="D44" s="19"/>
      <c r="E44" s="19"/>
      <c r="F44" s="19"/>
      <c r="G44" s="19"/>
      <c r="H44" s="22"/>
      <c r="I44" s="22"/>
      <c r="J44" s="22"/>
      <c r="K44" s="22"/>
      <c r="L44" s="22"/>
      <c r="M44" s="22"/>
      <c r="O44" s="23"/>
      <c r="P44" s="23"/>
      <c r="Q44" s="23"/>
      <c r="AL44" s="1"/>
      <c r="AT44" s="59"/>
      <c r="AU44" s="59"/>
      <c r="AV44" s="59"/>
      <c r="AW44" s="59"/>
      <c r="AX44" s="59"/>
      <c r="AY44" s="59"/>
      <c r="AZ44" s="59"/>
      <c r="BA44" s="59"/>
    </row>
    <row r="45" spans="2:53" ht="21" thickBot="1" x14ac:dyDescent="0.35">
      <c r="B45" s="2"/>
      <c r="C45" s="2"/>
      <c r="D45" s="2"/>
      <c r="E45" s="2"/>
      <c r="F45" s="2"/>
      <c r="G45" s="2"/>
      <c r="H45" s="2"/>
      <c r="I45" s="2"/>
      <c r="J45" s="2"/>
      <c r="K45" s="2"/>
      <c r="L45" s="2"/>
      <c r="M45" s="2"/>
      <c r="AK45" s="57"/>
    </row>
    <row r="46" spans="2:53" ht="14.25" customHeight="1" thickTop="1" x14ac:dyDescent="0.2"/>
  </sheetData>
  <sheetProtection password="CA36" sheet="1" objects="1" scenarios="1" selectLockedCells="1"/>
  <mergeCells count="84">
    <mergeCell ref="Q2:T2"/>
    <mergeCell ref="C1:D1"/>
    <mergeCell ref="E1:G1"/>
    <mergeCell ref="H1:J1"/>
    <mergeCell ref="L1:N1"/>
    <mergeCell ref="O1:P1"/>
    <mergeCell ref="Q1:T1"/>
    <mergeCell ref="H3:J3"/>
    <mergeCell ref="L3:N3"/>
    <mergeCell ref="O3:P3"/>
    <mergeCell ref="Q4:T4"/>
    <mergeCell ref="U4:V4"/>
    <mergeCell ref="U5:V5"/>
    <mergeCell ref="M8:P8"/>
    <mergeCell ref="M9:P9"/>
    <mergeCell ref="T12:W12"/>
    <mergeCell ref="Q3:T3"/>
    <mergeCell ref="U3:V3"/>
    <mergeCell ref="K7:R7"/>
    <mergeCell ref="K6:R6"/>
    <mergeCell ref="M13:P13"/>
    <mergeCell ref="M12:P12"/>
    <mergeCell ref="O5:P5"/>
    <mergeCell ref="Q5:T5"/>
    <mergeCell ref="E5:N5"/>
    <mergeCell ref="M11:P11"/>
    <mergeCell ref="M10:P10"/>
    <mergeCell ref="U1:V1"/>
    <mergeCell ref="W1:X1"/>
    <mergeCell ref="Y1:AA1"/>
    <mergeCell ref="AB1:AC1"/>
    <mergeCell ref="AE1:AG1"/>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Y4:AA4"/>
    <mergeCell ref="AB4:AC4"/>
    <mergeCell ref="AE4:AJ4"/>
    <mergeCell ref="C4:D4"/>
    <mergeCell ref="E4:G4"/>
    <mergeCell ref="H4:J4"/>
    <mergeCell ref="L4:N4"/>
    <mergeCell ref="O4:P4"/>
    <mergeCell ref="AH3:AJ3"/>
    <mergeCell ref="AB16:AG16"/>
    <mergeCell ref="AB6:AG6"/>
    <mergeCell ref="AB7:AG7"/>
    <mergeCell ref="AB8:AG8"/>
    <mergeCell ref="AB9:AG9"/>
    <mergeCell ref="AB10:AG10"/>
    <mergeCell ref="AB11:AG11"/>
    <mergeCell ref="AB12:AG12"/>
    <mergeCell ref="AB13:AG13"/>
    <mergeCell ref="AB14:AG14"/>
    <mergeCell ref="AB15:AG15"/>
    <mergeCell ref="W13:X13"/>
    <mergeCell ref="X12:Y12"/>
    <mergeCell ref="X8:Y8"/>
    <mergeCell ref="Y5:AA5"/>
    <mergeCell ref="AI5:AJ5"/>
    <mergeCell ref="AB5:AG5"/>
    <mergeCell ref="X10:Y10"/>
    <mergeCell ref="X9:Y9"/>
    <mergeCell ref="X11:Y11"/>
    <mergeCell ref="W5:X5"/>
    <mergeCell ref="X7:Y7"/>
    <mergeCell ref="U7:W7"/>
    <mergeCell ref="T8:W8"/>
    <mergeCell ref="T9:W9"/>
    <mergeCell ref="T10:W10"/>
    <mergeCell ref="T11:W11"/>
  </mergeCells>
  <dataValidations count="1">
    <dataValidation type="list" allowBlank="1" showInputMessage="1" showErrorMessage="1" sqref="E5:N5">
      <formula1>$AB$6:$AB$16</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dimension ref="A1:W44"/>
  <sheetViews>
    <sheetView showGridLines="0" rightToLeft="1" topLeftCell="B1" workbookViewId="0">
      <selection activeCell="B36" sqref="B36:S36"/>
    </sheetView>
  </sheetViews>
  <sheetFormatPr defaultColWidth="9" defaultRowHeight="14.25" x14ac:dyDescent="0.2"/>
  <cols>
    <col min="1" max="1" width="8.5" style="141" hidden="1" customWidth="1"/>
    <col min="2" max="2" width="1.375" style="141" customWidth="1"/>
    <col min="3" max="3" width="6.375" style="141" customWidth="1"/>
    <col min="4" max="4" width="4.125" style="141" customWidth="1"/>
    <col min="5" max="5" width="8" style="141" customWidth="1"/>
    <col min="6" max="6" width="7.125" style="141" customWidth="1"/>
    <col min="7" max="7" width="4.75" style="141" customWidth="1"/>
    <col min="8" max="8" width="5.375" style="141" customWidth="1"/>
    <col min="9" max="9" width="5.25" style="141" customWidth="1"/>
    <col min="10" max="10" width="9.375" style="141" customWidth="1"/>
    <col min="11" max="11" width="5.875" style="141" customWidth="1"/>
    <col min="12" max="12" width="4.875" style="141" customWidth="1"/>
    <col min="13" max="13" width="6" style="141" customWidth="1"/>
    <col min="14" max="14" width="8" style="141" customWidth="1"/>
    <col min="15" max="15" width="7.125" style="141" customWidth="1"/>
    <col min="16" max="16" width="5.25" style="141" customWidth="1"/>
    <col min="17" max="17" width="3.25" style="141" customWidth="1"/>
    <col min="18" max="18" width="4" style="141" customWidth="1"/>
    <col min="19" max="20" width="0" style="141" hidden="1" customWidth="1"/>
    <col min="21" max="23" width="5.375" style="141" hidden="1" customWidth="1"/>
    <col min="24" max="30" width="0" style="141" hidden="1" customWidth="1"/>
    <col min="31" max="16384" width="9" style="141"/>
  </cols>
  <sheetData>
    <row r="1" spans="1:21" ht="15.75" thickBot="1" x14ac:dyDescent="0.25">
      <c r="C1" s="402">
        <f ca="1">NOW()</f>
        <v>44185.404816319446</v>
      </c>
      <c r="D1" s="402"/>
      <c r="E1" s="402"/>
      <c r="F1" s="349" t="s">
        <v>599</v>
      </c>
      <c r="G1" s="349"/>
      <c r="H1" s="349"/>
      <c r="I1" s="349"/>
      <c r="J1" s="349"/>
      <c r="K1" s="349"/>
      <c r="L1" s="349"/>
      <c r="M1" s="349"/>
      <c r="N1" s="349"/>
      <c r="O1" s="349"/>
      <c r="P1" s="349"/>
      <c r="Q1" s="349"/>
      <c r="R1" s="349"/>
    </row>
    <row r="2" spans="1:21" s="143" customFormat="1" ht="19.5" customHeight="1" thickTop="1" x14ac:dyDescent="0.2">
      <c r="A2" s="142"/>
      <c r="B2" s="142"/>
      <c r="C2" s="131" t="s">
        <v>2</v>
      </c>
      <c r="D2" s="405" t="str">
        <f>'إختيار المقررات'!E1</f>
        <v>k1636</v>
      </c>
      <c r="E2" s="405"/>
      <c r="F2" s="406" t="s">
        <v>3</v>
      </c>
      <c r="G2" s="406"/>
      <c r="H2" s="407" t="str">
        <f>'إختيار المقررات'!L1</f>
        <v>يولى حريز</v>
      </c>
      <c r="I2" s="407"/>
      <c r="J2" s="407"/>
      <c r="K2" s="406" t="s">
        <v>4</v>
      </c>
      <c r="L2" s="406"/>
      <c r="M2" s="413" t="str">
        <f>'إختيار المقررات'!Q1</f>
        <v>مخائيل</v>
      </c>
      <c r="N2" s="413"/>
      <c r="O2" s="132" t="s">
        <v>5</v>
      </c>
      <c r="P2" s="413" t="str">
        <f>'إختيار المقررات'!W1</f>
        <v>ابتسام</v>
      </c>
      <c r="Q2" s="413"/>
      <c r="R2" s="414"/>
    </row>
    <row r="3" spans="1:21" s="143" customFormat="1" ht="19.5" customHeight="1" x14ac:dyDescent="0.2">
      <c r="A3" s="142"/>
      <c r="B3" s="142"/>
      <c r="C3" s="133" t="s">
        <v>9</v>
      </c>
      <c r="D3" s="408" t="str">
        <f>'إختيار المقررات'!E2</f>
        <v>الأولى حديث</v>
      </c>
      <c r="E3" s="408"/>
      <c r="F3" s="351">
        <f>'إدخال البيانات'!E4</f>
        <v>0</v>
      </c>
      <c r="G3" s="351"/>
      <c r="H3" s="362" t="s">
        <v>271</v>
      </c>
      <c r="I3" s="362"/>
      <c r="J3" s="351">
        <f>'إدخال البيانات'!D4</f>
        <v>0</v>
      </c>
      <c r="K3" s="351"/>
      <c r="L3" s="350" t="s">
        <v>270</v>
      </c>
      <c r="M3" s="350"/>
      <c r="N3" s="361" t="str">
        <f>'إدخال البيانات'!C4</f>
        <v xml:space="preserve"> </v>
      </c>
      <c r="O3" s="361"/>
      <c r="P3" s="361"/>
      <c r="Q3" s="350" t="s">
        <v>269</v>
      </c>
      <c r="R3" s="415"/>
    </row>
    <row r="4" spans="1:21" s="143" customFormat="1" ht="19.5" customHeight="1" x14ac:dyDescent="0.2">
      <c r="A4" s="142"/>
      <c r="B4" s="142"/>
      <c r="C4" s="133" t="s">
        <v>11</v>
      </c>
      <c r="D4" s="359" t="str">
        <f>'إختيار المقررات'!E3</f>
        <v>انثى</v>
      </c>
      <c r="E4" s="359"/>
      <c r="F4" s="401" t="s">
        <v>53</v>
      </c>
      <c r="G4" s="401"/>
      <c r="H4" s="411">
        <f>'إختيار المقررات'!AB1</f>
        <v>0</v>
      </c>
      <c r="I4" s="359"/>
      <c r="J4" s="134" t="s">
        <v>6</v>
      </c>
      <c r="K4" s="359">
        <f>'إختيار المقررات'!AE1</f>
        <v>0</v>
      </c>
      <c r="L4" s="359"/>
      <c r="M4" s="359"/>
      <c r="N4" s="361">
        <f>'إدخال البيانات'!F4</f>
        <v>0</v>
      </c>
      <c r="O4" s="361"/>
      <c r="P4" s="361"/>
      <c r="Q4" s="362" t="s">
        <v>272</v>
      </c>
      <c r="R4" s="363"/>
    </row>
    <row r="5" spans="1:21" s="143" customFormat="1" ht="19.5" customHeight="1" x14ac:dyDescent="0.2">
      <c r="A5" s="142"/>
      <c r="B5" s="142"/>
      <c r="C5" s="133" t="s">
        <v>10</v>
      </c>
      <c r="D5" s="359" t="str">
        <f>'إختيار المقررات'!L3</f>
        <v>العربية السورية</v>
      </c>
      <c r="E5" s="359"/>
      <c r="F5" s="399" t="s">
        <v>54</v>
      </c>
      <c r="G5" s="399"/>
      <c r="H5" s="364">
        <f>'إختيار المقررات'!Q3</f>
        <v>0</v>
      </c>
      <c r="I5" s="364"/>
      <c r="J5" s="130" t="s">
        <v>273</v>
      </c>
      <c r="K5" s="364">
        <f>'إدخال البيانات'!D6</f>
        <v>0</v>
      </c>
      <c r="L5" s="364"/>
      <c r="M5" s="364"/>
      <c r="N5" s="399" t="s">
        <v>24</v>
      </c>
      <c r="O5" s="399"/>
      <c r="P5" s="359">
        <f>'إختيار المقررات'!W3</f>
        <v>25000</v>
      </c>
      <c r="Q5" s="359"/>
      <c r="R5" s="360"/>
    </row>
    <row r="6" spans="1:21" s="143" customFormat="1" ht="19.5" customHeight="1" x14ac:dyDescent="0.2">
      <c r="A6" s="142"/>
      <c r="B6" s="142"/>
      <c r="C6" s="135" t="s">
        <v>195</v>
      </c>
      <c r="D6" s="359">
        <f>'إدخال البيانات'!B10</f>
        <v>0</v>
      </c>
      <c r="E6" s="359"/>
      <c r="F6" s="401" t="s">
        <v>25</v>
      </c>
      <c r="G6" s="401"/>
      <c r="H6" s="359" t="str">
        <f>'إختيار المقررات'!E4</f>
        <v>علمي</v>
      </c>
      <c r="I6" s="359"/>
      <c r="J6" s="136" t="s">
        <v>14</v>
      </c>
      <c r="K6" s="364" t="str">
        <f>'إختيار المقررات'!Q4</f>
        <v>درعا</v>
      </c>
      <c r="L6" s="364"/>
      <c r="M6" s="364"/>
      <c r="N6" s="401" t="s">
        <v>26</v>
      </c>
      <c r="O6" s="401"/>
      <c r="P6" s="359">
        <f>'إختيار المقررات'!L4</f>
        <v>1999</v>
      </c>
      <c r="Q6" s="359"/>
      <c r="R6" s="360"/>
    </row>
    <row r="7" spans="1:21" s="143" customFormat="1" ht="19.5" customHeight="1" thickBot="1" x14ac:dyDescent="0.25">
      <c r="A7" s="142"/>
      <c r="B7" s="142"/>
      <c r="C7" s="137" t="s">
        <v>193</v>
      </c>
      <c r="D7" s="365">
        <f>'إختيار المقررات'!W4</f>
        <v>0</v>
      </c>
      <c r="E7" s="365"/>
      <c r="F7" s="366" t="s">
        <v>194</v>
      </c>
      <c r="G7" s="366"/>
      <c r="H7" s="367">
        <f>'إدخال البيانات'!F8</f>
        <v>0</v>
      </c>
      <c r="I7" s="368"/>
      <c r="J7" s="138" t="s">
        <v>198</v>
      </c>
      <c r="K7" s="365">
        <f>'إدخال البيانات'!E8</f>
        <v>0</v>
      </c>
      <c r="L7" s="365"/>
      <c r="M7" s="365"/>
      <c r="N7" s="365"/>
      <c r="O7" s="365"/>
      <c r="P7" s="365"/>
      <c r="Q7" s="365"/>
      <c r="R7" s="400"/>
    </row>
    <row r="8" spans="1:21" ht="18.75" customHeight="1" x14ac:dyDescent="0.2">
      <c r="A8" s="144"/>
      <c r="B8" s="145"/>
      <c r="C8" s="358" t="s">
        <v>580</v>
      </c>
      <c r="D8" s="358"/>
      <c r="E8" s="358"/>
      <c r="F8" s="358"/>
      <c r="G8" s="358"/>
      <c r="H8" s="358"/>
      <c r="I8" s="358"/>
      <c r="J8" s="358"/>
      <c r="K8" s="358"/>
      <c r="L8" s="358"/>
      <c r="M8" s="358"/>
      <c r="N8" s="358"/>
      <c r="O8" s="358"/>
      <c r="P8" s="358"/>
      <c r="Q8" s="358"/>
      <c r="R8" s="358"/>
    </row>
    <row r="9" spans="1:21" ht="29.25" customHeight="1" thickBot="1" x14ac:dyDescent="0.25">
      <c r="A9" s="145"/>
      <c r="B9" s="145"/>
      <c r="C9" s="412" t="s">
        <v>581</v>
      </c>
      <c r="D9" s="412"/>
      <c r="E9" s="412"/>
      <c r="F9" s="412"/>
      <c r="G9" s="412"/>
      <c r="H9" s="412"/>
      <c r="I9" s="412"/>
      <c r="J9" s="412"/>
      <c r="K9" s="412"/>
      <c r="L9" s="412"/>
      <c r="M9" s="412"/>
      <c r="N9" s="412"/>
      <c r="O9" s="412"/>
      <c r="P9" s="412"/>
      <c r="Q9" s="412"/>
      <c r="R9" s="412"/>
      <c r="S9" s="139"/>
      <c r="T9" s="139"/>
      <c r="U9" s="139"/>
    </row>
    <row r="10" spans="1:21" s="144" customFormat="1" ht="24" customHeight="1" thickBot="1" x14ac:dyDescent="0.25">
      <c r="A10" s="146"/>
      <c r="B10" s="146"/>
      <c r="C10" s="145"/>
      <c r="D10" s="145"/>
      <c r="E10" s="145"/>
      <c r="F10" s="346" t="s">
        <v>590</v>
      </c>
      <c r="G10" s="347"/>
      <c r="H10" s="347"/>
      <c r="I10" s="347"/>
      <c r="J10" s="347"/>
      <c r="K10" s="347"/>
      <c r="L10" s="347"/>
      <c r="M10" s="348"/>
      <c r="N10" s="145"/>
      <c r="O10" s="145"/>
      <c r="P10" s="145"/>
      <c r="Q10" s="145"/>
      <c r="R10" s="145"/>
      <c r="S10" s="139"/>
      <c r="T10" s="139"/>
      <c r="U10" s="139"/>
    </row>
    <row r="11" spans="1:21" ht="20.25" customHeight="1" x14ac:dyDescent="0.2">
      <c r="A11" s="147"/>
      <c r="B11" s="147"/>
      <c r="F11" s="175" t="s">
        <v>27</v>
      </c>
      <c r="G11" s="409" t="s">
        <v>28</v>
      </c>
      <c r="H11" s="409"/>
      <c r="I11" s="409"/>
      <c r="J11" s="409"/>
      <c r="K11" s="409"/>
      <c r="L11" s="409"/>
      <c r="M11" s="410"/>
      <c r="N11" s="148"/>
      <c r="O11" s="148"/>
      <c r="P11" s="149"/>
      <c r="Q11" s="149"/>
      <c r="R11" s="149"/>
      <c r="S11" s="139"/>
      <c r="T11" s="139"/>
      <c r="U11" s="140"/>
    </row>
    <row r="12" spans="1:21" ht="27" customHeight="1" x14ac:dyDescent="0.2">
      <c r="A12" s="150">
        <f>V11</f>
        <v>0</v>
      </c>
      <c r="B12" s="150"/>
      <c r="E12" s="151" t="str">
        <f>IFERROR(IF(H20&lt;2,"",SMALL('إختيار المقررات'!$J$8:$J$13,S12)),"")</f>
        <v/>
      </c>
      <c r="F12" s="152" t="str">
        <f>IF($H$20&lt;2,"",IF(E12="","",VLOOKUP(E12,'إختيار المقررات'!$J$8:$R$13,3,0)))</f>
        <v/>
      </c>
      <c r="G12" s="353" t="str">
        <f>IF(F12="","",VLOOKUP(F12,'إختيار المقررات'!$L$8:$R$13,2,0))</f>
        <v/>
      </c>
      <c r="H12" s="354"/>
      <c r="I12" s="354"/>
      <c r="J12" s="354"/>
      <c r="K12" s="355"/>
      <c r="L12" s="153" t="str">
        <f>IF(F12="","",VLOOKUP(F12,'إختيار المقررات'!$L$8:$R$13,6,0))</f>
        <v/>
      </c>
      <c r="M12" s="154" t="str">
        <f>IF(F12="","",VLOOKUP(F12,'إختيار المقررات'!$L$8:$R$13,7,0))</f>
        <v/>
      </c>
      <c r="N12" s="155"/>
      <c r="O12" s="155"/>
      <c r="P12" s="156"/>
      <c r="Q12" s="156"/>
      <c r="R12" s="157"/>
      <c r="S12" s="158">
        <v>1</v>
      </c>
    </row>
    <row r="13" spans="1:21" ht="27" customHeight="1" x14ac:dyDescent="0.2">
      <c r="A13" s="150" t="e">
        <f>#REF!</f>
        <v>#REF!</v>
      </c>
      <c r="B13" s="150"/>
      <c r="E13" s="151" t="str">
        <f>IFERROR(SMALL('إختيار المقررات'!$J$8:$J$13,S13),"")</f>
        <v/>
      </c>
      <c r="F13" s="152" t="str">
        <f>IF($H$20&lt;2,"",IF(E13="","",VLOOKUP(E13,'إختيار المقررات'!$J$8:$R$13,3,0)))</f>
        <v/>
      </c>
      <c r="G13" s="353" t="str">
        <f>IF(F13="","",VLOOKUP(F13,'إختيار المقررات'!$L$8:$R$13,2,0))</f>
        <v/>
      </c>
      <c r="H13" s="354"/>
      <c r="I13" s="354"/>
      <c r="J13" s="354"/>
      <c r="K13" s="355"/>
      <c r="L13" s="153" t="str">
        <f>IF(F13="","",VLOOKUP(F13,'إختيار المقررات'!$L$8:$R$13,6,0))</f>
        <v/>
      </c>
      <c r="M13" s="154" t="str">
        <f>IF(F13="","",VLOOKUP(F13,'إختيار المقررات'!$L$8:$R$13,7,0))</f>
        <v/>
      </c>
      <c r="N13" s="155"/>
      <c r="O13" s="155"/>
      <c r="P13" s="156"/>
      <c r="Q13" s="156"/>
      <c r="R13" s="157"/>
      <c r="S13" s="158">
        <v>2</v>
      </c>
    </row>
    <row r="14" spans="1:21" ht="27" customHeight="1" x14ac:dyDescent="0.2">
      <c r="A14" s="150" t="e">
        <f>#REF!</f>
        <v>#REF!</v>
      </c>
      <c r="B14" s="150"/>
      <c r="E14" s="151" t="str">
        <f>IFERROR(SMALL('إختيار المقررات'!$J$8:$J$13,S14),"")</f>
        <v/>
      </c>
      <c r="F14" s="152" t="str">
        <f>IF($H$20&lt;2,"",IF(E14="","",VLOOKUP(E14,'إختيار المقررات'!$J$8:$R$13,3,0)))</f>
        <v/>
      </c>
      <c r="G14" s="353" t="str">
        <f>IF(F14="","",VLOOKUP(F14,'إختيار المقررات'!$L$8:$R$13,2,0))</f>
        <v/>
      </c>
      <c r="H14" s="354"/>
      <c r="I14" s="354"/>
      <c r="J14" s="354"/>
      <c r="K14" s="355"/>
      <c r="L14" s="153" t="str">
        <f>IF(F14="","",VLOOKUP(F14,'إختيار المقررات'!$L$8:$R$13,6,0))</f>
        <v/>
      </c>
      <c r="M14" s="154" t="str">
        <f>IF(F14="","",VLOOKUP(F14,'إختيار المقررات'!$L$8:$R$13,7,0))</f>
        <v/>
      </c>
      <c r="N14" s="155"/>
      <c r="O14" s="155"/>
      <c r="P14" s="156"/>
      <c r="Q14" s="156"/>
      <c r="R14" s="157"/>
      <c r="S14" s="158">
        <v>3</v>
      </c>
    </row>
    <row r="15" spans="1:21" ht="27" customHeight="1" x14ac:dyDescent="0.2">
      <c r="A15" s="150" t="e">
        <f>#REF!</f>
        <v>#REF!</v>
      </c>
      <c r="B15" s="150"/>
      <c r="E15" s="151" t="str">
        <f>IFERROR(SMALL('إختيار المقررات'!$J$8:$J$13,S15),"")</f>
        <v/>
      </c>
      <c r="F15" s="152" t="str">
        <f>IF($H$20&lt;2,"",IF(E15="","",VLOOKUP(E15,'إختيار المقررات'!$J$8:$R$13,3,0)))</f>
        <v/>
      </c>
      <c r="G15" s="353" t="str">
        <f>IF(F15="","",VLOOKUP(F15,'إختيار المقررات'!$L$8:$R$13,2,0))</f>
        <v/>
      </c>
      <c r="H15" s="354"/>
      <c r="I15" s="354"/>
      <c r="J15" s="354"/>
      <c r="K15" s="355"/>
      <c r="L15" s="153" t="str">
        <f>IF(F15="","",VLOOKUP(F15,'إختيار المقررات'!$L$8:$R$13,6,0))</f>
        <v/>
      </c>
      <c r="M15" s="154" t="str">
        <f>IF(F15="","",VLOOKUP(F15,'إختيار المقررات'!$L$8:$R$13,7,0))</f>
        <v/>
      </c>
      <c r="N15" s="155"/>
      <c r="O15" s="155"/>
      <c r="P15" s="156"/>
      <c r="Q15" s="156"/>
      <c r="R15" s="157"/>
      <c r="S15" s="158">
        <v>4</v>
      </c>
    </row>
    <row r="16" spans="1:21" ht="27" customHeight="1" x14ac:dyDescent="0.2">
      <c r="A16" s="150" t="e">
        <f>#REF!</f>
        <v>#REF!</v>
      </c>
      <c r="B16" s="150"/>
      <c r="E16" s="151" t="str">
        <f>IFERROR(SMALL('إختيار المقررات'!$J$8:$J$13,S16),"")</f>
        <v/>
      </c>
      <c r="F16" s="152" t="str">
        <f>IF($H$20&lt;2,"",IF(E16="","",VLOOKUP(E16,'إختيار المقررات'!$J$8:$R$13,3,0)))</f>
        <v/>
      </c>
      <c r="G16" s="353" t="str">
        <f>IF(F16="","",VLOOKUP(F16,'إختيار المقررات'!$L$8:$R$13,2,0))</f>
        <v/>
      </c>
      <c r="H16" s="354"/>
      <c r="I16" s="354"/>
      <c r="J16" s="354"/>
      <c r="K16" s="355"/>
      <c r="L16" s="153" t="str">
        <f>IF(F16="","",VLOOKUP(F16,'إختيار المقررات'!$L$8:$R$13,6,0))</f>
        <v/>
      </c>
      <c r="M16" s="154" t="str">
        <f>IF(F16="","",VLOOKUP(F16,'إختيار المقررات'!$L$8:$R$13,7,0))</f>
        <v/>
      </c>
      <c r="N16" s="155"/>
      <c r="O16" s="155"/>
      <c r="P16" s="156"/>
      <c r="Q16" s="156"/>
      <c r="R16" s="157"/>
      <c r="S16" s="158">
        <v>5</v>
      </c>
    </row>
    <row r="17" spans="1:19" ht="27" customHeight="1" x14ac:dyDescent="0.2">
      <c r="A17" s="150">
        <f>V20</f>
        <v>0</v>
      </c>
      <c r="B17" s="150"/>
      <c r="E17" s="151" t="str">
        <f>IFERROR(SMALL('إختيار المقررات'!$J$8:$J$13,S17),"")</f>
        <v/>
      </c>
      <c r="F17" s="152" t="str">
        <f>IF($H$20&lt;2,"",IF(E17="","",VLOOKUP(E17,'إختيار المقررات'!$J$8:$R$13,3,0)))</f>
        <v/>
      </c>
      <c r="G17" s="353" t="str">
        <f>IF(F17="","",VLOOKUP(F17,'إختيار المقررات'!$L$8:$R$13,2,0))</f>
        <v/>
      </c>
      <c r="H17" s="354"/>
      <c r="I17" s="354"/>
      <c r="J17" s="354"/>
      <c r="K17" s="355"/>
      <c r="L17" s="153" t="str">
        <f>IF(F17="","",VLOOKUP(F17,'إختيار المقررات'!$L$8:$R$13,6,0))</f>
        <v/>
      </c>
      <c r="M17" s="154" t="str">
        <f>IF(F17="","",VLOOKUP(F17,'إختيار المقررات'!$L$8:$R$13,7,0))</f>
        <v/>
      </c>
      <c r="N17" s="155"/>
      <c r="O17" s="155"/>
      <c r="P17" s="156"/>
      <c r="Q17" s="156"/>
      <c r="R17" s="157"/>
      <c r="S17" s="158">
        <v>6</v>
      </c>
    </row>
    <row r="18" spans="1:19" s="159" customFormat="1" ht="0.75" customHeight="1" x14ac:dyDescent="0.2">
      <c r="A18" s="150">
        <f>V22</f>
        <v>0</v>
      </c>
      <c r="B18" s="150"/>
      <c r="F18" s="157" t="str">
        <f>IFERROR(VLOOKUP(A18,'إختيار المقررات'!AT11:AX48,2,0),"")</f>
        <v/>
      </c>
      <c r="G18" s="155"/>
      <c r="H18" s="155" t="str">
        <f>IFERROR(VLOOKUP(A18,'إختيار المقررات'!AT11:AX48,3,0),"")</f>
        <v/>
      </c>
      <c r="I18" s="155"/>
      <c r="J18" s="155"/>
      <c r="K18" s="155"/>
      <c r="L18" s="156" t="str">
        <f>IFERROR(VLOOKUP(A18,'إختيار المقررات'!AT11:AX48,4,0),"")</f>
        <v/>
      </c>
      <c r="M18" s="156" t="str">
        <f>IFERROR(VLOOKUP(A18,'إختيار المقررات'!AT11:AX48,5,0),"")</f>
        <v/>
      </c>
      <c r="N18" s="155"/>
      <c r="O18" s="155"/>
      <c r="P18" s="156"/>
      <c r="Q18" s="156"/>
      <c r="R18" s="157"/>
    </row>
    <row r="19" spans="1:19" s="159" customFormat="1" ht="7.5" customHeight="1" thickBot="1" x14ac:dyDescent="0.25">
      <c r="A19" s="150"/>
      <c r="B19" s="150"/>
      <c r="C19" s="157"/>
      <c r="D19" s="157"/>
      <c r="E19" s="157"/>
      <c r="F19" s="157"/>
      <c r="G19" s="157"/>
      <c r="H19" s="156"/>
      <c r="I19" s="156"/>
      <c r="J19" s="160"/>
      <c r="K19" s="157"/>
      <c r="L19" s="157"/>
      <c r="M19" s="157"/>
      <c r="N19" s="157"/>
      <c r="O19" s="157"/>
      <c r="P19" s="156"/>
      <c r="Q19" s="156"/>
      <c r="R19" s="157"/>
    </row>
    <row r="20" spans="1:19" ht="27" customHeight="1" thickTop="1" thickBot="1" x14ac:dyDescent="0.25">
      <c r="B20" s="139"/>
      <c r="C20" s="403" t="s">
        <v>207</v>
      </c>
      <c r="D20" s="404"/>
      <c r="E20" s="404"/>
      <c r="F20" s="404"/>
      <c r="G20" s="404"/>
      <c r="H20" s="379">
        <f>'إختيار المقررات'!X8</f>
        <v>0</v>
      </c>
      <c r="I20" s="380"/>
      <c r="J20" s="139"/>
      <c r="K20" s="139"/>
      <c r="L20" s="161"/>
      <c r="M20" s="381"/>
      <c r="N20" s="381"/>
      <c r="O20" s="381"/>
      <c r="P20" s="381"/>
      <c r="Q20" s="381"/>
      <c r="R20" s="161"/>
      <c r="S20" s="150"/>
    </row>
    <row r="21" spans="1:19" ht="19.5" customHeight="1" thickTop="1" x14ac:dyDescent="0.2">
      <c r="C21" s="382" t="s">
        <v>201</v>
      </c>
      <c r="D21" s="383"/>
      <c r="E21" s="377">
        <f>'إختيار المقررات'!E5</f>
        <v>0</v>
      </c>
      <c r="F21" s="377"/>
      <c r="G21" s="377"/>
      <c r="H21" s="377"/>
      <c r="I21" s="377"/>
      <c r="J21" s="377"/>
      <c r="K21" s="377"/>
      <c r="L21" s="377"/>
      <c r="M21" s="377"/>
      <c r="N21" s="377"/>
      <c r="O21" s="377"/>
      <c r="P21" s="377"/>
      <c r="Q21" s="377"/>
      <c r="R21" s="378"/>
    </row>
    <row r="22" spans="1:19" ht="13.5" customHeight="1" x14ac:dyDescent="0.2">
      <c r="C22" s="375" t="s">
        <v>578</v>
      </c>
      <c r="D22" s="376"/>
      <c r="E22" s="376"/>
      <c r="F22" s="356">
        <f>'إختيار المقررات'!X7</f>
        <v>25000</v>
      </c>
      <c r="G22" s="356"/>
      <c r="H22" s="356"/>
      <c r="I22" s="357" t="s">
        <v>206</v>
      </c>
      <c r="J22" s="357"/>
      <c r="K22" s="356">
        <f>'إختيار المقررات'!X9</f>
        <v>1900</v>
      </c>
      <c r="L22" s="356"/>
      <c r="M22" s="390" t="s">
        <v>29</v>
      </c>
      <c r="N22" s="386"/>
      <c r="O22" s="386" t="s">
        <v>593</v>
      </c>
      <c r="P22" s="386"/>
      <c r="Q22" s="386" t="s">
        <v>594</v>
      </c>
      <c r="R22" s="388"/>
    </row>
    <row r="23" spans="1:19" ht="13.5" customHeight="1" x14ac:dyDescent="0.2">
      <c r="A23" s="162"/>
      <c r="B23" s="162"/>
      <c r="C23" s="375"/>
      <c r="D23" s="376"/>
      <c r="E23" s="376"/>
      <c r="F23" s="356"/>
      <c r="G23" s="356"/>
      <c r="H23" s="356"/>
      <c r="I23" s="357"/>
      <c r="J23" s="357"/>
      <c r="K23" s="356"/>
      <c r="L23" s="356"/>
      <c r="M23" s="390"/>
      <c r="N23" s="386"/>
      <c r="O23" s="386"/>
      <c r="P23" s="386"/>
      <c r="Q23" s="386"/>
      <c r="R23" s="388"/>
    </row>
    <row r="24" spans="1:19" ht="24.75" customHeight="1" x14ac:dyDescent="0.2">
      <c r="C24" s="374" t="s">
        <v>20</v>
      </c>
      <c r="D24" s="357"/>
      <c r="E24" s="357"/>
      <c r="F24" s="356">
        <f>'إختيار المقررات'!X10</f>
        <v>1900</v>
      </c>
      <c r="G24" s="356"/>
      <c r="H24" s="356"/>
      <c r="I24" s="163"/>
      <c r="J24" s="163"/>
      <c r="K24" s="372"/>
      <c r="L24" s="373"/>
      <c r="M24" s="390"/>
      <c r="N24" s="386"/>
      <c r="O24" s="386"/>
      <c r="P24" s="386"/>
      <c r="Q24" s="386"/>
      <c r="R24" s="388"/>
    </row>
    <row r="25" spans="1:19" ht="13.5" customHeight="1" x14ac:dyDescent="0.2">
      <c r="A25" s="164"/>
      <c r="B25" s="164"/>
      <c r="C25" s="392" t="s">
        <v>579</v>
      </c>
      <c r="D25" s="393"/>
      <c r="E25" s="393"/>
      <c r="F25" s="396">
        <f>'إختيار المقررات'!X12</f>
        <v>23100</v>
      </c>
      <c r="G25" s="396"/>
      <c r="H25" s="396"/>
      <c r="I25" s="164"/>
      <c r="J25" s="164"/>
      <c r="K25" s="164"/>
      <c r="L25" s="165"/>
      <c r="M25" s="390"/>
      <c r="N25" s="386"/>
      <c r="O25" s="386"/>
      <c r="P25" s="386"/>
      <c r="Q25" s="386"/>
      <c r="R25" s="388"/>
    </row>
    <row r="26" spans="1:19" ht="13.5" customHeight="1" thickBot="1" x14ac:dyDescent="0.25">
      <c r="A26" s="164"/>
      <c r="B26" s="164"/>
      <c r="C26" s="394"/>
      <c r="D26" s="395"/>
      <c r="E26" s="395"/>
      <c r="F26" s="397"/>
      <c r="G26" s="397"/>
      <c r="H26" s="397"/>
      <c r="I26" s="166"/>
      <c r="J26" s="166"/>
      <c r="K26" s="166"/>
      <c r="L26" s="167"/>
      <c r="M26" s="391"/>
      <c r="N26" s="387"/>
      <c r="O26" s="387"/>
      <c r="P26" s="387"/>
      <c r="Q26" s="387"/>
      <c r="R26" s="389"/>
    </row>
    <row r="27" spans="1:19" ht="12.75" customHeight="1" thickTop="1" x14ac:dyDescent="0.2">
      <c r="A27" s="168"/>
      <c r="B27" s="164"/>
      <c r="C27" s="164"/>
      <c r="D27" s="164"/>
      <c r="E27" s="164"/>
      <c r="F27" s="164"/>
      <c r="G27" s="164"/>
      <c r="H27" s="164"/>
      <c r="I27" s="164"/>
      <c r="J27" s="164"/>
      <c r="K27" s="164"/>
      <c r="L27" s="164"/>
      <c r="M27" s="156"/>
      <c r="N27" s="147"/>
      <c r="O27" s="147"/>
      <c r="P27" s="147"/>
      <c r="Q27" s="147"/>
      <c r="R27" s="147"/>
    </row>
    <row r="28" spans="1:19" ht="16.5" customHeight="1" x14ac:dyDescent="0.25">
      <c r="C28" s="369" t="s">
        <v>588</v>
      </c>
      <c r="D28" s="369"/>
      <c r="E28" s="369"/>
      <c r="F28" s="369"/>
    </row>
    <row r="29" spans="1:19" ht="16.5" customHeight="1" x14ac:dyDescent="0.2">
      <c r="A29" s="157"/>
      <c r="B29" s="157"/>
      <c r="C29" s="352" t="s">
        <v>584</v>
      </c>
      <c r="D29" s="352"/>
      <c r="E29" s="352"/>
      <c r="F29" s="352"/>
      <c r="G29" s="352"/>
      <c r="H29" s="352"/>
      <c r="I29" s="352"/>
      <c r="J29" s="352"/>
      <c r="K29" s="352" t="s">
        <v>586</v>
      </c>
      <c r="L29" s="352"/>
      <c r="M29" s="352"/>
      <c r="N29" s="352"/>
      <c r="O29" s="352"/>
      <c r="P29" s="352"/>
      <c r="Q29" s="352"/>
      <c r="R29" s="352"/>
    </row>
    <row r="30" spans="1:19" ht="16.5" customHeight="1" x14ac:dyDescent="0.2">
      <c r="A30" s="157"/>
      <c r="B30" s="157"/>
      <c r="C30" s="352" t="s">
        <v>582</v>
      </c>
      <c r="D30" s="352"/>
      <c r="E30" s="352"/>
      <c r="F30" s="352"/>
      <c r="G30" s="352"/>
      <c r="H30" s="352"/>
      <c r="I30" s="352"/>
      <c r="J30" s="352"/>
      <c r="K30" s="398" t="s">
        <v>592</v>
      </c>
      <c r="L30" s="398"/>
      <c r="M30" s="398"/>
      <c r="N30" s="398"/>
      <c r="O30" s="398"/>
      <c r="P30" s="398"/>
      <c r="Q30" s="398"/>
      <c r="R30" s="398"/>
    </row>
    <row r="31" spans="1:19" ht="16.5" customHeight="1" x14ac:dyDescent="0.2">
      <c r="A31" s="157"/>
      <c r="B31" s="157"/>
      <c r="C31" s="352" t="s">
        <v>583</v>
      </c>
      <c r="D31" s="352"/>
      <c r="E31" s="352"/>
      <c r="F31" s="352"/>
      <c r="G31" s="352"/>
      <c r="H31" s="352"/>
      <c r="I31" s="352"/>
      <c r="J31" s="352"/>
      <c r="K31" s="398"/>
      <c r="L31" s="398"/>
      <c r="M31" s="398"/>
      <c r="N31" s="398"/>
      <c r="O31" s="398"/>
      <c r="P31" s="398"/>
      <c r="Q31" s="398"/>
      <c r="R31" s="398"/>
    </row>
    <row r="32" spans="1:19" ht="16.5" customHeight="1" x14ac:dyDescent="0.2">
      <c r="A32" s="157"/>
      <c r="B32" s="157"/>
      <c r="C32" s="352" t="s">
        <v>591</v>
      </c>
      <c r="D32" s="352"/>
      <c r="E32" s="352"/>
      <c r="F32" s="352"/>
      <c r="G32" s="352"/>
      <c r="H32" s="352"/>
      <c r="I32" s="352"/>
      <c r="J32" s="352"/>
      <c r="K32" s="352" t="s">
        <v>587</v>
      </c>
      <c r="L32" s="352"/>
      <c r="M32" s="352"/>
      <c r="N32" s="352"/>
      <c r="O32" s="352"/>
      <c r="P32" s="352"/>
      <c r="Q32" s="352"/>
      <c r="R32" s="352"/>
    </row>
    <row r="33" spans="1:19" ht="16.5" customHeight="1" x14ac:dyDescent="0.2">
      <c r="A33" s="157"/>
      <c r="B33" s="157"/>
      <c r="C33" s="352" t="s">
        <v>585</v>
      </c>
      <c r="D33" s="352"/>
      <c r="E33" s="352"/>
      <c r="F33" s="352"/>
      <c r="G33" s="352"/>
      <c r="H33" s="352"/>
      <c r="I33" s="352"/>
      <c r="J33" s="352"/>
      <c r="K33" s="352"/>
      <c r="L33" s="352"/>
      <c r="M33" s="352"/>
      <c r="N33" s="352"/>
      <c r="O33" s="352"/>
      <c r="P33" s="352"/>
      <c r="Q33" s="352"/>
      <c r="R33" s="352"/>
    </row>
    <row r="34" spans="1:19" ht="11.25" customHeight="1" x14ac:dyDescent="0.2">
      <c r="A34" s="157"/>
      <c r="B34" s="157"/>
      <c r="C34" s="169"/>
      <c r="D34" s="169"/>
      <c r="E34" s="169"/>
      <c r="F34" s="169"/>
      <c r="G34" s="169"/>
      <c r="H34" s="169"/>
      <c r="I34" s="169"/>
      <c r="J34" s="169"/>
      <c r="K34" s="169"/>
      <c r="L34" s="169"/>
      <c r="M34" s="169"/>
      <c r="N34" s="169"/>
      <c r="O34" s="169"/>
      <c r="P34" s="169"/>
      <c r="Q34" s="169"/>
      <c r="R34" s="169"/>
    </row>
    <row r="35" spans="1:19" ht="25.5" customHeight="1" x14ac:dyDescent="0.2">
      <c r="A35" s="157"/>
      <c r="B35" s="157"/>
      <c r="C35" s="385" t="s">
        <v>606</v>
      </c>
      <c r="D35" s="385"/>
      <c r="E35" s="385"/>
      <c r="F35" s="385"/>
      <c r="G35" s="385"/>
      <c r="H35" s="385"/>
      <c r="I35" s="385"/>
      <c r="J35" s="385"/>
      <c r="K35" s="385"/>
      <c r="L35" s="385"/>
      <c r="M35" s="385"/>
      <c r="N35" s="385"/>
      <c r="O35" s="385"/>
      <c r="P35" s="385"/>
      <c r="Q35" s="385"/>
      <c r="R35" s="385"/>
    </row>
    <row r="36" spans="1:19" ht="25.5" customHeight="1" x14ac:dyDescent="0.2">
      <c r="A36" s="157"/>
      <c r="B36" s="370" t="s">
        <v>598</v>
      </c>
      <c r="C36" s="370"/>
      <c r="D36" s="370"/>
      <c r="E36" s="370"/>
      <c r="F36" s="370"/>
      <c r="G36" s="370"/>
      <c r="H36" s="370"/>
      <c r="I36" s="370"/>
      <c r="J36" s="370"/>
      <c r="K36" s="370"/>
      <c r="L36" s="370"/>
      <c r="M36" s="370"/>
      <c r="N36" s="370"/>
      <c r="O36" s="370"/>
      <c r="P36" s="370"/>
      <c r="Q36" s="370"/>
      <c r="R36" s="370"/>
      <c r="S36" s="370"/>
    </row>
    <row r="37" spans="1:19" ht="15.75" customHeight="1" x14ac:dyDescent="0.2">
      <c r="A37" s="170"/>
      <c r="B37" s="170"/>
      <c r="C37" s="170"/>
      <c r="D37" s="170"/>
      <c r="E37" s="170"/>
      <c r="F37" s="170"/>
      <c r="G37" s="170"/>
      <c r="H37" s="170"/>
      <c r="I37" s="170"/>
      <c r="J37" s="170"/>
      <c r="K37" s="170"/>
      <c r="L37" s="170"/>
      <c r="M37" s="170"/>
      <c r="N37" s="170"/>
      <c r="O37" s="170"/>
      <c r="P37" s="170"/>
      <c r="Q37" s="170"/>
      <c r="R37" s="170"/>
    </row>
    <row r="38" spans="1:19" ht="16.5" customHeight="1" x14ac:dyDescent="0.2">
      <c r="A38" s="371" t="s">
        <v>30</v>
      </c>
      <c r="B38" s="371"/>
      <c r="C38" s="371"/>
      <c r="D38" s="371"/>
      <c r="E38" s="371"/>
      <c r="F38" s="371"/>
      <c r="G38" s="371"/>
      <c r="H38" s="371"/>
      <c r="I38" s="371"/>
      <c r="J38" s="371"/>
      <c r="K38" s="371"/>
      <c r="L38" s="371"/>
      <c r="M38" s="371"/>
      <c r="N38" s="371"/>
      <c r="O38" s="371"/>
      <c r="P38" s="371"/>
      <c r="Q38" s="371"/>
      <c r="R38" s="371"/>
    </row>
    <row r="39" spans="1:19" ht="24" customHeight="1" x14ac:dyDescent="0.2">
      <c r="A39" s="155"/>
      <c r="B39" s="155"/>
      <c r="C39" s="384" t="s">
        <v>31</v>
      </c>
      <c r="D39" s="384"/>
      <c r="E39" s="384"/>
      <c r="F39" s="371">
        <f>'إختيار المقررات'!X11</f>
        <v>0</v>
      </c>
      <c r="G39" s="371"/>
      <c r="H39" s="384" t="str">
        <f>"ليرة سورية فقط لا غير من الطالب"&amp;" "&amp;H2</f>
        <v>ليرة سورية فقط لا غير من الطالب يولى حريز</v>
      </c>
      <c r="I39" s="384"/>
      <c r="J39" s="384"/>
      <c r="K39" s="384"/>
      <c r="L39" s="384"/>
      <c r="M39" s="384"/>
      <c r="N39" s="384"/>
      <c r="O39" s="384"/>
      <c r="P39" s="384"/>
      <c r="Q39" s="384"/>
      <c r="R39" s="384"/>
    </row>
    <row r="40" spans="1:19" ht="24" customHeight="1" x14ac:dyDescent="0.2">
      <c r="A40" s="155"/>
      <c r="B40" s="155"/>
      <c r="C40" s="384" t="s">
        <v>267</v>
      </c>
      <c r="D40" s="384"/>
      <c r="E40" s="371" t="str">
        <f>D2</f>
        <v>k1636</v>
      </c>
      <c r="F40" s="371"/>
      <c r="G40" s="384" t="s">
        <v>32</v>
      </c>
      <c r="H40" s="384"/>
      <c r="I40" s="384"/>
      <c r="J40" s="384"/>
      <c r="K40" s="384"/>
      <c r="L40" s="384"/>
      <c r="M40" s="384"/>
      <c r="N40" s="384"/>
      <c r="O40" s="384"/>
      <c r="P40" s="384"/>
      <c r="Q40" s="384"/>
      <c r="R40" s="384"/>
    </row>
    <row r="41" spans="1:19" ht="15.75" customHeight="1" thickBot="1" x14ac:dyDescent="0.25">
      <c r="A41" s="162"/>
      <c r="B41" s="162"/>
      <c r="C41" s="162"/>
      <c r="D41" s="171"/>
      <c r="E41" s="171"/>
      <c r="F41" s="171"/>
      <c r="G41" s="172"/>
      <c r="H41" s="172"/>
      <c r="I41" s="172"/>
      <c r="J41" s="172"/>
      <c r="K41" s="172"/>
      <c r="L41" s="172"/>
      <c r="M41" s="172"/>
      <c r="N41" s="172"/>
      <c r="O41" s="172"/>
      <c r="P41" s="172"/>
      <c r="Q41" s="173"/>
      <c r="R41" s="173"/>
    </row>
    <row r="42" spans="1:19" ht="15" thickTop="1" x14ac:dyDescent="0.2">
      <c r="A42" s="162"/>
      <c r="B42" s="162"/>
      <c r="C42" s="162"/>
      <c r="D42" s="162"/>
      <c r="E42" s="162"/>
      <c r="F42" s="162"/>
      <c r="G42" s="174"/>
      <c r="H42" s="174"/>
      <c r="I42" s="174"/>
      <c r="J42" s="174"/>
      <c r="K42" s="174"/>
      <c r="L42" s="174"/>
      <c r="M42" s="174"/>
      <c r="N42" s="174"/>
      <c r="O42" s="174"/>
      <c r="P42" s="174"/>
      <c r="Q42" s="174"/>
      <c r="R42" s="174"/>
    </row>
    <row r="43" spans="1:19" x14ac:dyDescent="0.2">
      <c r="A43" s="162"/>
      <c r="B43" s="162"/>
      <c r="C43" s="162"/>
      <c r="D43" s="162"/>
      <c r="E43" s="162"/>
      <c r="F43" s="162"/>
      <c r="G43" s="174"/>
      <c r="H43" s="174"/>
      <c r="I43" s="174"/>
      <c r="J43" s="174"/>
      <c r="K43" s="174"/>
      <c r="L43" s="174"/>
      <c r="M43" s="174"/>
      <c r="N43" s="174"/>
      <c r="O43" s="174"/>
      <c r="P43" s="174"/>
      <c r="Q43" s="174"/>
      <c r="R43" s="174"/>
    </row>
    <row r="44" spans="1:19" x14ac:dyDescent="0.2">
      <c r="A44" s="173"/>
      <c r="B44" s="173"/>
      <c r="C44" s="173"/>
      <c r="D44" s="173"/>
      <c r="E44" s="173"/>
      <c r="F44" s="173"/>
      <c r="G44" s="173"/>
      <c r="H44" s="173"/>
      <c r="I44" s="173"/>
      <c r="J44" s="173"/>
      <c r="K44" s="173"/>
      <c r="L44" s="173"/>
      <c r="M44" s="173"/>
      <c r="N44" s="173"/>
      <c r="O44" s="173"/>
      <c r="P44" s="173"/>
      <c r="Q44" s="173"/>
      <c r="R44" s="173"/>
    </row>
  </sheetData>
  <sheetProtection password="CA36" sheet="1" objects="1" scenarios="1" selectLockedCells="1" selectUnlockedCells="1"/>
  <mergeCells count="83">
    <mergeCell ref="M2:N2"/>
    <mergeCell ref="P2:R2"/>
    <mergeCell ref="F3:G3"/>
    <mergeCell ref="H3:I3"/>
    <mergeCell ref="K2:L2"/>
    <mergeCell ref="N3:P3"/>
    <mergeCell ref="Q3:R3"/>
    <mergeCell ref="C1:E1"/>
    <mergeCell ref="C20:G20"/>
    <mergeCell ref="D2:E2"/>
    <mergeCell ref="F2:G2"/>
    <mergeCell ref="H2:J2"/>
    <mergeCell ref="D6:E6"/>
    <mergeCell ref="D3:E3"/>
    <mergeCell ref="G11:M11"/>
    <mergeCell ref="D4:E4"/>
    <mergeCell ref="F4:G4"/>
    <mergeCell ref="H4:I4"/>
    <mergeCell ref="K4:M4"/>
    <mergeCell ref="D5:E5"/>
    <mergeCell ref="F5:G5"/>
    <mergeCell ref="H5:I5"/>
    <mergeCell ref="C9:R9"/>
    <mergeCell ref="N5:O5"/>
    <mergeCell ref="K7:R7"/>
    <mergeCell ref="F6:G6"/>
    <mergeCell ref="H6:I6"/>
    <mergeCell ref="K6:M6"/>
    <mergeCell ref="N6:O6"/>
    <mergeCell ref="P6:R6"/>
    <mergeCell ref="C21:D21"/>
    <mergeCell ref="E40:F40"/>
    <mergeCell ref="G40:R40"/>
    <mergeCell ref="C33:J33"/>
    <mergeCell ref="C35:R35"/>
    <mergeCell ref="C39:E39"/>
    <mergeCell ref="C40:D40"/>
    <mergeCell ref="H39:R39"/>
    <mergeCell ref="O22:P26"/>
    <mergeCell ref="Q22:R26"/>
    <mergeCell ref="M22:N26"/>
    <mergeCell ref="C25:E26"/>
    <mergeCell ref="F25:H26"/>
    <mergeCell ref="F39:G39"/>
    <mergeCell ref="K33:R33"/>
    <mergeCell ref="K30:R31"/>
    <mergeCell ref="G12:K12"/>
    <mergeCell ref="F24:H24"/>
    <mergeCell ref="B36:S36"/>
    <mergeCell ref="A38:R38"/>
    <mergeCell ref="G13:K13"/>
    <mergeCell ref="G14:K14"/>
    <mergeCell ref="G15:K15"/>
    <mergeCell ref="K24:L24"/>
    <mergeCell ref="C24:E24"/>
    <mergeCell ref="C22:E23"/>
    <mergeCell ref="F22:H23"/>
    <mergeCell ref="E21:R21"/>
    <mergeCell ref="H20:I20"/>
    <mergeCell ref="M20:Q20"/>
    <mergeCell ref="G16:K16"/>
    <mergeCell ref="K32:R32"/>
    <mergeCell ref="C28:F28"/>
    <mergeCell ref="C29:J29"/>
    <mergeCell ref="C30:J30"/>
    <mergeCell ref="C31:J31"/>
    <mergeCell ref="C32:J32"/>
    <mergeCell ref="F10:M10"/>
    <mergeCell ref="F1:R1"/>
    <mergeCell ref="L3:M3"/>
    <mergeCell ref="J3:K3"/>
    <mergeCell ref="K29:R29"/>
    <mergeCell ref="G17:K17"/>
    <mergeCell ref="K22:L23"/>
    <mergeCell ref="I22:J23"/>
    <mergeCell ref="C8:R8"/>
    <mergeCell ref="P5:R5"/>
    <mergeCell ref="N4:P4"/>
    <mergeCell ref="Q4:R4"/>
    <mergeCell ref="K5:M5"/>
    <mergeCell ref="D7:E7"/>
    <mergeCell ref="F7:G7"/>
    <mergeCell ref="H7:I7"/>
  </mergeCells>
  <conditionalFormatting sqref="F12:M17">
    <cfRule type="expression" dxfId="84" priority="8">
      <formula>$E$12=""</formula>
    </cfRule>
  </conditionalFormatting>
  <conditionalFormatting sqref="F13:M17">
    <cfRule type="expression" dxfId="83" priority="7">
      <formula>$E$13=""</formula>
    </cfRule>
  </conditionalFormatting>
  <conditionalFormatting sqref="F14:M17">
    <cfRule type="expression" dxfId="82" priority="6">
      <formula>$E$14=""</formula>
    </cfRule>
  </conditionalFormatting>
  <conditionalFormatting sqref="F15:M17">
    <cfRule type="expression" dxfId="81" priority="5">
      <formula>$E$15=""</formula>
    </cfRule>
  </conditionalFormatting>
  <conditionalFormatting sqref="F16:M17">
    <cfRule type="expression" dxfId="80" priority="4">
      <formula>$E$16=""</formula>
    </cfRule>
  </conditionalFormatting>
  <conditionalFormatting sqref="F17:M17">
    <cfRule type="expression" dxfId="79" priority="3">
      <formula>$E$17=""</formula>
    </cfRule>
  </conditionalFormatting>
  <conditionalFormatting sqref="A37:R38 A41:R41 A39:C40 E40:G40 F39:H39">
    <cfRule type="expression" dxfId="78" priority="1">
      <formula>$F$39=0</formula>
    </cfRule>
  </conditionalFormatting>
  <pageMargins left="0.19685039370078741" right="0.19685039370078741" top="0" bottom="0" header="0" footer="0"/>
  <pageSetup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dimension ref="A1:EE5"/>
  <sheetViews>
    <sheetView showGridLines="0" rightToLeft="1" zoomScale="98" zoomScaleNormal="98" workbookViewId="0">
      <pane ySplit="4" topLeftCell="A5" activePane="bottomLeft" state="frozen"/>
      <selection pane="bottomLeft" activeCell="G8" sqref="G8"/>
    </sheetView>
  </sheetViews>
  <sheetFormatPr defaultColWidth="9" defaultRowHeight="14.25" x14ac:dyDescent="0.2"/>
  <cols>
    <col min="1" max="1" width="13.875" style="50" customWidth="1"/>
    <col min="2" max="2" width="10.875" style="50" bestFit="1" customWidth="1"/>
    <col min="3" max="4" width="9" style="50"/>
    <col min="5" max="5" width="10.125" style="50" bestFit="1" customWidth="1"/>
    <col min="6" max="6" width="11.375" style="56" bestFit="1" customWidth="1"/>
    <col min="7" max="7" width="14" style="50" customWidth="1"/>
    <col min="8" max="8" width="9" style="50"/>
    <col min="9" max="9" width="11.75" style="50" bestFit="1" customWidth="1"/>
    <col min="10" max="10" width="21.875" style="50" customWidth="1"/>
    <col min="11" max="11" width="24.375" style="50" customWidth="1"/>
    <col min="12" max="12" width="17.75" style="50" customWidth="1"/>
    <col min="13" max="13" width="20.125" style="50" customWidth="1"/>
    <col min="14" max="14" width="31.75" style="50" customWidth="1"/>
    <col min="15" max="16" width="14.75" style="50" customWidth="1"/>
    <col min="17" max="18" width="19.125" style="50" customWidth="1"/>
    <col min="19" max="19" width="14.125" style="50" customWidth="1"/>
    <col min="20" max="20" width="6.875" style="50" bestFit="1" customWidth="1"/>
    <col min="21" max="25" width="4.375" style="50" customWidth="1"/>
    <col min="26" max="62" width="4.375" style="1" customWidth="1"/>
    <col min="63" max="63" width="4.25" style="1" customWidth="1"/>
    <col min="64" max="113" width="4.375" style="1" customWidth="1"/>
    <col min="114" max="116" width="9.125" style="1" bestFit="1" customWidth="1"/>
    <col min="117" max="118" width="9.125" style="1" customWidth="1"/>
    <col min="119" max="119" width="9.875" style="1" bestFit="1" customWidth="1"/>
    <col min="120" max="120" width="9.375" style="1" bestFit="1" customWidth="1"/>
    <col min="121" max="122" width="9.375" style="1" customWidth="1"/>
    <col min="123" max="123" width="11.625" style="1" bestFit="1" customWidth="1"/>
    <col min="124" max="124" width="9.25" style="1" customWidth="1"/>
    <col min="125" max="129" width="9" style="1"/>
    <col min="130" max="130" width="10.125" style="1" bestFit="1" customWidth="1"/>
    <col min="131" max="131" width="11.375" style="1" bestFit="1" customWidth="1"/>
    <col min="132" max="132" width="10.75" style="1" bestFit="1" customWidth="1"/>
    <col min="133" max="133" width="13.375" style="1" bestFit="1" customWidth="1"/>
    <col min="134" max="134" width="12.5" style="1" bestFit="1" customWidth="1"/>
    <col min="135" max="135" width="13.625" style="50" bestFit="1" customWidth="1"/>
    <col min="136" max="16384" width="9" style="50"/>
  </cols>
  <sheetData>
    <row r="1" spans="1:135" customFormat="1" ht="18.75" thickBot="1" x14ac:dyDescent="0.25">
      <c r="A1" s="180"/>
      <c r="B1" s="429"/>
      <c r="C1" s="429"/>
      <c r="D1" s="430" t="s">
        <v>33</v>
      </c>
      <c r="E1" s="430"/>
      <c r="F1" s="430"/>
      <c r="G1" s="430"/>
      <c r="H1" s="430"/>
      <c r="I1" s="430"/>
      <c r="J1" s="430"/>
      <c r="K1" s="441" t="s">
        <v>16</v>
      </c>
      <c r="L1" s="485" t="s">
        <v>195</v>
      </c>
      <c r="M1" s="488" t="s">
        <v>193</v>
      </c>
      <c r="N1" s="488" t="s">
        <v>194</v>
      </c>
      <c r="O1" s="458" t="s">
        <v>58</v>
      </c>
      <c r="P1" s="430" t="s">
        <v>34</v>
      </c>
      <c r="Q1" s="430"/>
      <c r="R1" s="430"/>
      <c r="S1" s="492" t="s">
        <v>9</v>
      </c>
      <c r="T1" s="434" t="s">
        <v>35</v>
      </c>
      <c r="U1" s="435"/>
      <c r="V1" s="435"/>
      <c r="W1" s="435"/>
      <c r="X1" s="435"/>
      <c r="Y1" s="435"/>
      <c r="Z1" s="435"/>
      <c r="AA1" s="435"/>
      <c r="AB1" s="435"/>
      <c r="AC1" s="435"/>
      <c r="AD1" s="435"/>
      <c r="AE1" s="435"/>
      <c r="AF1" s="435"/>
      <c r="AG1" s="435"/>
      <c r="AH1" s="435"/>
      <c r="AI1" s="435"/>
      <c r="AJ1" s="435"/>
      <c r="AK1" s="435"/>
      <c r="AL1" s="435"/>
      <c r="AM1" s="435"/>
      <c r="AN1" s="435"/>
      <c r="AO1" s="436"/>
      <c r="AP1" s="434" t="s">
        <v>19</v>
      </c>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6"/>
      <c r="BR1" s="434" t="s">
        <v>36</v>
      </c>
      <c r="BS1" s="435"/>
      <c r="BT1" s="435"/>
      <c r="BU1" s="435"/>
      <c r="BV1" s="435"/>
      <c r="BW1" s="435"/>
      <c r="BX1" s="435"/>
      <c r="BY1" s="435"/>
      <c r="BZ1" s="435"/>
      <c r="CA1" s="435"/>
      <c r="CB1" s="435"/>
      <c r="CC1" s="435"/>
      <c r="CD1" s="435"/>
      <c r="CE1" s="435"/>
      <c r="CF1" s="435"/>
      <c r="CG1" s="435"/>
      <c r="CH1" s="435"/>
      <c r="CI1" s="435"/>
      <c r="CJ1" s="435"/>
      <c r="CK1" s="435"/>
      <c r="CL1" s="435"/>
      <c r="CM1" s="435"/>
      <c r="CN1" s="435"/>
      <c r="CO1" s="436"/>
      <c r="CP1" s="431" t="s">
        <v>37</v>
      </c>
      <c r="CQ1" s="432"/>
      <c r="CR1" s="432"/>
      <c r="CS1" s="432"/>
      <c r="CT1" s="432"/>
      <c r="CU1" s="432"/>
      <c r="CV1" s="432"/>
      <c r="CW1" s="432"/>
      <c r="CX1" s="432"/>
      <c r="CY1" s="432"/>
      <c r="CZ1" s="432"/>
      <c r="DA1" s="432"/>
      <c r="DB1" s="432"/>
      <c r="DC1" s="432"/>
      <c r="DD1" s="432"/>
      <c r="DE1" s="432"/>
      <c r="DF1" s="432"/>
      <c r="DG1" s="432"/>
      <c r="DH1" s="432"/>
      <c r="DI1" s="433"/>
      <c r="DJ1" s="471" t="s">
        <v>1</v>
      </c>
      <c r="DK1" s="472"/>
      <c r="DL1" s="473"/>
      <c r="DM1" s="425" t="s">
        <v>38</v>
      </c>
      <c r="DN1" s="426"/>
      <c r="DO1" s="454" t="s">
        <v>595</v>
      </c>
      <c r="DP1" s="455"/>
      <c r="DQ1" s="455"/>
      <c r="DR1" s="455"/>
      <c r="DS1" s="455"/>
      <c r="DT1" s="455"/>
      <c r="DU1" s="455"/>
      <c r="DV1" s="455"/>
      <c r="DW1" s="456"/>
      <c r="DX1" s="448" t="s">
        <v>39</v>
      </c>
      <c r="DY1" s="449"/>
      <c r="DZ1" s="449"/>
      <c r="EA1" s="450"/>
      <c r="EB1" s="448" t="s">
        <v>596</v>
      </c>
      <c r="EC1" s="449"/>
      <c r="ED1" s="449"/>
      <c r="EE1" s="450"/>
    </row>
    <row r="2" spans="1:135" customFormat="1" ht="18.75" thickBot="1" x14ac:dyDescent="0.25">
      <c r="A2" s="180"/>
      <c r="B2" s="180"/>
      <c r="C2" s="180"/>
      <c r="D2" s="430"/>
      <c r="E2" s="430"/>
      <c r="F2" s="430"/>
      <c r="G2" s="430"/>
      <c r="H2" s="430"/>
      <c r="I2" s="430"/>
      <c r="J2" s="430"/>
      <c r="K2" s="442"/>
      <c r="L2" s="486"/>
      <c r="M2" s="489"/>
      <c r="N2" s="489"/>
      <c r="O2" s="459"/>
      <c r="P2" s="430"/>
      <c r="Q2" s="430"/>
      <c r="R2" s="430"/>
      <c r="S2" s="492"/>
      <c r="T2" s="419" t="s">
        <v>17</v>
      </c>
      <c r="U2" s="417"/>
      <c r="V2" s="417"/>
      <c r="W2" s="417"/>
      <c r="X2" s="417"/>
      <c r="Y2" s="417"/>
      <c r="Z2" s="417"/>
      <c r="AA2" s="417"/>
      <c r="AB2" s="417"/>
      <c r="AC2" s="417"/>
      <c r="AD2" s="417"/>
      <c r="AE2" s="417"/>
      <c r="AF2" s="417" t="s">
        <v>18</v>
      </c>
      <c r="AG2" s="417"/>
      <c r="AH2" s="417"/>
      <c r="AI2" s="417"/>
      <c r="AJ2" s="417"/>
      <c r="AK2" s="417"/>
      <c r="AL2" s="417"/>
      <c r="AM2" s="417"/>
      <c r="AN2" s="417"/>
      <c r="AO2" s="418"/>
      <c r="AP2" s="419" t="s">
        <v>17</v>
      </c>
      <c r="AQ2" s="417"/>
      <c r="AR2" s="417"/>
      <c r="AS2" s="417"/>
      <c r="AT2" s="417"/>
      <c r="AU2" s="417"/>
      <c r="AV2" s="417"/>
      <c r="AW2" s="417"/>
      <c r="AX2" s="417"/>
      <c r="AY2" s="417"/>
      <c r="AZ2" s="417"/>
      <c r="BA2" s="417"/>
      <c r="BB2" s="417"/>
      <c r="BC2" s="417"/>
      <c r="BD2" s="417" t="s">
        <v>18</v>
      </c>
      <c r="BE2" s="417"/>
      <c r="BF2" s="417"/>
      <c r="BG2" s="417"/>
      <c r="BH2" s="417"/>
      <c r="BI2" s="417"/>
      <c r="BJ2" s="417"/>
      <c r="BK2" s="417"/>
      <c r="BL2" s="417"/>
      <c r="BM2" s="417"/>
      <c r="BN2" s="417"/>
      <c r="BO2" s="417"/>
      <c r="BP2" s="417"/>
      <c r="BQ2" s="418"/>
      <c r="BR2" s="419" t="s">
        <v>17</v>
      </c>
      <c r="BS2" s="417"/>
      <c r="BT2" s="417"/>
      <c r="BU2" s="417"/>
      <c r="BV2" s="417"/>
      <c r="BW2" s="417"/>
      <c r="BX2" s="417"/>
      <c r="BY2" s="417"/>
      <c r="BZ2" s="417"/>
      <c r="CA2" s="417"/>
      <c r="CB2" s="417"/>
      <c r="CC2" s="417"/>
      <c r="CD2" s="417" t="s">
        <v>18</v>
      </c>
      <c r="CE2" s="417"/>
      <c r="CF2" s="417"/>
      <c r="CG2" s="417"/>
      <c r="CH2" s="417"/>
      <c r="CI2" s="417"/>
      <c r="CJ2" s="417"/>
      <c r="CK2" s="417"/>
      <c r="CL2" s="417"/>
      <c r="CM2" s="417"/>
      <c r="CN2" s="417"/>
      <c r="CO2" s="418"/>
      <c r="CP2" s="419" t="s">
        <v>17</v>
      </c>
      <c r="CQ2" s="417"/>
      <c r="CR2" s="417"/>
      <c r="CS2" s="417"/>
      <c r="CT2" s="417"/>
      <c r="CU2" s="417"/>
      <c r="CV2" s="417"/>
      <c r="CW2" s="417"/>
      <c r="CX2" s="417"/>
      <c r="CY2" s="417"/>
      <c r="CZ2" s="417" t="s">
        <v>18</v>
      </c>
      <c r="DA2" s="417"/>
      <c r="DB2" s="417"/>
      <c r="DC2" s="417"/>
      <c r="DD2" s="417"/>
      <c r="DE2" s="417"/>
      <c r="DF2" s="417"/>
      <c r="DG2" s="417"/>
      <c r="DH2" s="417"/>
      <c r="DI2" s="418"/>
      <c r="DJ2" s="474"/>
      <c r="DK2" s="452"/>
      <c r="DL2" s="453"/>
      <c r="DM2" s="427"/>
      <c r="DN2" s="428"/>
      <c r="DO2" s="427"/>
      <c r="DP2" s="457"/>
      <c r="DQ2" s="457"/>
      <c r="DR2" s="457"/>
      <c r="DS2" s="457"/>
      <c r="DT2" s="457"/>
      <c r="DU2" s="457"/>
      <c r="DV2" s="457"/>
      <c r="DW2" s="428"/>
      <c r="DX2" s="451"/>
      <c r="DY2" s="452"/>
      <c r="DZ2" s="452"/>
      <c r="EA2" s="453"/>
      <c r="EB2" s="451"/>
      <c r="EC2" s="452"/>
      <c r="ED2" s="452"/>
      <c r="EE2" s="453"/>
    </row>
    <row r="3" spans="1:135" customFormat="1" ht="60.75" customHeight="1" thickBot="1" x14ac:dyDescent="0.25">
      <c r="A3" s="176" t="s">
        <v>2</v>
      </c>
      <c r="B3" s="177" t="s">
        <v>40</v>
      </c>
      <c r="C3" s="177" t="s">
        <v>41</v>
      </c>
      <c r="D3" s="177" t="s">
        <v>42</v>
      </c>
      <c r="E3" s="177" t="s">
        <v>6</v>
      </c>
      <c r="F3" s="178" t="s">
        <v>7</v>
      </c>
      <c r="G3" s="437" t="s">
        <v>273</v>
      </c>
      <c r="H3" s="179" t="s">
        <v>54</v>
      </c>
      <c r="I3" s="177" t="s">
        <v>11</v>
      </c>
      <c r="J3" s="177" t="s">
        <v>10</v>
      </c>
      <c r="K3" s="442"/>
      <c r="L3" s="486"/>
      <c r="M3" s="489"/>
      <c r="N3" s="489"/>
      <c r="O3" s="459"/>
      <c r="P3" s="483" t="s">
        <v>25</v>
      </c>
      <c r="Q3" s="483" t="s">
        <v>43</v>
      </c>
      <c r="R3" s="439" t="s">
        <v>14</v>
      </c>
      <c r="S3" s="492"/>
      <c r="T3" s="443" t="s">
        <v>600</v>
      </c>
      <c r="U3" s="422"/>
      <c r="V3" s="422" t="s">
        <v>601</v>
      </c>
      <c r="W3" s="422"/>
      <c r="X3" s="422" t="s">
        <v>602</v>
      </c>
      <c r="Y3" s="422"/>
      <c r="Z3" s="422" t="s">
        <v>603</v>
      </c>
      <c r="AA3" s="422"/>
      <c r="AB3" s="422" t="s">
        <v>604</v>
      </c>
      <c r="AC3" s="422"/>
      <c r="AD3" s="422" t="s">
        <v>605</v>
      </c>
      <c r="AE3" s="422"/>
      <c r="AF3" s="422" t="s">
        <v>613</v>
      </c>
      <c r="AG3" s="422"/>
      <c r="AH3" s="422" t="s">
        <v>615</v>
      </c>
      <c r="AI3" s="422"/>
      <c r="AJ3" s="422" t="s">
        <v>617</v>
      </c>
      <c r="AK3" s="422"/>
      <c r="AL3" s="422" t="s">
        <v>619</v>
      </c>
      <c r="AM3" s="422"/>
      <c r="AN3" s="422" t="s">
        <v>621</v>
      </c>
      <c r="AO3" s="423"/>
      <c r="AP3" s="443" t="s">
        <v>600</v>
      </c>
      <c r="AQ3" s="422"/>
      <c r="AR3" s="422" t="s">
        <v>624</v>
      </c>
      <c r="AS3" s="422"/>
      <c r="AT3" s="422" t="s">
        <v>626</v>
      </c>
      <c r="AU3" s="422"/>
      <c r="AV3" s="422" t="s">
        <v>628</v>
      </c>
      <c r="AW3" s="422"/>
      <c r="AX3" s="422" t="s">
        <v>630</v>
      </c>
      <c r="AY3" s="422"/>
      <c r="AZ3" s="422" t="s">
        <v>632</v>
      </c>
      <c r="BA3" s="422"/>
      <c r="BB3" s="422" t="s">
        <v>634</v>
      </c>
      <c r="BC3" s="422"/>
      <c r="BD3" s="422" t="s">
        <v>636</v>
      </c>
      <c r="BE3" s="422"/>
      <c r="BF3" s="422" t="s">
        <v>638</v>
      </c>
      <c r="BG3" s="422"/>
      <c r="BH3" s="422" t="s">
        <v>640</v>
      </c>
      <c r="BI3" s="422"/>
      <c r="BJ3" s="422" t="s">
        <v>642</v>
      </c>
      <c r="BK3" s="422"/>
      <c r="BL3" s="422" t="s">
        <v>644</v>
      </c>
      <c r="BM3" s="422"/>
      <c r="BN3" s="422" t="s">
        <v>646</v>
      </c>
      <c r="BO3" s="422"/>
      <c r="BP3" s="422" t="s">
        <v>607</v>
      </c>
      <c r="BQ3" s="423"/>
      <c r="BR3" s="443" t="s">
        <v>608</v>
      </c>
      <c r="BS3" s="422"/>
      <c r="BT3" s="422" t="s">
        <v>609</v>
      </c>
      <c r="BU3" s="422"/>
      <c r="BV3" s="422" t="s">
        <v>610</v>
      </c>
      <c r="BW3" s="422"/>
      <c r="BX3" s="422" t="s">
        <v>611</v>
      </c>
      <c r="BY3" s="422"/>
      <c r="BZ3" s="422" t="s">
        <v>612</v>
      </c>
      <c r="CA3" s="422"/>
      <c r="CB3" s="422" t="s">
        <v>614</v>
      </c>
      <c r="CC3" s="422"/>
      <c r="CD3" s="422" t="s">
        <v>616</v>
      </c>
      <c r="CE3" s="422"/>
      <c r="CF3" s="422" t="s">
        <v>618</v>
      </c>
      <c r="CG3" s="422"/>
      <c r="CH3" s="422" t="s">
        <v>620</v>
      </c>
      <c r="CI3" s="422"/>
      <c r="CJ3" s="422" t="s">
        <v>622</v>
      </c>
      <c r="CK3" s="422"/>
      <c r="CL3" s="422" t="s">
        <v>623</v>
      </c>
      <c r="CM3" s="422"/>
      <c r="CN3" s="422" t="s">
        <v>625</v>
      </c>
      <c r="CO3" s="423"/>
      <c r="CP3" s="443" t="s">
        <v>627</v>
      </c>
      <c r="CQ3" s="422"/>
      <c r="CR3" s="422" t="s">
        <v>629</v>
      </c>
      <c r="CS3" s="422"/>
      <c r="CT3" s="422" t="s">
        <v>631</v>
      </c>
      <c r="CU3" s="422"/>
      <c r="CV3" s="422" t="s">
        <v>633</v>
      </c>
      <c r="CW3" s="422"/>
      <c r="CX3" s="422" t="s">
        <v>635</v>
      </c>
      <c r="CY3" s="422"/>
      <c r="CZ3" s="422" t="s">
        <v>637</v>
      </c>
      <c r="DA3" s="422"/>
      <c r="DB3" s="422" t="s">
        <v>639</v>
      </c>
      <c r="DC3" s="422"/>
      <c r="DD3" s="422" t="s">
        <v>641</v>
      </c>
      <c r="DE3" s="422"/>
      <c r="DF3" s="422" t="s">
        <v>643</v>
      </c>
      <c r="DG3" s="422"/>
      <c r="DH3" s="422" t="s">
        <v>645</v>
      </c>
      <c r="DI3" s="423"/>
      <c r="DJ3" s="462" t="s">
        <v>44</v>
      </c>
      <c r="DK3" s="460" t="s">
        <v>0</v>
      </c>
      <c r="DL3" s="479" t="s">
        <v>45</v>
      </c>
      <c r="DM3" s="464" t="s">
        <v>15</v>
      </c>
      <c r="DN3" s="466" t="s">
        <v>201</v>
      </c>
      <c r="DO3" s="478" t="s">
        <v>597</v>
      </c>
      <c r="DP3" s="477" t="s">
        <v>208</v>
      </c>
      <c r="DQ3" s="424" t="s">
        <v>22</v>
      </c>
      <c r="DR3" s="424" t="s">
        <v>578</v>
      </c>
      <c r="DS3" s="424" t="s">
        <v>20</v>
      </c>
      <c r="DT3" s="424" t="s">
        <v>47</v>
      </c>
      <c r="DU3" s="468" t="s">
        <v>21</v>
      </c>
      <c r="DV3" s="468" t="s">
        <v>23</v>
      </c>
      <c r="DW3" s="494" t="s">
        <v>579</v>
      </c>
      <c r="DX3" s="469" t="s">
        <v>48</v>
      </c>
      <c r="DY3" s="446" t="s">
        <v>209</v>
      </c>
      <c r="DZ3" s="446" t="s">
        <v>210</v>
      </c>
      <c r="EA3" s="481" t="s">
        <v>49</v>
      </c>
      <c r="EB3" s="490" t="s">
        <v>269</v>
      </c>
      <c r="EC3" s="475" t="s">
        <v>270</v>
      </c>
      <c r="ED3" s="475" t="s">
        <v>271</v>
      </c>
      <c r="EE3" s="444" t="s">
        <v>272</v>
      </c>
    </row>
    <row r="4" spans="1:135" s="54" customFormat="1" ht="24.95" customHeight="1" thickBot="1" x14ac:dyDescent="0.25">
      <c r="A4" s="51" t="s">
        <v>2</v>
      </c>
      <c r="B4" s="52" t="s">
        <v>40</v>
      </c>
      <c r="C4" s="52" t="s">
        <v>41</v>
      </c>
      <c r="D4" s="52" t="s">
        <v>42</v>
      </c>
      <c r="E4" s="52" t="s">
        <v>6</v>
      </c>
      <c r="F4" s="53" t="s">
        <v>7</v>
      </c>
      <c r="G4" s="438"/>
      <c r="H4" s="52"/>
      <c r="I4" s="52" t="s">
        <v>11</v>
      </c>
      <c r="J4" s="52" t="s">
        <v>10</v>
      </c>
      <c r="K4" s="442"/>
      <c r="L4" s="487"/>
      <c r="M4" s="489"/>
      <c r="N4" s="489"/>
      <c r="O4" s="459"/>
      <c r="P4" s="484"/>
      <c r="Q4" s="484"/>
      <c r="R4" s="440"/>
      <c r="S4" s="493"/>
      <c r="T4" s="421">
        <v>103</v>
      </c>
      <c r="U4" s="416"/>
      <c r="V4" s="416">
        <v>104</v>
      </c>
      <c r="W4" s="416"/>
      <c r="X4" s="416">
        <v>105</v>
      </c>
      <c r="Y4" s="416"/>
      <c r="Z4" s="416">
        <v>106</v>
      </c>
      <c r="AA4" s="416"/>
      <c r="AB4" s="416">
        <v>107</v>
      </c>
      <c r="AC4" s="416"/>
      <c r="AD4" s="416">
        <v>108</v>
      </c>
      <c r="AE4" s="416"/>
      <c r="AF4" s="416">
        <v>204</v>
      </c>
      <c r="AG4" s="416"/>
      <c r="AH4" s="416">
        <v>205</v>
      </c>
      <c r="AI4" s="416"/>
      <c r="AJ4" s="416">
        <v>206</v>
      </c>
      <c r="AK4" s="416"/>
      <c r="AL4" s="416">
        <v>207</v>
      </c>
      <c r="AM4" s="416"/>
      <c r="AN4" s="416">
        <v>208</v>
      </c>
      <c r="AO4" s="420"/>
      <c r="AP4" s="421">
        <v>303</v>
      </c>
      <c r="AQ4" s="416"/>
      <c r="AR4" s="416">
        <v>304</v>
      </c>
      <c r="AS4" s="416"/>
      <c r="AT4" s="416">
        <v>305</v>
      </c>
      <c r="AU4" s="416"/>
      <c r="AV4" s="416">
        <v>306</v>
      </c>
      <c r="AW4" s="416"/>
      <c r="AX4" s="416">
        <v>307</v>
      </c>
      <c r="AY4" s="416"/>
      <c r="AZ4" s="416">
        <v>308</v>
      </c>
      <c r="BA4" s="416"/>
      <c r="BB4" s="416">
        <v>309</v>
      </c>
      <c r="BC4" s="416"/>
      <c r="BD4" s="416">
        <v>403</v>
      </c>
      <c r="BE4" s="416"/>
      <c r="BF4" s="416">
        <v>404</v>
      </c>
      <c r="BG4" s="416"/>
      <c r="BH4" s="416">
        <v>405</v>
      </c>
      <c r="BI4" s="416"/>
      <c r="BJ4" s="416">
        <v>406</v>
      </c>
      <c r="BK4" s="416"/>
      <c r="BL4" s="416">
        <v>407</v>
      </c>
      <c r="BM4" s="416"/>
      <c r="BN4" s="416">
        <v>408</v>
      </c>
      <c r="BO4" s="416"/>
      <c r="BP4" s="416">
        <v>409</v>
      </c>
      <c r="BQ4" s="420"/>
      <c r="BR4" s="421">
        <v>504</v>
      </c>
      <c r="BS4" s="416"/>
      <c r="BT4" s="416">
        <v>505</v>
      </c>
      <c r="BU4" s="416"/>
      <c r="BV4" s="416">
        <v>506</v>
      </c>
      <c r="BW4" s="416"/>
      <c r="BX4" s="416">
        <v>507</v>
      </c>
      <c r="BY4" s="416"/>
      <c r="BZ4" s="416">
        <v>508</v>
      </c>
      <c r="CA4" s="416"/>
      <c r="CB4" s="416">
        <v>509</v>
      </c>
      <c r="CC4" s="416"/>
      <c r="CD4" s="416">
        <v>604</v>
      </c>
      <c r="CE4" s="416"/>
      <c r="CF4" s="416">
        <v>605</v>
      </c>
      <c r="CG4" s="416"/>
      <c r="CH4" s="416">
        <v>606</v>
      </c>
      <c r="CI4" s="416"/>
      <c r="CJ4" s="416">
        <v>607</v>
      </c>
      <c r="CK4" s="416"/>
      <c r="CL4" s="416">
        <v>608</v>
      </c>
      <c r="CM4" s="416"/>
      <c r="CN4" s="416">
        <v>609</v>
      </c>
      <c r="CO4" s="420"/>
      <c r="CP4" s="421">
        <v>704</v>
      </c>
      <c r="CQ4" s="416"/>
      <c r="CR4" s="416">
        <v>705</v>
      </c>
      <c r="CS4" s="416"/>
      <c r="CT4" s="416">
        <v>706</v>
      </c>
      <c r="CU4" s="416"/>
      <c r="CV4" s="416">
        <v>707</v>
      </c>
      <c r="CW4" s="416"/>
      <c r="CX4" s="416">
        <v>708</v>
      </c>
      <c r="CY4" s="416"/>
      <c r="CZ4" s="416">
        <v>804</v>
      </c>
      <c r="DA4" s="416"/>
      <c r="DB4" s="416">
        <v>805</v>
      </c>
      <c r="DC4" s="416"/>
      <c r="DD4" s="416">
        <v>806</v>
      </c>
      <c r="DE4" s="416"/>
      <c r="DF4" s="416">
        <v>807</v>
      </c>
      <c r="DG4" s="416"/>
      <c r="DH4" s="416">
        <v>808</v>
      </c>
      <c r="DI4" s="420"/>
      <c r="DJ4" s="463"/>
      <c r="DK4" s="461"/>
      <c r="DL4" s="480"/>
      <c r="DM4" s="465"/>
      <c r="DN4" s="467"/>
      <c r="DO4" s="478"/>
      <c r="DP4" s="477"/>
      <c r="DQ4" s="424"/>
      <c r="DR4" s="424"/>
      <c r="DS4" s="424"/>
      <c r="DT4" s="424"/>
      <c r="DU4" s="468"/>
      <c r="DV4" s="468"/>
      <c r="DW4" s="494"/>
      <c r="DX4" s="470"/>
      <c r="DY4" s="447"/>
      <c r="DZ4" s="447"/>
      <c r="EA4" s="482"/>
      <c r="EB4" s="491"/>
      <c r="EC4" s="476"/>
      <c r="ED4" s="476"/>
      <c r="EE4" s="445"/>
    </row>
    <row r="5" spans="1:135" s="201" customFormat="1" ht="24.95" customHeight="1" x14ac:dyDescent="0.5">
      <c r="A5" s="181" t="str">
        <f>'إختيار المقررات'!E1</f>
        <v>k1636</v>
      </c>
      <c r="B5" s="181" t="str">
        <f>'إختيار المقررات'!L1</f>
        <v>يولى حريز</v>
      </c>
      <c r="C5" s="181" t="str">
        <f>'إختيار المقررات'!Q1</f>
        <v>مخائيل</v>
      </c>
      <c r="D5" s="181" t="str">
        <f>'إختيار المقررات'!W1</f>
        <v>ابتسام</v>
      </c>
      <c r="E5" s="181">
        <f>'إدخال البيانات'!C6</f>
        <v>0</v>
      </c>
      <c r="F5" s="182">
        <f>'إدخال البيانات'!B6</f>
        <v>0</v>
      </c>
      <c r="G5" s="182">
        <f>'إدخال البيانات'!D6</f>
        <v>0</v>
      </c>
      <c r="H5" s="183">
        <f>'إختيار المقررات'!Q3</f>
        <v>0</v>
      </c>
      <c r="I5" s="181" t="str">
        <f>'إختيار المقررات'!E3</f>
        <v>انثى</v>
      </c>
      <c r="J5" s="184" t="str">
        <f>'إختيار المقررات'!L3</f>
        <v>العربية السورية</v>
      </c>
      <c r="K5" s="185">
        <f>'إختيار المقررات'!W3</f>
        <v>25000</v>
      </c>
      <c r="L5" s="185">
        <f>'إدخال البيانات'!B10</f>
        <v>0</v>
      </c>
      <c r="M5" s="185">
        <f>'إختيار المقررات'!W4</f>
        <v>0</v>
      </c>
      <c r="N5" s="185">
        <f>'إدخال البيانات'!F8</f>
        <v>0</v>
      </c>
      <c r="O5" s="184">
        <f>'إدخال البيانات'!E8</f>
        <v>0</v>
      </c>
      <c r="P5" s="186" t="str">
        <f>'إختيار المقررات'!E4</f>
        <v>علمي</v>
      </c>
      <c r="Q5" s="181">
        <f>'إختيار المقررات'!L4</f>
        <v>1999</v>
      </c>
      <c r="R5" s="184" t="str">
        <f>'إختيار المقررات'!Q4</f>
        <v>درعا</v>
      </c>
      <c r="S5" s="187" t="str">
        <f>'إختيار المقررات'!E2</f>
        <v>الأولى حديث</v>
      </c>
      <c r="T5" s="188" t="str">
        <f>IF(OR(T3=الإستمارة!$G$12,T3=الإستمارة!$G$13,T3=الإستمارة!$G$14,T3=الإستمارة!$G$15,T3=الإستمارة!$G$16,T3=الإستمارة!$G$17),1,"")</f>
        <v/>
      </c>
      <c r="U5" s="189" t="str">
        <f>'إختيار المقررات'!R8</f>
        <v>ج</v>
      </c>
      <c r="V5" s="190" t="str">
        <f>IF(OR(V3=الإستمارة!$G$12,V3=الإستمارة!$G$13,V3=الإستمارة!$G$14,V3=الإستمارة!$G$15,V3=الإستمارة!$G$16,V3=الإستمارة!$G$17),1,"")</f>
        <v/>
      </c>
      <c r="W5" s="189" t="str">
        <f>'إختيار المقررات'!R9</f>
        <v>ج</v>
      </c>
      <c r="X5" s="190" t="str">
        <f>IF(OR(X3=الإستمارة!$G$12,X3=الإستمارة!$G$13,X3=الإستمارة!$G$14,X3=الإستمارة!$G$15,X3=الإستمارة!$G$16,X3=الإستمارة!$G$17),1,"")</f>
        <v/>
      </c>
      <c r="Y5" s="189" t="str">
        <f>'إختيار المقررات'!R10</f>
        <v>ج</v>
      </c>
      <c r="Z5" s="190" t="str">
        <f>IF(OR(Z3=الإستمارة!$G$12,Z3=الإستمارة!$G$13,Z3=الإستمارة!$G$14,Z3=الإستمارة!$G$15,Z3=الإستمارة!$G$16,Z3=الإستمارة!$G$17),1,"")</f>
        <v/>
      </c>
      <c r="AA5" s="189" t="str">
        <f>'إختيار المقررات'!R11</f>
        <v>ج</v>
      </c>
      <c r="AB5" s="190" t="str">
        <f>IF(OR(AB3=الإستمارة!$G$12,AB3=الإستمارة!$G$13,AB3=الإستمارة!$G$14,AB3=الإستمارة!$G$15,AB3=الإستمارة!$G$16,AB3=الإستمارة!$G$17),1,"")</f>
        <v/>
      </c>
      <c r="AC5" s="189" t="str">
        <f>'إختيار المقررات'!R12</f>
        <v>ج</v>
      </c>
      <c r="AD5" s="190" t="str">
        <f>IF(OR(AD3=الإستمارة!$G$12,AD3=الإستمارة!$G$13,AD3=الإستمارة!$G$14,AD3=الإستمارة!$G$15,AD3=الإستمارة!$G$16,AD3=الإستمارة!$G$17),1,"")</f>
        <v/>
      </c>
      <c r="AE5" s="189" t="str">
        <f>'إختيار المقررات'!R13</f>
        <v>ج</v>
      </c>
      <c r="AF5" s="190"/>
      <c r="AG5" s="189"/>
      <c r="AH5" s="190"/>
      <c r="AI5" s="189"/>
      <c r="AJ5" s="190"/>
      <c r="AK5" s="189"/>
      <c r="AL5" s="190"/>
      <c r="AM5" s="189"/>
      <c r="AN5" s="190"/>
      <c r="AO5" s="191"/>
      <c r="AP5" s="188"/>
      <c r="AQ5" s="189"/>
      <c r="AR5" s="190"/>
      <c r="AS5" s="189"/>
      <c r="AT5" s="190"/>
      <c r="AU5" s="189"/>
      <c r="AV5" s="190"/>
      <c r="AW5" s="189"/>
      <c r="AX5" s="190"/>
      <c r="AY5" s="189"/>
      <c r="AZ5" s="190"/>
      <c r="BA5" s="189"/>
      <c r="BB5" s="190"/>
      <c r="BC5" s="189"/>
      <c r="BD5" s="190"/>
      <c r="BE5" s="189"/>
      <c r="BF5" s="190"/>
      <c r="BG5" s="189"/>
      <c r="BH5" s="190"/>
      <c r="BI5" s="189"/>
      <c r="BJ5" s="190"/>
      <c r="BK5" s="189"/>
      <c r="BL5" s="190"/>
      <c r="BM5" s="189"/>
      <c r="BN5" s="190"/>
      <c r="BO5" s="189"/>
      <c r="BP5" s="190"/>
      <c r="BQ5" s="191"/>
      <c r="BR5" s="188"/>
      <c r="BS5" s="189"/>
      <c r="BT5" s="190"/>
      <c r="BU5" s="189"/>
      <c r="BV5" s="190"/>
      <c r="BW5" s="189"/>
      <c r="BX5" s="190"/>
      <c r="BY5" s="189"/>
      <c r="BZ5" s="190"/>
      <c r="CA5" s="189"/>
      <c r="CB5" s="190"/>
      <c r="CC5" s="189"/>
      <c r="CD5" s="190"/>
      <c r="CE5" s="189"/>
      <c r="CF5" s="190"/>
      <c r="CG5" s="189"/>
      <c r="CH5" s="190"/>
      <c r="CI5" s="189"/>
      <c r="CJ5" s="190"/>
      <c r="CK5" s="189"/>
      <c r="CL5" s="190"/>
      <c r="CM5" s="189"/>
      <c r="CN5" s="190"/>
      <c r="CO5" s="191"/>
      <c r="CP5" s="188"/>
      <c r="CQ5" s="189"/>
      <c r="CR5" s="190"/>
      <c r="CS5" s="189"/>
      <c r="CT5" s="190"/>
      <c r="CU5" s="189"/>
      <c r="CV5" s="190"/>
      <c r="CW5" s="189"/>
      <c r="CX5" s="190"/>
      <c r="CY5" s="189"/>
      <c r="CZ5" s="190"/>
      <c r="DA5" s="189"/>
      <c r="DB5" s="190"/>
      <c r="DC5" s="189"/>
      <c r="DD5" s="190"/>
      <c r="DE5" s="189"/>
      <c r="DF5" s="190"/>
      <c r="DG5" s="189"/>
      <c r="DH5" s="190"/>
      <c r="DI5" s="191"/>
      <c r="DJ5" s="204"/>
      <c r="DK5" s="193"/>
      <c r="DL5" s="194"/>
      <c r="DM5" s="195"/>
      <c r="DN5" s="196">
        <f>'إختيار المقررات'!E5</f>
        <v>0</v>
      </c>
      <c r="DO5" s="195"/>
      <c r="DP5" s="197">
        <f>'إختيار المقررات'!X9</f>
        <v>1900</v>
      </c>
      <c r="DQ5" s="197">
        <v>0</v>
      </c>
      <c r="DR5" s="197">
        <f>'إختيار المقررات'!X7</f>
        <v>25000</v>
      </c>
      <c r="DS5" s="198">
        <f>'إختيار المقررات'!X10</f>
        <v>1900</v>
      </c>
      <c r="DT5" s="197" t="s">
        <v>274</v>
      </c>
      <c r="DU5" s="197">
        <f>'إختيار المقررات'!X11</f>
        <v>0</v>
      </c>
      <c r="DV5" s="197">
        <v>0</v>
      </c>
      <c r="DW5" s="196">
        <f>'إختيار المقررات'!X12</f>
        <v>23100</v>
      </c>
      <c r="DX5" s="192">
        <f>'إختيار المقررات'!X8</f>
        <v>0</v>
      </c>
      <c r="DY5" s="199">
        <f>'إختيار المقررات'!Z28</f>
        <v>0</v>
      </c>
      <c r="DZ5" s="197">
        <f>'إختيار المقررات'!AF28</f>
        <v>0</v>
      </c>
      <c r="EA5" s="200">
        <f>DX5+DY5+DZ5</f>
        <v>0</v>
      </c>
      <c r="EB5" s="192" t="str">
        <f>'إدخال البيانات'!C4</f>
        <v xml:space="preserve"> </v>
      </c>
      <c r="EC5" s="193">
        <f>'إدخال البيانات'!D4</f>
        <v>0</v>
      </c>
      <c r="ED5" s="193">
        <f>'إدخال البيانات'!E4</f>
        <v>0</v>
      </c>
      <c r="EE5" s="200">
        <f>'إدخال البيانات'!F4</f>
        <v>0</v>
      </c>
    </row>
  </sheetData>
  <sheetProtection algorithmName="SHA-512" hashValue="r4FqnFZKP65wuoIQe4o4mDUn5Otp0Aci56JUePTgOtpZ8oZsWLMbGWXXMEuDzC1bn1Jv7kBDr2uz7zb8OkLG9w==" saltValue="+QWYPdrY5EMY6cyKARUJKQ==" spinCount="100000" sheet="1" objects="1" scenarios="1"/>
  <mergeCells count="146">
    <mergeCell ref="CV3:CW3"/>
    <mergeCell ref="CN3:CO3"/>
    <mergeCell ref="CX3:CY3"/>
    <mergeCell ref="EB3:EB4"/>
    <mergeCell ref="AV3:AW3"/>
    <mergeCell ref="AX3:AY3"/>
    <mergeCell ref="BD3:BE3"/>
    <mergeCell ref="BH3:BI3"/>
    <mergeCell ref="S1:S4"/>
    <mergeCell ref="BB3:BC3"/>
    <mergeCell ref="CT3:CU3"/>
    <mergeCell ref="AL3:AM3"/>
    <mergeCell ref="CB3:CC3"/>
    <mergeCell ref="BL3:BM3"/>
    <mergeCell ref="BN3:BO3"/>
    <mergeCell ref="BP3:BQ3"/>
    <mergeCell ref="AN3:AO3"/>
    <mergeCell ref="BJ3:BK3"/>
    <mergeCell ref="BF3:BG3"/>
    <mergeCell ref="AP3:AQ3"/>
    <mergeCell ref="DR3:DR4"/>
    <mergeCell ref="DW3:DW4"/>
    <mergeCell ref="CZ3:DA3"/>
    <mergeCell ref="DB3:DC3"/>
    <mergeCell ref="Q3:Q4"/>
    <mergeCell ref="AH3:AI3"/>
    <mergeCell ref="AJ3:AK3"/>
    <mergeCell ref="P3:P4"/>
    <mergeCell ref="L1:L4"/>
    <mergeCell ref="M1:M4"/>
    <mergeCell ref="N1:N4"/>
    <mergeCell ref="T3:U3"/>
    <mergeCell ref="V3:W3"/>
    <mergeCell ref="X3:Y3"/>
    <mergeCell ref="AD3:AE3"/>
    <mergeCell ref="AF3:AG3"/>
    <mergeCell ref="Z3:AA3"/>
    <mergeCell ref="AB3:AC3"/>
    <mergeCell ref="AF4:AG4"/>
    <mergeCell ref="AH4:AI4"/>
    <mergeCell ref="AJ4:AK4"/>
    <mergeCell ref="AT3:AU3"/>
    <mergeCell ref="T4:U4"/>
    <mergeCell ref="V4:W4"/>
    <mergeCell ref="X4:Y4"/>
    <mergeCell ref="Z4:AA4"/>
    <mergeCell ref="AB4:AC4"/>
    <mergeCell ref="AD4:AE4"/>
    <mergeCell ref="BJ4:BK4"/>
    <mergeCell ref="BL4:BM4"/>
    <mergeCell ref="EE3:EE4"/>
    <mergeCell ref="DS3:DS4"/>
    <mergeCell ref="DT3:DT4"/>
    <mergeCell ref="DZ3:DZ4"/>
    <mergeCell ref="DX1:EA2"/>
    <mergeCell ref="EB1:EE2"/>
    <mergeCell ref="DO1:DW2"/>
    <mergeCell ref="O1:O4"/>
    <mergeCell ref="P1:R2"/>
    <mergeCell ref="DK3:DK4"/>
    <mergeCell ref="DJ3:DJ4"/>
    <mergeCell ref="DY3:DY4"/>
    <mergeCell ref="DM3:DM4"/>
    <mergeCell ref="DN3:DN4"/>
    <mergeCell ref="DV3:DV4"/>
    <mergeCell ref="DX3:DX4"/>
    <mergeCell ref="DJ1:DL2"/>
    <mergeCell ref="EC3:EC4"/>
    <mergeCell ref="ED3:ED4"/>
    <mergeCell ref="DU3:DU4"/>
    <mergeCell ref="DP3:DP4"/>
    <mergeCell ref="DO3:DO4"/>
    <mergeCell ref="DL3:DL4"/>
    <mergeCell ref="EA3:EA4"/>
    <mergeCell ref="DF4:DG4"/>
    <mergeCell ref="B1:C1"/>
    <mergeCell ref="D1:J2"/>
    <mergeCell ref="T2:AE2"/>
    <mergeCell ref="CZ2:DI2"/>
    <mergeCell ref="CP1:DI1"/>
    <mergeCell ref="BR1:CO1"/>
    <mergeCell ref="AP1:BQ1"/>
    <mergeCell ref="T1:AO1"/>
    <mergeCell ref="G3:G4"/>
    <mergeCell ref="R3:R4"/>
    <mergeCell ref="K1:K4"/>
    <mergeCell ref="CP3:CQ3"/>
    <mergeCell ref="CR3:CS3"/>
    <mergeCell ref="CD3:CE3"/>
    <mergeCell ref="CH3:CI3"/>
    <mergeCell ref="CL3:CM3"/>
    <mergeCell ref="BX3:BY3"/>
    <mergeCell ref="BZ3:CA3"/>
    <mergeCell ref="CF3:CG3"/>
    <mergeCell ref="BR3:BS3"/>
    <mergeCell ref="CJ3:CK3"/>
    <mergeCell ref="AZ3:BA3"/>
    <mergeCell ref="BT3:BU3"/>
    <mergeCell ref="DD3:DE3"/>
    <mergeCell ref="DF3:DG3"/>
    <mergeCell ref="DH3:DI3"/>
    <mergeCell ref="DQ3:DQ4"/>
    <mergeCell ref="DM1:DN2"/>
    <mergeCell ref="AT4:AU4"/>
    <mergeCell ref="AV4:AW4"/>
    <mergeCell ref="AX4:AY4"/>
    <mergeCell ref="AZ4:BA4"/>
    <mergeCell ref="BB4:BC4"/>
    <mergeCell ref="CH4:CI4"/>
    <mergeCell ref="CJ4:CK4"/>
    <mergeCell ref="CL4:CM4"/>
    <mergeCell ref="CN4:CO4"/>
    <mergeCell ref="CP4:CQ4"/>
    <mergeCell ref="BX4:BY4"/>
    <mergeCell ref="BZ4:CA4"/>
    <mergeCell ref="CB4:CC4"/>
    <mergeCell ref="CD4:CE4"/>
    <mergeCell ref="CF4:CG4"/>
    <mergeCell ref="DB4:DC4"/>
    <mergeCell ref="DD4:DE4"/>
    <mergeCell ref="DH4:DI4"/>
    <mergeCell ref="CR4:CS4"/>
    <mergeCell ref="CT4:CU4"/>
    <mergeCell ref="CV4:CW4"/>
    <mergeCell ref="CX4:CY4"/>
    <mergeCell ref="CZ4:DA4"/>
    <mergeCell ref="AF2:AO2"/>
    <mergeCell ref="AP2:BC2"/>
    <mergeCell ref="BD2:BQ2"/>
    <mergeCell ref="BR2:CC2"/>
    <mergeCell ref="CD2:CO2"/>
    <mergeCell ref="CP2:CY2"/>
    <mergeCell ref="AL4:AM4"/>
    <mergeCell ref="AN4:AO4"/>
    <mergeCell ref="AP4:AQ4"/>
    <mergeCell ref="AR4:AS4"/>
    <mergeCell ref="BN4:BO4"/>
    <mergeCell ref="BP4:BQ4"/>
    <mergeCell ref="BR4:BS4"/>
    <mergeCell ref="BT4:BU4"/>
    <mergeCell ref="BV4:BW4"/>
    <mergeCell ref="BD4:BE4"/>
    <mergeCell ref="BF4:BG4"/>
    <mergeCell ref="BH4:BI4"/>
    <mergeCell ref="BV3:BW3"/>
    <mergeCell ref="AR3:AS3"/>
  </mergeCells>
  <conditionalFormatting sqref="A1:A2">
    <cfRule type="duplicateValues" dxfId="77" priority="4"/>
  </conditionalFormatting>
  <conditionalFormatting sqref="A5">
    <cfRule type="duplicateValues" dxfId="76" priority="1"/>
  </conditionalFormatting>
  <conditionalFormatting sqref="A5">
    <cfRule type="duplicateValues" dxfId="75" priority="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5"/>
  <dimension ref="A1:U13219"/>
  <sheetViews>
    <sheetView rightToLeft="1" topLeftCell="A629" workbookViewId="0">
      <selection activeCell="A629" sqref="A1:XFD1048576"/>
    </sheetView>
  </sheetViews>
  <sheetFormatPr defaultColWidth="9" defaultRowHeight="18.75" x14ac:dyDescent="0.45"/>
  <cols>
    <col min="1" max="1" width="9" style="506"/>
    <col min="2" max="2" width="20.875" style="495" bestFit="1" customWidth="1"/>
    <col min="3" max="3" width="11.125" style="495" bestFit="1" customWidth="1"/>
    <col min="4" max="4" width="13.375" style="495" bestFit="1" customWidth="1"/>
    <col min="5" max="5" width="8.75" style="495" bestFit="1" customWidth="1"/>
    <col min="6" max="6" width="6.25" style="495" bestFit="1" customWidth="1"/>
    <col min="7" max="7" width="17.625" style="513" customWidth="1"/>
    <col min="8" max="8" width="13.625" style="495" bestFit="1" customWidth="1"/>
    <col min="9" max="9" width="8.375" style="513" customWidth="1"/>
    <col min="10" max="10" width="21.75" style="495" bestFit="1" customWidth="1"/>
    <col min="11" max="11" width="5.75" style="495" bestFit="1" customWidth="1"/>
    <col min="12" max="12" width="9.875" style="495" bestFit="1" customWidth="1"/>
    <col min="13" max="13" width="16.625" style="513" customWidth="1"/>
    <col min="14" max="14" width="26.125" style="516" bestFit="1" customWidth="1"/>
    <col min="15" max="15" width="22.75" style="516" bestFit="1" customWidth="1"/>
    <col min="16" max="16" width="9" style="516"/>
    <col min="17" max="17" width="10.375" style="516" bestFit="1" customWidth="1"/>
    <col min="18" max="18" width="11" style="516" bestFit="1" customWidth="1"/>
    <col min="19" max="16384" width="9" style="516"/>
  </cols>
  <sheetData>
    <row r="1" spans="1:21" s="497" customFormat="1" x14ac:dyDescent="0.2">
      <c r="A1" s="495" t="s">
        <v>647</v>
      </c>
      <c r="B1" s="495" t="s">
        <v>40</v>
      </c>
      <c r="C1" s="495" t="s">
        <v>51</v>
      </c>
      <c r="D1" s="495" t="s">
        <v>42</v>
      </c>
      <c r="E1" s="495" t="s">
        <v>11</v>
      </c>
      <c r="F1" s="495" t="s">
        <v>7</v>
      </c>
      <c r="G1" s="496" t="s">
        <v>6</v>
      </c>
      <c r="H1" s="495" t="s">
        <v>10</v>
      </c>
      <c r="I1" s="496" t="s">
        <v>9</v>
      </c>
      <c r="J1" s="495" t="s">
        <v>12</v>
      </c>
      <c r="K1" s="495" t="s">
        <v>56</v>
      </c>
      <c r="L1" s="495" t="s">
        <v>2169</v>
      </c>
      <c r="M1" s="496" t="s">
        <v>61</v>
      </c>
      <c r="N1" s="497" t="s">
        <v>62</v>
      </c>
      <c r="O1" s="497" t="s">
        <v>63</v>
      </c>
      <c r="P1" s="497" t="s">
        <v>15</v>
      </c>
      <c r="Q1" s="497" t="s">
        <v>211</v>
      </c>
      <c r="R1" s="497" t="s">
        <v>64</v>
      </c>
      <c r="S1" s="497" t="s">
        <v>65</v>
      </c>
      <c r="T1" s="497" t="s">
        <v>66</v>
      </c>
      <c r="U1" s="497" t="s">
        <v>45</v>
      </c>
    </row>
    <row r="2" spans="1:21" s="497" customFormat="1" ht="30" x14ac:dyDescent="0.2">
      <c r="A2" s="495" t="s">
        <v>648</v>
      </c>
      <c r="B2" s="495" t="s">
        <v>1285</v>
      </c>
      <c r="C2" s="495" t="s">
        <v>72</v>
      </c>
      <c r="D2" s="495" t="s">
        <v>353</v>
      </c>
      <c r="E2" s="495" t="s">
        <v>464</v>
      </c>
      <c r="F2" s="495">
        <v>1986</v>
      </c>
      <c r="H2" s="495" t="s">
        <v>243</v>
      </c>
      <c r="I2" s="497" t="s">
        <v>266</v>
      </c>
      <c r="J2" s="495" t="s">
        <v>577</v>
      </c>
      <c r="K2" s="495">
        <v>2005</v>
      </c>
      <c r="L2" s="495" t="s">
        <v>242</v>
      </c>
      <c r="M2" s="498">
        <v>25000</v>
      </c>
      <c r="N2" s="498"/>
      <c r="O2" s="499"/>
    </row>
    <row r="3" spans="1:21" s="497" customFormat="1" ht="30" x14ac:dyDescent="0.2">
      <c r="A3" s="495" t="s">
        <v>649</v>
      </c>
      <c r="B3" s="495" t="s">
        <v>1286</v>
      </c>
      <c r="C3" s="495" t="s">
        <v>91</v>
      </c>
      <c r="D3" s="495" t="s">
        <v>423</v>
      </c>
      <c r="E3" s="495" t="s">
        <v>464</v>
      </c>
      <c r="F3" s="495">
        <v>0</v>
      </c>
      <c r="H3" s="495" t="s">
        <v>243</v>
      </c>
      <c r="I3" s="497" t="s">
        <v>266</v>
      </c>
      <c r="J3" s="495" t="s">
        <v>577</v>
      </c>
      <c r="K3" s="495">
        <v>2002</v>
      </c>
      <c r="L3" s="495" t="s">
        <v>246</v>
      </c>
      <c r="M3" s="498">
        <v>25000</v>
      </c>
      <c r="O3" s="499"/>
    </row>
    <row r="4" spans="1:21" s="497" customFormat="1" ht="30" x14ac:dyDescent="0.2">
      <c r="A4" s="495" t="s">
        <v>650</v>
      </c>
      <c r="B4" s="495" t="s">
        <v>1287</v>
      </c>
      <c r="C4" s="495" t="s">
        <v>73</v>
      </c>
      <c r="D4" s="495" t="s">
        <v>295</v>
      </c>
      <c r="E4" s="495" t="s">
        <v>464</v>
      </c>
      <c r="F4" s="495">
        <v>1996</v>
      </c>
      <c r="H4" s="495" t="s">
        <v>243</v>
      </c>
      <c r="I4" s="497" t="s">
        <v>266</v>
      </c>
      <c r="J4" s="495" t="s">
        <v>245</v>
      </c>
      <c r="K4" s="495">
        <v>2013</v>
      </c>
      <c r="L4" s="495" t="s">
        <v>247</v>
      </c>
      <c r="M4" s="498">
        <v>25000</v>
      </c>
      <c r="O4" s="499"/>
    </row>
    <row r="5" spans="1:21" s="497" customFormat="1" ht="30" x14ac:dyDescent="0.4">
      <c r="A5" s="495" t="s">
        <v>651</v>
      </c>
      <c r="B5" s="495" t="s">
        <v>1288</v>
      </c>
      <c r="C5" s="495" t="s">
        <v>72</v>
      </c>
      <c r="D5" s="495" t="s">
        <v>380</v>
      </c>
      <c r="E5" s="495" t="s">
        <v>464</v>
      </c>
      <c r="F5" s="495">
        <v>1994</v>
      </c>
      <c r="H5" s="495" t="s">
        <v>243</v>
      </c>
      <c r="I5" s="497" t="s">
        <v>266</v>
      </c>
      <c r="J5" s="495" t="s">
        <v>577</v>
      </c>
      <c r="K5" s="495">
        <v>2011</v>
      </c>
      <c r="L5" s="495" t="s">
        <v>247</v>
      </c>
      <c r="M5" s="498">
        <v>25000</v>
      </c>
      <c r="N5" s="498"/>
      <c r="O5" s="500"/>
    </row>
    <row r="6" spans="1:21" s="497" customFormat="1" ht="30" x14ac:dyDescent="0.2">
      <c r="A6" s="495" t="s">
        <v>1137</v>
      </c>
      <c r="B6" s="495" t="s">
        <v>1771</v>
      </c>
      <c r="C6" s="495" t="s">
        <v>70</v>
      </c>
      <c r="D6" s="495" t="s">
        <v>2134</v>
      </c>
      <c r="E6" s="495"/>
      <c r="F6" s="495"/>
      <c r="H6" s="495" t="s">
        <v>243</v>
      </c>
      <c r="I6" s="497" t="s">
        <v>266</v>
      </c>
      <c r="J6" s="495" t="s">
        <v>2168</v>
      </c>
      <c r="K6" s="495">
        <v>1990</v>
      </c>
      <c r="L6" s="495" t="s">
        <v>251</v>
      </c>
      <c r="M6" s="498">
        <v>10000</v>
      </c>
      <c r="O6" s="499"/>
    </row>
    <row r="7" spans="1:21" s="497" customFormat="1" ht="30" x14ac:dyDescent="0.2">
      <c r="A7" s="495" t="s">
        <v>652</v>
      </c>
      <c r="B7" s="495" t="s">
        <v>500</v>
      </c>
      <c r="C7" s="495" t="s">
        <v>174</v>
      </c>
      <c r="D7" s="495" t="s">
        <v>515</v>
      </c>
      <c r="E7" s="495" t="s">
        <v>196</v>
      </c>
      <c r="F7" s="495">
        <v>1994</v>
      </c>
      <c r="H7" s="495" t="s">
        <v>571</v>
      </c>
      <c r="I7" s="497" t="s">
        <v>266</v>
      </c>
      <c r="J7" s="495" t="s">
        <v>577</v>
      </c>
      <c r="K7" s="495">
        <v>2012</v>
      </c>
      <c r="L7" s="495" t="s">
        <v>247</v>
      </c>
      <c r="M7" s="498">
        <v>25000</v>
      </c>
      <c r="O7" s="499"/>
    </row>
    <row r="8" spans="1:21" s="497" customFormat="1" ht="30" x14ac:dyDescent="0.2">
      <c r="A8" s="495" t="s">
        <v>653</v>
      </c>
      <c r="B8" s="495" t="s">
        <v>1289</v>
      </c>
      <c r="C8" s="495" t="s">
        <v>1916</v>
      </c>
      <c r="D8" s="495" t="s">
        <v>424</v>
      </c>
      <c r="E8" s="495" t="s">
        <v>464</v>
      </c>
      <c r="F8" s="495">
        <v>1989</v>
      </c>
      <c r="H8" s="495" t="s">
        <v>243</v>
      </c>
      <c r="I8" s="497" t="s">
        <v>266</v>
      </c>
      <c r="J8" s="495" t="s">
        <v>577</v>
      </c>
      <c r="K8" s="495">
        <v>2007</v>
      </c>
      <c r="L8" s="495" t="s">
        <v>247</v>
      </c>
      <c r="M8" s="498">
        <v>25000</v>
      </c>
      <c r="N8" s="498"/>
      <c r="O8" s="499"/>
    </row>
    <row r="9" spans="1:21" s="497" customFormat="1" ht="30" x14ac:dyDescent="0.4">
      <c r="A9" s="495" t="s">
        <v>654</v>
      </c>
      <c r="B9" s="495" t="s">
        <v>1290</v>
      </c>
      <c r="C9" s="495" t="s">
        <v>89</v>
      </c>
      <c r="D9" s="495" t="s">
        <v>556</v>
      </c>
      <c r="E9" s="495" t="s">
        <v>464</v>
      </c>
      <c r="F9" s="495">
        <v>1998</v>
      </c>
      <c r="H9" s="495" t="s">
        <v>243</v>
      </c>
      <c r="I9" s="497" t="s">
        <v>266</v>
      </c>
      <c r="J9" s="495" t="s">
        <v>245</v>
      </c>
      <c r="K9" s="495">
        <v>2016</v>
      </c>
      <c r="L9" s="495" t="s">
        <v>241</v>
      </c>
      <c r="M9" s="498">
        <v>25000</v>
      </c>
      <c r="N9" s="498"/>
      <c r="O9" s="500"/>
    </row>
    <row r="10" spans="1:21" s="497" customFormat="1" ht="30" x14ac:dyDescent="0.2">
      <c r="A10" s="495" t="s">
        <v>655</v>
      </c>
      <c r="B10" s="495" t="s">
        <v>1291</v>
      </c>
      <c r="C10" s="495" t="s">
        <v>1917</v>
      </c>
      <c r="D10" s="495" t="s">
        <v>2011</v>
      </c>
      <c r="E10" s="495" t="s">
        <v>464</v>
      </c>
      <c r="F10" s="495">
        <v>1971</v>
      </c>
      <c r="H10" s="495" t="s">
        <v>243</v>
      </c>
      <c r="I10" s="497" t="s">
        <v>266</v>
      </c>
      <c r="J10" s="495" t="s">
        <v>577</v>
      </c>
      <c r="K10" s="495">
        <v>2007</v>
      </c>
      <c r="L10" s="495" t="s">
        <v>249</v>
      </c>
      <c r="M10" s="498">
        <v>25000</v>
      </c>
      <c r="N10" s="498"/>
      <c r="O10" s="499"/>
    </row>
    <row r="11" spans="1:21" s="497" customFormat="1" ht="30" x14ac:dyDescent="0.4">
      <c r="A11" s="495" t="s">
        <v>656</v>
      </c>
      <c r="B11" s="495" t="s">
        <v>1292</v>
      </c>
      <c r="C11" s="495" t="s">
        <v>392</v>
      </c>
      <c r="D11" s="495" t="s">
        <v>408</v>
      </c>
      <c r="E11" s="495" t="s">
        <v>464</v>
      </c>
      <c r="F11" s="495">
        <v>1992</v>
      </c>
      <c r="H11" s="495" t="s">
        <v>243</v>
      </c>
      <c r="I11" s="497" t="s">
        <v>266</v>
      </c>
      <c r="J11" s="495" t="s">
        <v>577</v>
      </c>
      <c r="K11" s="495">
        <v>2010</v>
      </c>
      <c r="L11" s="495" t="s">
        <v>241</v>
      </c>
      <c r="M11" s="498">
        <v>25000</v>
      </c>
      <c r="N11" s="498"/>
      <c r="O11" s="500"/>
    </row>
    <row r="12" spans="1:21" s="497" customFormat="1" ht="30" x14ac:dyDescent="0.2">
      <c r="A12" s="495" t="s">
        <v>657</v>
      </c>
      <c r="B12" s="495" t="s">
        <v>1293</v>
      </c>
      <c r="C12" s="495" t="s">
        <v>1918</v>
      </c>
      <c r="D12" s="495" t="s">
        <v>342</v>
      </c>
      <c r="E12" s="495" t="s">
        <v>464</v>
      </c>
      <c r="F12" s="495">
        <v>1995</v>
      </c>
      <c r="H12" s="495" t="s">
        <v>243</v>
      </c>
      <c r="I12" s="497" t="s">
        <v>266</v>
      </c>
      <c r="J12" s="495" t="s">
        <v>577</v>
      </c>
      <c r="K12" s="495">
        <v>2013</v>
      </c>
      <c r="L12" s="495" t="s">
        <v>247</v>
      </c>
      <c r="M12" s="498">
        <v>25000</v>
      </c>
      <c r="N12" s="498"/>
      <c r="O12" s="499"/>
    </row>
    <row r="13" spans="1:21" s="497" customFormat="1" ht="30" x14ac:dyDescent="0.2">
      <c r="A13" s="495" t="s">
        <v>658</v>
      </c>
      <c r="B13" s="495" t="s">
        <v>1294</v>
      </c>
      <c r="C13" s="495" t="s">
        <v>1919</v>
      </c>
      <c r="D13" s="495" t="s">
        <v>535</v>
      </c>
      <c r="E13" s="495" t="s">
        <v>464</v>
      </c>
      <c r="F13" s="495">
        <v>1997</v>
      </c>
      <c r="H13" s="495" t="s">
        <v>243</v>
      </c>
      <c r="I13" s="497" t="s">
        <v>266</v>
      </c>
      <c r="J13" s="495" t="s">
        <v>245</v>
      </c>
      <c r="K13" s="495">
        <v>2015</v>
      </c>
      <c r="L13" s="495" t="s">
        <v>241</v>
      </c>
      <c r="M13" s="498">
        <v>25000</v>
      </c>
      <c r="O13" s="499"/>
    </row>
    <row r="14" spans="1:21" s="497" customFormat="1" ht="30" x14ac:dyDescent="0.4">
      <c r="A14" s="495" t="s">
        <v>659</v>
      </c>
      <c r="B14" s="495" t="s">
        <v>1295</v>
      </c>
      <c r="C14" s="495" t="s">
        <v>105</v>
      </c>
      <c r="D14" s="495" t="s">
        <v>2012</v>
      </c>
      <c r="E14" s="495" t="s">
        <v>464</v>
      </c>
      <c r="F14" s="495">
        <v>1996</v>
      </c>
      <c r="H14" s="495" t="s">
        <v>243</v>
      </c>
      <c r="I14" s="497" t="s">
        <v>266</v>
      </c>
      <c r="J14" s="495" t="s">
        <v>245</v>
      </c>
      <c r="K14" s="495">
        <v>2013</v>
      </c>
      <c r="L14" s="495" t="s">
        <v>241</v>
      </c>
      <c r="M14" s="498">
        <v>25000</v>
      </c>
      <c r="N14" s="498"/>
      <c r="O14" s="500"/>
    </row>
    <row r="15" spans="1:21" s="497" customFormat="1" ht="30" x14ac:dyDescent="0.2">
      <c r="A15" s="495" t="s">
        <v>660</v>
      </c>
      <c r="B15" s="495" t="s">
        <v>1296</v>
      </c>
      <c r="C15" s="495" t="s">
        <v>88</v>
      </c>
      <c r="D15" s="495" t="s">
        <v>338</v>
      </c>
      <c r="E15" s="495" t="s">
        <v>464</v>
      </c>
      <c r="F15" s="495">
        <v>1995</v>
      </c>
      <c r="H15" s="495" t="s">
        <v>571</v>
      </c>
      <c r="I15" s="497" t="s">
        <v>266</v>
      </c>
      <c r="J15" s="495" t="s">
        <v>245</v>
      </c>
      <c r="K15" s="495">
        <v>2012</v>
      </c>
      <c r="L15" s="495" t="s">
        <v>241</v>
      </c>
      <c r="M15" s="498">
        <v>25000</v>
      </c>
      <c r="N15" s="498"/>
      <c r="O15" s="499"/>
    </row>
    <row r="16" spans="1:21" s="497" customFormat="1" ht="30" x14ac:dyDescent="0.2">
      <c r="A16" s="495" t="s">
        <v>661</v>
      </c>
      <c r="B16" s="495" t="s">
        <v>1297</v>
      </c>
      <c r="C16" s="495" t="s">
        <v>74</v>
      </c>
      <c r="D16" s="495" t="s">
        <v>557</v>
      </c>
      <c r="E16" s="495" t="s">
        <v>464</v>
      </c>
      <c r="F16" s="495">
        <v>1986</v>
      </c>
      <c r="H16" s="495" t="s">
        <v>243</v>
      </c>
      <c r="I16" s="497" t="s">
        <v>266</v>
      </c>
      <c r="J16" s="495" t="s">
        <v>577</v>
      </c>
      <c r="K16" s="495">
        <v>2007</v>
      </c>
      <c r="L16" s="495" t="s">
        <v>251</v>
      </c>
      <c r="M16" s="498">
        <v>25000</v>
      </c>
      <c r="N16" s="498"/>
      <c r="O16" s="499"/>
    </row>
    <row r="17" spans="1:15" s="497" customFormat="1" ht="30" x14ac:dyDescent="0.2">
      <c r="A17" s="495" t="s">
        <v>662</v>
      </c>
      <c r="B17" s="495" t="s">
        <v>1298</v>
      </c>
      <c r="C17" s="495" t="s">
        <v>98</v>
      </c>
      <c r="D17" s="495" t="s">
        <v>2013</v>
      </c>
      <c r="E17" s="495" t="s">
        <v>464</v>
      </c>
      <c r="F17" s="495">
        <v>1992</v>
      </c>
      <c r="H17" s="495" t="s">
        <v>243</v>
      </c>
      <c r="I17" s="497" t="s">
        <v>266</v>
      </c>
      <c r="J17" s="495" t="s">
        <v>245</v>
      </c>
      <c r="K17" s="495">
        <v>2012</v>
      </c>
      <c r="L17" s="495" t="s">
        <v>241</v>
      </c>
      <c r="M17" s="498">
        <v>25000</v>
      </c>
      <c r="N17" s="498"/>
      <c r="O17" s="499"/>
    </row>
    <row r="18" spans="1:15" s="497" customFormat="1" ht="30" x14ac:dyDescent="0.2">
      <c r="A18" s="495" t="s">
        <v>1138</v>
      </c>
      <c r="B18" s="495" t="s">
        <v>1772</v>
      </c>
      <c r="C18" s="495" t="s">
        <v>72</v>
      </c>
      <c r="D18" s="495" t="s">
        <v>316</v>
      </c>
      <c r="E18" s="495"/>
      <c r="F18" s="495"/>
      <c r="H18" s="495" t="s">
        <v>243</v>
      </c>
      <c r="I18" s="497" t="s">
        <v>266</v>
      </c>
      <c r="J18" s="495" t="s">
        <v>245</v>
      </c>
      <c r="K18" s="495">
        <v>2015</v>
      </c>
      <c r="L18" s="495" t="s">
        <v>241</v>
      </c>
      <c r="M18" s="498">
        <v>10000</v>
      </c>
      <c r="N18" s="498"/>
      <c r="O18" s="499"/>
    </row>
    <row r="19" spans="1:15" s="497" customFormat="1" ht="30" x14ac:dyDescent="0.2">
      <c r="A19" s="495" t="s">
        <v>663</v>
      </c>
      <c r="B19" s="495" t="s">
        <v>1299</v>
      </c>
      <c r="C19" s="495" t="s">
        <v>540</v>
      </c>
      <c r="D19" s="495" t="s">
        <v>449</v>
      </c>
      <c r="E19" s="495" t="s">
        <v>464</v>
      </c>
      <c r="F19" s="495">
        <v>1991</v>
      </c>
      <c r="H19" s="495" t="s">
        <v>243</v>
      </c>
      <c r="I19" s="497" t="s">
        <v>266</v>
      </c>
      <c r="J19" s="495" t="s">
        <v>577</v>
      </c>
      <c r="K19" s="495">
        <v>2013</v>
      </c>
      <c r="L19" s="495" t="s">
        <v>250</v>
      </c>
      <c r="M19" s="498">
        <v>25000</v>
      </c>
      <c r="N19" s="498"/>
      <c r="O19" s="499"/>
    </row>
    <row r="20" spans="1:15" s="497" customFormat="1" ht="30" x14ac:dyDescent="0.2">
      <c r="A20" s="495" t="s">
        <v>664</v>
      </c>
      <c r="B20" s="495" t="s">
        <v>1300</v>
      </c>
      <c r="C20" s="495" t="s">
        <v>72</v>
      </c>
      <c r="D20" s="495" t="s">
        <v>2014</v>
      </c>
      <c r="E20" s="495" t="s">
        <v>464</v>
      </c>
      <c r="F20" s="495">
        <v>1998</v>
      </c>
      <c r="H20" s="495" t="s">
        <v>243</v>
      </c>
      <c r="I20" s="497" t="s">
        <v>266</v>
      </c>
      <c r="J20" s="495" t="s">
        <v>577</v>
      </c>
      <c r="K20" s="495">
        <v>2017</v>
      </c>
      <c r="L20" s="495" t="s">
        <v>250</v>
      </c>
      <c r="M20" s="498">
        <v>25000</v>
      </c>
      <c r="N20" s="498"/>
      <c r="O20" s="499"/>
    </row>
    <row r="21" spans="1:15" s="497" customFormat="1" ht="30" x14ac:dyDescent="0.2">
      <c r="A21" s="495" t="s">
        <v>665</v>
      </c>
      <c r="B21" s="495" t="s">
        <v>1301</v>
      </c>
      <c r="C21" s="495" t="s">
        <v>518</v>
      </c>
      <c r="D21" s="495" t="s">
        <v>288</v>
      </c>
      <c r="E21" s="495" t="s">
        <v>464</v>
      </c>
      <c r="F21" s="495">
        <v>1993</v>
      </c>
      <c r="H21" s="495" t="s">
        <v>243</v>
      </c>
      <c r="I21" s="497" t="s">
        <v>266</v>
      </c>
      <c r="J21" s="495" t="s">
        <v>245</v>
      </c>
      <c r="K21" s="495">
        <v>2011</v>
      </c>
      <c r="L21" s="495" t="s">
        <v>241</v>
      </c>
      <c r="M21" s="498">
        <v>25000</v>
      </c>
      <c r="N21" s="498"/>
      <c r="O21" s="499"/>
    </row>
    <row r="22" spans="1:15" s="497" customFormat="1" ht="30" x14ac:dyDescent="0.2">
      <c r="A22" s="495" t="s">
        <v>666</v>
      </c>
      <c r="B22" s="495" t="s">
        <v>1302</v>
      </c>
      <c r="C22" s="495" t="s">
        <v>1920</v>
      </c>
      <c r="D22" s="495" t="s">
        <v>2015</v>
      </c>
      <c r="E22" s="495" t="s">
        <v>464</v>
      </c>
      <c r="F22" s="495">
        <v>1998</v>
      </c>
      <c r="H22" s="495" t="s">
        <v>243</v>
      </c>
      <c r="I22" s="497" t="s">
        <v>266</v>
      </c>
      <c r="J22" s="495" t="s">
        <v>245</v>
      </c>
      <c r="K22" s="495">
        <v>2016</v>
      </c>
      <c r="L22" s="495" t="s">
        <v>251</v>
      </c>
      <c r="M22" s="498">
        <v>25000</v>
      </c>
      <c r="N22" s="498"/>
      <c r="O22" s="499"/>
    </row>
    <row r="23" spans="1:15" s="497" customFormat="1" ht="30" x14ac:dyDescent="0.4">
      <c r="A23" s="495" t="s">
        <v>667</v>
      </c>
      <c r="B23" s="495" t="s">
        <v>1303</v>
      </c>
      <c r="C23" s="495" t="s">
        <v>120</v>
      </c>
      <c r="D23" s="495" t="s">
        <v>319</v>
      </c>
      <c r="E23" s="495" t="s">
        <v>464</v>
      </c>
      <c r="F23" s="495">
        <v>1999</v>
      </c>
      <c r="H23" s="495" t="s">
        <v>243</v>
      </c>
      <c r="I23" s="497" t="s">
        <v>266</v>
      </c>
      <c r="J23" s="495" t="s">
        <v>245</v>
      </c>
      <c r="K23" s="495">
        <v>2017</v>
      </c>
      <c r="L23" s="495" t="s">
        <v>241</v>
      </c>
      <c r="M23" s="498">
        <v>25000</v>
      </c>
      <c r="N23" s="498"/>
      <c r="O23" s="500"/>
    </row>
    <row r="24" spans="1:15" s="497" customFormat="1" ht="30" x14ac:dyDescent="0.2">
      <c r="A24" s="495" t="s">
        <v>668</v>
      </c>
      <c r="B24" s="495" t="s">
        <v>1304</v>
      </c>
      <c r="C24" s="495" t="s">
        <v>80</v>
      </c>
      <c r="D24" s="495" t="s">
        <v>419</v>
      </c>
      <c r="E24" s="495" t="s">
        <v>464</v>
      </c>
      <c r="F24" s="495">
        <v>1974</v>
      </c>
      <c r="H24" s="495" t="s">
        <v>243</v>
      </c>
      <c r="I24" s="497" t="s">
        <v>266</v>
      </c>
      <c r="J24" s="495" t="s">
        <v>245</v>
      </c>
      <c r="K24" s="495">
        <v>1992</v>
      </c>
      <c r="L24" s="495" t="s">
        <v>247</v>
      </c>
      <c r="M24" s="498">
        <v>25000</v>
      </c>
      <c r="O24" s="499"/>
    </row>
    <row r="25" spans="1:15" s="497" customFormat="1" ht="30" x14ac:dyDescent="0.2">
      <c r="A25" s="495" t="s">
        <v>669</v>
      </c>
      <c r="B25" s="495" t="s">
        <v>1305</v>
      </c>
      <c r="C25" s="495" t="s">
        <v>106</v>
      </c>
      <c r="D25" s="495" t="s">
        <v>414</v>
      </c>
      <c r="E25" s="495" t="s">
        <v>464</v>
      </c>
      <c r="F25" s="495">
        <v>1996</v>
      </c>
      <c r="H25" s="495" t="s">
        <v>243</v>
      </c>
      <c r="I25" s="497" t="s">
        <v>266</v>
      </c>
      <c r="J25" s="495" t="s">
        <v>577</v>
      </c>
      <c r="K25" s="495">
        <v>2014</v>
      </c>
      <c r="L25" s="495" t="s">
        <v>247</v>
      </c>
      <c r="M25" s="498">
        <v>25000</v>
      </c>
      <c r="O25" s="499"/>
    </row>
    <row r="26" spans="1:15" s="497" customFormat="1" ht="30" x14ac:dyDescent="0.2">
      <c r="A26" s="495" t="s">
        <v>670</v>
      </c>
      <c r="B26" s="495" t="s">
        <v>1306</v>
      </c>
      <c r="C26" s="495" t="s">
        <v>72</v>
      </c>
      <c r="D26" s="495" t="s">
        <v>380</v>
      </c>
      <c r="E26" s="495" t="s">
        <v>464</v>
      </c>
      <c r="F26" s="495">
        <v>2001</v>
      </c>
      <c r="H26" s="495" t="s">
        <v>243</v>
      </c>
      <c r="I26" s="497" t="s">
        <v>266</v>
      </c>
      <c r="J26" s="495" t="s">
        <v>577</v>
      </c>
      <c r="K26" s="495">
        <v>2018</v>
      </c>
      <c r="L26" s="495" t="s">
        <v>247</v>
      </c>
      <c r="M26" s="498">
        <v>25000</v>
      </c>
      <c r="N26" s="498"/>
      <c r="O26" s="499"/>
    </row>
    <row r="27" spans="1:15" s="497" customFormat="1" ht="30" x14ac:dyDescent="0.2">
      <c r="A27" s="495" t="s">
        <v>671</v>
      </c>
      <c r="B27" s="495" t="s">
        <v>1307</v>
      </c>
      <c r="C27" s="495" t="s">
        <v>73</v>
      </c>
      <c r="D27" s="495" t="s">
        <v>328</v>
      </c>
      <c r="E27" s="495" t="s">
        <v>464</v>
      </c>
      <c r="F27" s="495">
        <v>1989</v>
      </c>
      <c r="H27" s="495" t="s">
        <v>243</v>
      </c>
      <c r="I27" s="497" t="s">
        <v>266</v>
      </c>
      <c r="J27" s="495" t="s">
        <v>577</v>
      </c>
      <c r="K27" s="495">
        <v>2006</v>
      </c>
      <c r="L27" s="495" t="s">
        <v>242</v>
      </c>
      <c r="M27" s="498">
        <v>25000</v>
      </c>
      <c r="N27" s="498"/>
      <c r="O27" s="499"/>
    </row>
    <row r="28" spans="1:15" s="497" customFormat="1" ht="30" x14ac:dyDescent="0.2">
      <c r="A28" s="495" t="s">
        <v>672</v>
      </c>
      <c r="B28" s="495" t="s">
        <v>1308</v>
      </c>
      <c r="C28" s="495" t="s">
        <v>160</v>
      </c>
      <c r="D28" s="495" t="s">
        <v>401</v>
      </c>
      <c r="E28" s="495" t="s">
        <v>464</v>
      </c>
      <c r="F28" s="495">
        <v>0</v>
      </c>
      <c r="H28" s="495" t="s">
        <v>243</v>
      </c>
      <c r="I28" s="497" t="s">
        <v>266</v>
      </c>
      <c r="J28" s="495" t="s">
        <v>577</v>
      </c>
      <c r="K28" s="495">
        <v>2004</v>
      </c>
      <c r="L28" s="495" t="s">
        <v>241</v>
      </c>
      <c r="M28" s="498">
        <v>25000</v>
      </c>
      <c r="N28" s="498"/>
      <c r="O28" s="501"/>
    </row>
    <row r="29" spans="1:15" s="497" customFormat="1" ht="30" x14ac:dyDescent="0.2">
      <c r="A29" s="495" t="s">
        <v>673</v>
      </c>
      <c r="B29" s="495" t="s">
        <v>1309</v>
      </c>
      <c r="C29" s="495" t="s">
        <v>70</v>
      </c>
      <c r="D29" s="495" t="s">
        <v>367</v>
      </c>
      <c r="E29" s="495" t="s">
        <v>464</v>
      </c>
      <c r="F29" s="495">
        <v>1987</v>
      </c>
      <c r="H29" s="495" t="s">
        <v>243</v>
      </c>
      <c r="I29" s="497" t="s">
        <v>266</v>
      </c>
      <c r="J29" s="495" t="s">
        <v>577</v>
      </c>
      <c r="K29" s="495">
        <v>2005</v>
      </c>
      <c r="L29" s="495" t="s">
        <v>242</v>
      </c>
      <c r="M29" s="498">
        <v>25000</v>
      </c>
      <c r="O29" s="499"/>
    </row>
    <row r="30" spans="1:15" s="497" customFormat="1" ht="30" x14ac:dyDescent="0.4">
      <c r="A30" s="495" t="s">
        <v>674</v>
      </c>
      <c r="B30" s="495" t="s">
        <v>1310</v>
      </c>
      <c r="C30" s="495" t="s">
        <v>72</v>
      </c>
      <c r="D30" s="495" t="s">
        <v>428</v>
      </c>
      <c r="E30" s="495" t="s">
        <v>464</v>
      </c>
      <c r="F30" s="495">
        <v>1999</v>
      </c>
      <c r="H30" s="495" t="s">
        <v>243</v>
      </c>
      <c r="I30" s="497" t="s">
        <v>266</v>
      </c>
      <c r="J30" s="495" t="s">
        <v>245</v>
      </c>
      <c r="K30" s="495">
        <v>2018</v>
      </c>
      <c r="L30" s="495" t="s">
        <v>241</v>
      </c>
      <c r="M30" s="498">
        <v>25000</v>
      </c>
      <c r="O30" s="500"/>
    </row>
    <row r="31" spans="1:15" s="497" customFormat="1" ht="30" x14ac:dyDescent="0.2">
      <c r="A31" s="495" t="s">
        <v>675</v>
      </c>
      <c r="B31" s="495" t="s">
        <v>1311</v>
      </c>
      <c r="C31" s="495" t="s">
        <v>91</v>
      </c>
      <c r="D31" s="495" t="s">
        <v>489</v>
      </c>
      <c r="E31" s="495" t="s">
        <v>464</v>
      </c>
      <c r="F31" s="495">
        <v>0</v>
      </c>
      <c r="H31" s="495" t="s">
        <v>243</v>
      </c>
      <c r="I31" s="497" t="s">
        <v>266</v>
      </c>
      <c r="J31" s="495" t="s">
        <v>577</v>
      </c>
      <c r="K31" s="495">
        <v>2004</v>
      </c>
      <c r="L31" s="495" t="s">
        <v>242</v>
      </c>
      <c r="M31" s="498">
        <v>25000</v>
      </c>
      <c r="N31" s="498"/>
      <c r="O31" s="499"/>
    </row>
    <row r="32" spans="1:15" s="497" customFormat="1" ht="30" x14ac:dyDescent="0.4">
      <c r="A32" s="495" t="s">
        <v>1139</v>
      </c>
      <c r="B32" s="495" t="s">
        <v>1773</v>
      </c>
      <c r="C32" s="495" t="s">
        <v>77</v>
      </c>
      <c r="D32" s="495" t="s">
        <v>326</v>
      </c>
      <c r="E32" s="495"/>
      <c r="F32" s="495"/>
      <c r="H32" s="495" t="s">
        <v>243</v>
      </c>
      <c r="I32" s="497" t="s">
        <v>266</v>
      </c>
      <c r="J32" s="495" t="s">
        <v>564</v>
      </c>
      <c r="K32" s="495">
        <v>2010</v>
      </c>
      <c r="L32" s="495" t="s">
        <v>242</v>
      </c>
      <c r="M32" s="498">
        <v>10000</v>
      </c>
      <c r="O32" s="500"/>
    </row>
    <row r="33" spans="1:15" s="497" customFormat="1" ht="30" x14ac:dyDescent="0.4">
      <c r="A33" s="495" t="s">
        <v>676</v>
      </c>
      <c r="B33" s="495" t="s">
        <v>1312</v>
      </c>
      <c r="C33" s="495" t="s">
        <v>172</v>
      </c>
      <c r="D33" s="495" t="s">
        <v>351</v>
      </c>
      <c r="E33" s="495" t="s">
        <v>464</v>
      </c>
      <c r="F33" s="495">
        <v>1997</v>
      </c>
      <c r="H33" s="495" t="s">
        <v>243</v>
      </c>
      <c r="I33" s="497" t="s">
        <v>266</v>
      </c>
      <c r="J33" s="495" t="s">
        <v>245</v>
      </c>
      <c r="K33" s="495">
        <v>2016</v>
      </c>
      <c r="L33" s="495" t="s">
        <v>241</v>
      </c>
      <c r="M33" s="498">
        <v>25000</v>
      </c>
      <c r="N33" s="498"/>
      <c r="O33" s="500"/>
    </row>
    <row r="34" spans="1:15" s="497" customFormat="1" ht="30" x14ac:dyDescent="0.4">
      <c r="A34" s="495" t="s">
        <v>677</v>
      </c>
      <c r="B34" s="495" t="s">
        <v>1313</v>
      </c>
      <c r="C34" s="495" t="s">
        <v>73</v>
      </c>
      <c r="D34" s="495" t="s">
        <v>295</v>
      </c>
      <c r="E34" s="495" t="s">
        <v>464</v>
      </c>
      <c r="F34" s="495">
        <v>1984</v>
      </c>
      <c r="H34" s="495" t="s">
        <v>243</v>
      </c>
      <c r="I34" s="497" t="s">
        <v>266</v>
      </c>
      <c r="J34" s="495" t="s">
        <v>577</v>
      </c>
      <c r="K34" s="495">
        <v>2006</v>
      </c>
      <c r="L34" s="495" t="s">
        <v>247</v>
      </c>
      <c r="M34" s="498">
        <v>25000</v>
      </c>
      <c r="N34" s="498"/>
      <c r="O34" s="500"/>
    </row>
    <row r="35" spans="1:15" s="497" customFormat="1" ht="30" x14ac:dyDescent="0.2">
      <c r="A35" s="495" t="s">
        <v>678</v>
      </c>
      <c r="B35" s="495" t="s">
        <v>1314</v>
      </c>
      <c r="C35" s="495" t="s">
        <v>106</v>
      </c>
      <c r="D35" s="495" t="s">
        <v>2016</v>
      </c>
      <c r="E35" s="495" t="s">
        <v>464</v>
      </c>
      <c r="F35" s="495">
        <v>2000</v>
      </c>
      <c r="H35" s="495" t="s">
        <v>243</v>
      </c>
      <c r="I35" s="497" t="s">
        <v>266</v>
      </c>
      <c r="J35" s="495" t="s">
        <v>577</v>
      </c>
      <c r="K35" s="495">
        <v>2018</v>
      </c>
      <c r="L35" s="495" t="s">
        <v>465</v>
      </c>
      <c r="M35" s="498">
        <v>25000</v>
      </c>
      <c r="N35" s="498"/>
      <c r="O35" s="499"/>
    </row>
    <row r="36" spans="1:15" s="497" customFormat="1" ht="30" x14ac:dyDescent="0.2">
      <c r="A36" s="495" t="s">
        <v>1140</v>
      </c>
      <c r="B36" s="495" t="s">
        <v>1774</v>
      </c>
      <c r="C36" s="495" t="s">
        <v>106</v>
      </c>
      <c r="D36" s="495" t="s">
        <v>379</v>
      </c>
      <c r="E36" s="495"/>
      <c r="F36" s="495"/>
      <c r="H36" s="495" t="s">
        <v>243</v>
      </c>
      <c r="I36" s="497" t="s">
        <v>266</v>
      </c>
      <c r="J36" s="495" t="s">
        <v>2168</v>
      </c>
      <c r="K36" s="495">
        <v>2020</v>
      </c>
      <c r="L36" s="495" t="s">
        <v>247</v>
      </c>
      <c r="M36" s="498">
        <v>10000</v>
      </c>
      <c r="O36" s="499"/>
    </row>
    <row r="37" spans="1:15" s="497" customFormat="1" ht="30" x14ac:dyDescent="0.4">
      <c r="A37" s="495" t="s">
        <v>679</v>
      </c>
      <c r="B37" s="495" t="s">
        <v>1315</v>
      </c>
      <c r="C37" s="495" t="s">
        <v>1921</v>
      </c>
      <c r="D37" s="495" t="s">
        <v>364</v>
      </c>
      <c r="E37" s="495" t="s">
        <v>464</v>
      </c>
      <c r="F37" s="495">
        <v>0</v>
      </c>
      <c r="H37" s="495" t="s">
        <v>243</v>
      </c>
      <c r="I37" s="497" t="s">
        <v>266</v>
      </c>
      <c r="J37" s="495" t="s">
        <v>577</v>
      </c>
      <c r="K37" s="495">
        <v>2004</v>
      </c>
      <c r="L37" s="495" t="s">
        <v>241</v>
      </c>
      <c r="M37" s="498">
        <v>25000</v>
      </c>
      <c r="N37" s="498"/>
      <c r="O37" s="500"/>
    </row>
    <row r="38" spans="1:15" s="497" customFormat="1" ht="30" x14ac:dyDescent="0.2">
      <c r="A38" s="495" t="s">
        <v>680</v>
      </c>
      <c r="B38" s="495" t="s">
        <v>1316</v>
      </c>
      <c r="C38" s="495" t="s">
        <v>68</v>
      </c>
      <c r="D38" s="495" t="s">
        <v>504</v>
      </c>
      <c r="E38" s="495" t="s">
        <v>464</v>
      </c>
      <c r="F38" s="495">
        <v>0</v>
      </c>
      <c r="H38" s="495" t="s">
        <v>243</v>
      </c>
      <c r="I38" s="497" t="s">
        <v>266</v>
      </c>
      <c r="J38" s="495" t="s">
        <v>577</v>
      </c>
      <c r="K38" s="495">
        <v>2004</v>
      </c>
      <c r="L38" s="495" t="s">
        <v>242</v>
      </c>
      <c r="M38" s="498">
        <v>25000</v>
      </c>
      <c r="N38" s="498"/>
      <c r="O38" s="499"/>
    </row>
    <row r="39" spans="1:15" s="497" customFormat="1" ht="30" x14ac:dyDescent="0.2">
      <c r="A39" s="495" t="s">
        <v>681</v>
      </c>
      <c r="B39" s="495" t="s">
        <v>1317</v>
      </c>
      <c r="C39" s="495" t="s">
        <v>1922</v>
      </c>
      <c r="D39" s="495" t="s">
        <v>424</v>
      </c>
      <c r="E39" s="495" t="s">
        <v>464</v>
      </c>
      <c r="F39" s="495">
        <v>1999</v>
      </c>
      <c r="H39" s="495" t="s">
        <v>243</v>
      </c>
      <c r="I39" s="497" t="s">
        <v>266</v>
      </c>
      <c r="J39" s="495" t="s">
        <v>245</v>
      </c>
      <c r="K39" s="495">
        <v>2018</v>
      </c>
      <c r="L39" s="495" t="s">
        <v>241</v>
      </c>
      <c r="M39" s="498">
        <v>25000</v>
      </c>
      <c r="N39" s="498"/>
      <c r="O39" s="499"/>
    </row>
    <row r="40" spans="1:15" s="497" customFormat="1" ht="30" x14ac:dyDescent="0.2">
      <c r="A40" s="495" t="s">
        <v>682</v>
      </c>
      <c r="B40" s="495" t="s">
        <v>1318</v>
      </c>
      <c r="C40" s="495" t="s">
        <v>1923</v>
      </c>
      <c r="D40" s="495" t="s">
        <v>334</v>
      </c>
      <c r="E40" s="495" t="s">
        <v>464</v>
      </c>
      <c r="F40" s="495">
        <v>0</v>
      </c>
      <c r="H40" s="495" t="s">
        <v>243</v>
      </c>
      <c r="I40" s="497" t="s">
        <v>266</v>
      </c>
      <c r="J40" s="495" t="s">
        <v>577</v>
      </c>
      <c r="K40" s="495">
        <v>2002</v>
      </c>
      <c r="L40" s="495" t="s">
        <v>249</v>
      </c>
      <c r="M40" s="498">
        <v>25000</v>
      </c>
      <c r="O40" s="499"/>
    </row>
    <row r="41" spans="1:15" s="497" customFormat="1" ht="30" x14ac:dyDescent="0.2">
      <c r="A41" s="495" t="s">
        <v>683</v>
      </c>
      <c r="B41" s="495" t="s">
        <v>1319</v>
      </c>
      <c r="C41" s="495" t="s">
        <v>143</v>
      </c>
      <c r="D41" s="495" t="s">
        <v>348</v>
      </c>
      <c r="E41" s="495" t="s">
        <v>464</v>
      </c>
      <c r="F41" s="495">
        <v>1988</v>
      </c>
      <c r="H41" s="495" t="s">
        <v>243</v>
      </c>
      <c r="I41" s="497" t="s">
        <v>266</v>
      </c>
      <c r="J41" s="495" t="s">
        <v>577</v>
      </c>
      <c r="K41" s="495">
        <v>2006</v>
      </c>
      <c r="L41" s="495" t="s">
        <v>247</v>
      </c>
      <c r="M41" s="498">
        <v>25000</v>
      </c>
      <c r="N41" s="498"/>
      <c r="O41" s="499"/>
    </row>
    <row r="42" spans="1:15" s="497" customFormat="1" ht="30" x14ac:dyDescent="0.2">
      <c r="A42" s="495" t="s">
        <v>684</v>
      </c>
      <c r="B42" s="495" t="s">
        <v>1320</v>
      </c>
      <c r="C42" s="495" t="s">
        <v>302</v>
      </c>
      <c r="D42" s="495" t="s">
        <v>2017</v>
      </c>
      <c r="E42" s="495" t="s">
        <v>464</v>
      </c>
      <c r="F42" s="495">
        <v>1996</v>
      </c>
      <c r="H42" s="495" t="s">
        <v>243</v>
      </c>
      <c r="I42" s="497" t="s">
        <v>266</v>
      </c>
      <c r="J42" s="495" t="s">
        <v>245</v>
      </c>
      <c r="K42" s="495">
        <v>2014</v>
      </c>
      <c r="L42" s="495" t="s">
        <v>252</v>
      </c>
      <c r="M42" s="498">
        <v>25000</v>
      </c>
      <c r="N42" s="498"/>
      <c r="O42" s="499"/>
    </row>
    <row r="43" spans="1:15" s="497" customFormat="1" ht="30" x14ac:dyDescent="0.2">
      <c r="A43" s="495" t="s">
        <v>685</v>
      </c>
      <c r="B43" s="495" t="s">
        <v>1321</v>
      </c>
      <c r="C43" s="495" t="s">
        <v>95</v>
      </c>
      <c r="D43" s="495" t="s">
        <v>284</v>
      </c>
      <c r="E43" s="495" t="s">
        <v>464</v>
      </c>
      <c r="F43" s="495">
        <v>1987</v>
      </c>
      <c r="H43" s="495" t="s">
        <v>243</v>
      </c>
      <c r="I43" s="497" t="s">
        <v>266</v>
      </c>
      <c r="J43" s="495" t="s">
        <v>245</v>
      </c>
      <c r="K43" s="495">
        <v>2005</v>
      </c>
      <c r="L43" s="495" t="s">
        <v>247</v>
      </c>
      <c r="M43" s="498">
        <v>25000</v>
      </c>
      <c r="O43" s="499"/>
    </row>
    <row r="44" spans="1:15" s="497" customFormat="1" ht="30" x14ac:dyDescent="0.4">
      <c r="A44" s="495" t="s">
        <v>686</v>
      </c>
      <c r="B44" s="495" t="s">
        <v>1322</v>
      </c>
      <c r="C44" s="495" t="s">
        <v>120</v>
      </c>
      <c r="D44" s="495" t="s">
        <v>289</v>
      </c>
      <c r="E44" s="495" t="s">
        <v>464</v>
      </c>
      <c r="F44" s="495">
        <v>1986</v>
      </c>
      <c r="H44" s="495" t="s">
        <v>243</v>
      </c>
      <c r="I44" s="497" t="s">
        <v>266</v>
      </c>
      <c r="J44" s="495" t="s">
        <v>577</v>
      </c>
      <c r="K44" s="495">
        <v>2006</v>
      </c>
      <c r="L44" s="495" t="s">
        <v>241</v>
      </c>
      <c r="M44" s="498">
        <v>25000</v>
      </c>
      <c r="N44" s="498"/>
      <c r="O44" s="500"/>
    </row>
    <row r="45" spans="1:15" s="497" customFormat="1" ht="30" x14ac:dyDescent="0.2">
      <c r="A45" s="495" t="s">
        <v>687</v>
      </c>
      <c r="B45" s="495" t="s">
        <v>1323</v>
      </c>
      <c r="C45" s="495" t="s">
        <v>1924</v>
      </c>
      <c r="D45" s="495" t="s">
        <v>415</v>
      </c>
      <c r="E45" s="495" t="s">
        <v>464</v>
      </c>
      <c r="F45" s="495">
        <v>0</v>
      </c>
      <c r="H45" s="495" t="s">
        <v>571</v>
      </c>
      <c r="I45" s="497" t="s">
        <v>266</v>
      </c>
      <c r="J45" s="495" t="s">
        <v>245</v>
      </c>
      <c r="K45" s="495">
        <v>1999</v>
      </c>
      <c r="L45" s="495" t="s">
        <v>242</v>
      </c>
      <c r="M45" s="498">
        <v>25000</v>
      </c>
      <c r="N45" s="498"/>
      <c r="O45" s="499"/>
    </row>
    <row r="46" spans="1:15" s="497" customFormat="1" ht="30" x14ac:dyDescent="0.2">
      <c r="A46" s="495" t="s">
        <v>688</v>
      </c>
      <c r="B46" s="495" t="s">
        <v>1324</v>
      </c>
      <c r="C46" s="495" t="s">
        <v>165</v>
      </c>
      <c r="D46" s="495" t="s">
        <v>308</v>
      </c>
      <c r="E46" s="495" t="s">
        <v>464</v>
      </c>
      <c r="F46" s="495">
        <v>1998</v>
      </c>
      <c r="H46" s="495" t="s">
        <v>243</v>
      </c>
      <c r="I46" s="497" t="s">
        <v>266</v>
      </c>
      <c r="J46" s="495" t="s">
        <v>577</v>
      </c>
      <c r="K46" s="495">
        <v>2016</v>
      </c>
      <c r="L46" s="495" t="s">
        <v>241</v>
      </c>
      <c r="M46" s="498">
        <v>25000</v>
      </c>
      <c r="O46" s="499"/>
    </row>
    <row r="47" spans="1:15" s="497" customFormat="1" ht="30" x14ac:dyDescent="0.2">
      <c r="A47" s="495" t="s">
        <v>1141</v>
      </c>
      <c r="B47" s="495" t="s">
        <v>1775</v>
      </c>
      <c r="C47" s="495" t="s">
        <v>1943</v>
      </c>
      <c r="D47" s="495" t="s">
        <v>506</v>
      </c>
      <c r="E47" s="495"/>
      <c r="F47" s="495"/>
      <c r="H47" s="495" t="s">
        <v>243</v>
      </c>
      <c r="I47" s="497" t="s">
        <v>266</v>
      </c>
      <c r="J47" s="495" t="s">
        <v>2168</v>
      </c>
      <c r="K47" s="495">
        <v>2006</v>
      </c>
      <c r="L47" s="495" t="s">
        <v>255</v>
      </c>
      <c r="M47" s="498">
        <v>10000</v>
      </c>
      <c r="N47" s="498"/>
      <c r="O47" s="499"/>
    </row>
    <row r="48" spans="1:15" s="497" customFormat="1" ht="30" x14ac:dyDescent="0.2">
      <c r="A48" s="495" t="s">
        <v>689</v>
      </c>
      <c r="B48" s="495" t="s">
        <v>1325</v>
      </c>
      <c r="C48" s="495" t="s">
        <v>120</v>
      </c>
      <c r="D48" s="495" t="s">
        <v>329</v>
      </c>
      <c r="E48" s="495" t="s">
        <v>464</v>
      </c>
      <c r="F48" s="495">
        <v>0</v>
      </c>
      <c r="H48" s="495" t="s">
        <v>243</v>
      </c>
      <c r="I48" s="497" t="s">
        <v>266</v>
      </c>
      <c r="J48" s="495" t="s">
        <v>245</v>
      </c>
      <c r="K48" s="495">
        <v>1998</v>
      </c>
      <c r="L48" s="495" t="s">
        <v>242</v>
      </c>
      <c r="M48" s="498">
        <v>25000</v>
      </c>
      <c r="O48" s="499"/>
    </row>
    <row r="49" spans="1:15" s="497" customFormat="1" ht="30" x14ac:dyDescent="0.2">
      <c r="A49" s="495" t="s">
        <v>690</v>
      </c>
      <c r="B49" s="495" t="s">
        <v>1326</v>
      </c>
      <c r="C49" s="495" t="s">
        <v>73</v>
      </c>
      <c r="D49" s="495" t="s">
        <v>422</v>
      </c>
      <c r="E49" s="495" t="s">
        <v>464</v>
      </c>
      <c r="F49" s="495">
        <v>1987</v>
      </c>
      <c r="H49" s="495" t="s">
        <v>243</v>
      </c>
      <c r="I49" s="497" t="s">
        <v>266</v>
      </c>
      <c r="J49" s="495" t="s">
        <v>577</v>
      </c>
      <c r="K49" s="495">
        <v>2012</v>
      </c>
      <c r="L49" s="495" t="s">
        <v>241</v>
      </c>
      <c r="M49" s="498">
        <v>25000</v>
      </c>
      <c r="N49" s="498"/>
      <c r="O49" s="499"/>
    </row>
    <row r="50" spans="1:15" s="497" customFormat="1" ht="30" x14ac:dyDescent="0.2">
      <c r="A50" s="495" t="s">
        <v>691</v>
      </c>
      <c r="B50" s="495" t="s">
        <v>1327</v>
      </c>
      <c r="C50" s="495" t="s">
        <v>116</v>
      </c>
      <c r="D50" s="495" t="s">
        <v>328</v>
      </c>
      <c r="E50" s="495" t="s">
        <v>464</v>
      </c>
      <c r="F50" s="495">
        <v>0</v>
      </c>
      <c r="H50" s="495" t="s">
        <v>243</v>
      </c>
      <c r="I50" s="497" t="s">
        <v>266</v>
      </c>
      <c r="J50" s="495" t="s">
        <v>245</v>
      </c>
      <c r="K50" s="495">
        <v>2004</v>
      </c>
      <c r="L50" s="495" t="s">
        <v>241</v>
      </c>
      <c r="M50" s="498">
        <v>25000</v>
      </c>
      <c r="N50" s="498"/>
      <c r="O50" s="499"/>
    </row>
    <row r="51" spans="1:15" s="497" customFormat="1" ht="30" x14ac:dyDescent="0.2">
      <c r="A51" s="495" t="s">
        <v>692</v>
      </c>
      <c r="B51" s="495" t="s">
        <v>1328</v>
      </c>
      <c r="C51" s="495" t="s">
        <v>71</v>
      </c>
      <c r="D51" s="495" t="s">
        <v>448</v>
      </c>
      <c r="E51" s="495" t="s">
        <v>464</v>
      </c>
      <c r="F51" s="495">
        <v>1989</v>
      </c>
      <c r="H51" s="495" t="s">
        <v>243</v>
      </c>
      <c r="I51" s="497" t="s">
        <v>266</v>
      </c>
      <c r="J51" s="495" t="s">
        <v>577</v>
      </c>
      <c r="K51" s="495">
        <v>2006</v>
      </c>
      <c r="L51" s="495" t="s">
        <v>242</v>
      </c>
      <c r="M51" s="498">
        <v>25000</v>
      </c>
      <c r="N51" s="498"/>
      <c r="O51" s="499"/>
    </row>
    <row r="52" spans="1:15" s="497" customFormat="1" ht="30" x14ac:dyDescent="0.2">
      <c r="A52" s="495" t="s">
        <v>693</v>
      </c>
      <c r="B52" s="495" t="s">
        <v>1329</v>
      </c>
      <c r="C52" s="495" t="s">
        <v>162</v>
      </c>
      <c r="D52" s="495" t="s">
        <v>2018</v>
      </c>
      <c r="E52" s="495" t="s">
        <v>464</v>
      </c>
      <c r="F52" s="495">
        <v>1984</v>
      </c>
      <c r="H52" s="495" t="s">
        <v>243</v>
      </c>
      <c r="I52" s="497" t="s">
        <v>266</v>
      </c>
      <c r="J52" s="495" t="s">
        <v>577</v>
      </c>
      <c r="K52" s="495">
        <v>2005</v>
      </c>
      <c r="L52" s="495" t="s">
        <v>253</v>
      </c>
      <c r="M52" s="498">
        <v>25000</v>
      </c>
      <c r="O52" s="499"/>
    </row>
    <row r="53" spans="1:15" s="497" customFormat="1" ht="30" x14ac:dyDescent="0.2">
      <c r="A53" s="495" t="s">
        <v>694</v>
      </c>
      <c r="B53" s="495" t="s">
        <v>1330</v>
      </c>
      <c r="C53" s="495" t="s">
        <v>136</v>
      </c>
      <c r="D53" s="495" t="s">
        <v>491</v>
      </c>
      <c r="E53" s="495" t="s">
        <v>464</v>
      </c>
      <c r="F53" s="495">
        <v>0</v>
      </c>
      <c r="H53" s="495" t="s">
        <v>243</v>
      </c>
      <c r="I53" s="497" t="s">
        <v>266</v>
      </c>
      <c r="J53" s="495" t="s">
        <v>245</v>
      </c>
      <c r="K53" s="495">
        <v>2000</v>
      </c>
      <c r="L53" s="495" t="s">
        <v>241</v>
      </c>
      <c r="M53" s="498">
        <v>25000</v>
      </c>
      <c r="N53" s="498"/>
      <c r="O53" s="499"/>
    </row>
    <row r="54" spans="1:15" s="497" customFormat="1" ht="30" x14ac:dyDescent="0.2">
      <c r="A54" s="495" t="s">
        <v>695</v>
      </c>
      <c r="B54" s="495" t="s">
        <v>1331</v>
      </c>
      <c r="C54" s="495" t="s">
        <v>123</v>
      </c>
      <c r="D54" s="495" t="s">
        <v>548</v>
      </c>
      <c r="E54" s="495" t="s">
        <v>464</v>
      </c>
      <c r="F54" s="495">
        <v>1997</v>
      </c>
      <c r="H54" s="495" t="s">
        <v>243</v>
      </c>
      <c r="I54" s="497" t="s">
        <v>266</v>
      </c>
      <c r="J54" s="495" t="s">
        <v>245</v>
      </c>
      <c r="K54" s="495">
        <v>2014</v>
      </c>
      <c r="L54" s="495" t="s">
        <v>241</v>
      </c>
      <c r="M54" s="498">
        <v>25000</v>
      </c>
      <c r="N54" s="498"/>
      <c r="O54" s="499"/>
    </row>
    <row r="55" spans="1:15" s="497" customFormat="1" ht="30" x14ac:dyDescent="0.2">
      <c r="A55" s="495" t="s">
        <v>696</v>
      </c>
      <c r="B55" s="495" t="s">
        <v>1332</v>
      </c>
      <c r="C55" s="495" t="s">
        <v>85</v>
      </c>
      <c r="D55" s="495" t="s">
        <v>2019</v>
      </c>
      <c r="E55" s="495" t="s">
        <v>464</v>
      </c>
      <c r="F55" s="495">
        <v>1987</v>
      </c>
      <c r="H55" s="495" t="s">
        <v>243</v>
      </c>
      <c r="I55" s="497" t="s">
        <v>266</v>
      </c>
      <c r="J55" s="495" t="s">
        <v>577</v>
      </c>
      <c r="K55" s="495">
        <v>2005</v>
      </c>
      <c r="L55" s="495" t="s">
        <v>242</v>
      </c>
      <c r="M55" s="498">
        <v>25000</v>
      </c>
      <c r="N55" s="498"/>
      <c r="O55" s="499"/>
    </row>
    <row r="56" spans="1:15" s="497" customFormat="1" ht="30" x14ac:dyDescent="0.4">
      <c r="A56" s="495" t="s">
        <v>697</v>
      </c>
      <c r="B56" s="495" t="s">
        <v>1333</v>
      </c>
      <c r="C56" s="495" t="s">
        <v>106</v>
      </c>
      <c r="D56" s="495" t="s">
        <v>321</v>
      </c>
      <c r="E56" s="495" t="s">
        <v>464</v>
      </c>
      <c r="F56" s="495">
        <v>1997</v>
      </c>
      <c r="H56" s="495" t="s">
        <v>243</v>
      </c>
      <c r="I56" s="497" t="s">
        <v>266</v>
      </c>
      <c r="J56" s="495" t="s">
        <v>245</v>
      </c>
      <c r="K56" s="495">
        <v>2014</v>
      </c>
      <c r="L56" s="495" t="s">
        <v>241</v>
      </c>
      <c r="M56" s="498">
        <v>25000</v>
      </c>
      <c r="O56" s="500"/>
    </row>
    <row r="57" spans="1:15" s="497" customFormat="1" ht="30" x14ac:dyDescent="0.4">
      <c r="A57" s="495" t="s">
        <v>698</v>
      </c>
      <c r="B57" s="495" t="s">
        <v>1334</v>
      </c>
      <c r="C57" s="495" t="s">
        <v>152</v>
      </c>
      <c r="D57" s="495" t="s">
        <v>309</v>
      </c>
      <c r="E57" s="495" t="s">
        <v>464</v>
      </c>
      <c r="F57" s="495">
        <v>1991</v>
      </c>
      <c r="H57" s="495" t="s">
        <v>243</v>
      </c>
      <c r="I57" s="497" t="s">
        <v>266</v>
      </c>
      <c r="J57" s="495" t="s">
        <v>577</v>
      </c>
      <c r="K57" s="495">
        <v>2013</v>
      </c>
      <c r="L57" s="495" t="s">
        <v>241</v>
      </c>
      <c r="M57" s="498">
        <v>25000</v>
      </c>
      <c r="O57" s="500"/>
    </row>
    <row r="58" spans="1:15" s="497" customFormat="1" ht="30" x14ac:dyDescent="0.2">
      <c r="A58" s="495" t="s">
        <v>699</v>
      </c>
      <c r="B58" s="495" t="s">
        <v>1335</v>
      </c>
      <c r="C58" s="495" t="s">
        <v>134</v>
      </c>
      <c r="D58" s="495" t="s">
        <v>332</v>
      </c>
      <c r="E58" s="495" t="s">
        <v>464</v>
      </c>
      <c r="F58" s="495">
        <v>0</v>
      </c>
      <c r="H58" s="495" t="s">
        <v>243</v>
      </c>
      <c r="I58" s="497" t="s">
        <v>266</v>
      </c>
      <c r="J58" s="495" t="s">
        <v>577</v>
      </c>
      <c r="K58" s="495">
        <v>2000</v>
      </c>
      <c r="L58" s="495" t="s">
        <v>242</v>
      </c>
      <c r="M58" s="498">
        <v>25000</v>
      </c>
      <c r="N58" s="498"/>
      <c r="O58" s="499"/>
    </row>
    <row r="59" spans="1:15" s="497" customFormat="1" ht="30" x14ac:dyDescent="0.2">
      <c r="A59" s="495" t="s">
        <v>700</v>
      </c>
      <c r="B59" s="495" t="s">
        <v>1336</v>
      </c>
      <c r="C59" s="495" t="s">
        <v>180</v>
      </c>
      <c r="D59" s="495" t="s">
        <v>529</v>
      </c>
      <c r="E59" s="495" t="s">
        <v>196</v>
      </c>
      <c r="F59" s="495">
        <v>0</v>
      </c>
      <c r="H59" s="495" t="s">
        <v>243</v>
      </c>
      <c r="I59" s="497" t="s">
        <v>266</v>
      </c>
      <c r="J59" s="495" t="s">
        <v>245</v>
      </c>
      <c r="K59" s="495">
        <v>1999</v>
      </c>
      <c r="L59" s="495" t="s">
        <v>250</v>
      </c>
      <c r="M59" s="498">
        <v>25000</v>
      </c>
      <c r="N59" s="498"/>
      <c r="O59" s="499"/>
    </row>
    <row r="60" spans="1:15" s="497" customFormat="1" ht="30" x14ac:dyDescent="0.2">
      <c r="A60" s="495" t="s">
        <v>701</v>
      </c>
      <c r="B60" s="495" t="s">
        <v>1337</v>
      </c>
      <c r="C60" s="495" t="s">
        <v>74</v>
      </c>
      <c r="D60" s="495" t="s">
        <v>522</v>
      </c>
      <c r="E60" s="495" t="s">
        <v>464</v>
      </c>
      <c r="F60" s="495">
        <v>0</v>
      </c>
      <c r="H60" s="495" t="s">
        <v>243</v>
      </c>
      <c r="I60" s="497" t="s">
        <v>266</v>
      </c>
      <c r="J60" s="495" t="s">
        <v>577</v>
      </c>
      <c r="K60" s="495">
        <v>1995</v>
      </c>
      <c r="L60" s="495" t="s">
        <v>241</v>
      </c>
      <c r="M60" s="498">
        <v>25000</v>
      </c>
      <c r="N60" s="498"/>
      <c r="O60" s="499"/>
    </row>
    <row r="61" spans="1:15" s="497" customFormat="1" ht="30" x14ac:dyDescent="0.2">
      <c r="A61" s="495" t="s">
        <v>1142</v>
      </c>
      <c r="B61" s="495" t="s">
        <v>1776</v>
      </c>
      <c r="C61" s="495" t="s">
        <v>534</v>
      </c>
      <c r="D61" s="495" t="s">
        <v>2135</v>
      </c>
      <c r="E61" s="495"/>
      <c r="F61" s="495"/>
      <c r="H61" s="495" t="s">
        <v>243</v>
      </c>
      <c r="I61" s="497" t="s">
        <v>266</v>
      </c>
      <c r="J61" s="495" t="s">
        <v>2168</v>
      </c>
      <c r="K61" s="495">
        <v>2011</v>
      </c>
      <c r="L61" s="495" t="s">
        <v>252</v>
      </c>
      <c r="M61" s="498">
        <v>10000</v>
      </c>
      <c r="O61" s="499"/>
    </row>
    <row r="62" spans="1:15" s="497" customFormat="1" ht="30" x14ac:dyDescent="0.4">
      <c r="A62" s="495" t="s">
        <v>702</v>
      </c>
      <c r="B62" s="495" t="s">
        <v>1338</v>
      </c>
      <c r="C62" s="495" t="s">
        <v>138</v>
      </c>
      <c r="D62" s="495" t="s">
        <v>2020</v>
      </c>
      <c r="E62" s="495" t="s">
        <v>464</v>
      </c>
      <c r="F62" s="495">
        <v>1995</v>
      </c>
      <c r="H62" s="495" t="s">
        <v>243</v>
      </c>
      <c r="I62" s="497" t="s">
        <v>266</v>
      </c>
      <c r="J62" s="495" t="s">
        <v>577</v>
      </c>
      <c r="K62" s="495">
        <v>2012</v>
      </c>
      <c r="L62" s="495" t="s">
        <v>241</v>
      </c>
      <c r="M62" s="498">
        <v>25000</v>
      </c>
      <c r="N62" s="498"/>
      <c r="O62" s="500"/>
    </row>
    <row r="63" spans="1:15" s="497" customFormat="1" ht="30" x14ac:dyDescent="0.2">
      <c r="A63" s="495" t="s">
        <v>703</v>
      </c>
      <c r="B63" s="495" t="s">
        <v>1339</v>
      </c>
      <c r="C63" s="495" t="s">
        <v>88</v>
      </c>
      <c r="D63" s="495" t="s">
        <v>348</v>
      </c>
      <c r="E63" s="495" t="s">
        <v>464</v>
      </c>
      <c r="F63" s="495">
        <v>0</v>
      </c>
      <c r="H63" s="495" t="s">
        <v>243</v>
      </c>
      <c r="I63" s="497" t="s">
        <v>266</v>
      </c>
      <c r="J63" s="495" t="s">
        <v>245</v>
      </c>
      <c r="K63" s="495">
        <v>2003</v>
      </c>
      <c r="L63" s="495" t="s">
        <v>247</v>
      </c>
      <c r="M63" s="498">
        <v>25000</v>
      </c>
      <c r="N63" s="498"/>
      <c r="O63" s="499"/>
    </row>
    <row r="64" spans="1:15" s="497" customFormat="1" ht="30" x14ac:dyDescent="0.2">
      <c r="A64" s="495" t="s">
        <v>704</v>
      </c>
      <c r="B64" s="495" t="s">
        <v>1340</v>
      </c>
      <c r="C64" s="495" t="s">
        <v>72</v>
      </c>
      <c r="D64" s="495" t="s">
        <v>352</v>
      </c>
      <c r="E64" s="495" t="s">
        <v>464</v>
      </c>
      <c r="F64" s="495">
        <v>1992</v>
      </c>
      <c r="H64" s="495" t="s">
        <v>243</v>
      </c>
      <c r="I64" s="497" t="s">
        <v>266</v>
      </c>
      <c r="J64" s="495" t="s">
        <v>577</v>
      </c>
      <c r="K64" s="495">
        <v>2014</v>
      </c>
      <c r="L64" s="495" t="s">
        <v>247</v>
      </c>
      <c r="M64" s="498">
        <v>25000</v>
      </c>
      <c r="N64" s="498"/>
      <c r="O64" s="499"/>
    </row>
    <row r="65" spans="1:15" s="497" customFormat="1" ht="30" x14ac:dyDescent="0.4">
      <c r="A65" s="495" t="s">
        <v>705</v>
      </c>
      <c r="B65" s="495" t="s">
        <v>1341</v>
      </c>
      <c r="C65" s="495" t="s">
        <v>560</v>
      </c>
      <c r="D65" s="495" t="s">
        <v>374</v>
      </c>
      <c r="E65" s="495" t="s">
        <v>464</v>
      </c>
      <c r="F65" s="495">
        <v>1989</v>
      </c>
      <c r="H65" s="495" t="s">
        <v>243</v>
      </c>
      <c r="I65" s="497" t="s">
        <v>266</v>
      </c>
      <c r="J65" s="495" t="s">
        <v>577</v>
      </c>
      <c r="K65" s="495">
        <v>2007</v>
      </c>
      <c r="L65" s="495" t="s">
        <v>247</v>
      </c>
      <c r="M65" s="498">
        <v>25000</v>
      </c>
      <c r="O65" s="500"/>
    </row>
    <row r="66" spans="1:15" s="497" customFormat="1" ht="30" x14ac:dyDescent="0.2">
      <c r="A66" s="495" t="s">
        <v>706</v>
      </c>
      <c r="B66" s="495" t="s">
        <v>1342</v>
      </c>
      <c r="C66" s="495" t="s">
        <v>83</v>
      </c>
      <c r="D66" s="495" t="s">
        <v>2021</v>
      </c>
      <c r="E66" s="495" t="s">
        <v>464</v>
      </c>
      <c r="F66" s="495">
        <v>1996</v>
      </c>
      <c r="H66" s="495" t="s">
        <v>243</v>
      </c>
      <c r="I66" s="497" t="s">
        <v>266</v>
      </c>
      <c r="J66" s="495" t="s">
        <v>577</v>
      </c>
      <c r="K66" s="495">
        <v>2013</v>
      </c>
      <c r="L66" s="495" t="s">
        <v>247</v>
      </c>
      <c r="M66" s="498">
        <v>25000</v>
      </c>
      <c r="N66" s="498"/>
      <c r="O66" s="499"/>
    </row>
    <row r="67" spans="1:15" s="497" customFormat="1" ht="30" x14ac:dyDescent="0.2">
      <c r="A67" s="495" t="s">
        <v>1143</v>
      </c>
      <c r="B67" s="495" t="s">
        <v>1777</v>
      </c>
      <c r="C67" s="495" t="s">
        <v>75</v>
      </c>
      <c r="D67" s="495" t="s">
        <v>183</v>
      </c>
      <c r="E67" s="495"/>
      <c r="F67" s="495"/>
      <c r="H67" s="495" t="s">
        <v>243</v>
      </c>
      <c r="I67" s="497" t="s">
        <v>266</v>
      </c>
      <c r="J67" s="495" t="s">
        <v>564</v>
      </c>
      <c r="K67" s="495">
        <v>2017</v>
      </c>
      <c r="L67" s="495" t="s">
        <v>250</v>
      </c>
      <c r="M67" s="498">
        <v>10000</v>
      </c>
      <c r="N67" s="498"/>
      <c r="O67" s="499"/>
    </row>
    <row r="68" spans="1:15" s="497" customFormat="1" ht="30" x14ac:dyDescent="0.4">
      <c r="A68" s="495" t="s">
        <v>707</v>
      </c>
      <c r="B68" s="495" t="s">
        <v>1343</v>
      </c>
      <c r="C68" s="495" t="s">
        <v>72</v>
      </c>
      <c r="D68" s="495" t="s">
        <v>442</v>
      </c>
      <c r="E68" s="495" t="s">
        <v>464</v>
      </c>
      <c r="F68" s="495">
        <v>2000</v>
      </c>
      <c r="H68" s="495" t="s">
        <v>243</v>
      </c>
      <c r="I68" s="497" t="s">
        <v>266</v>
      </c>
      <c r="J68" s="495" t="s">
        <v>245</v>
      </c>
      <c r="K68" s="495">
        <v>2018</v>
      </c>
      <c r="L68" s="495" t="s">
        <v>242</v>
      </c>
      <c r="M68" s="498">
        <v>25000</v>
      </c>
      <c r="N68" s="498"/>
      <c r="O68" s="500"/>
    </row>
    <row r="69" spans="1:15" s="497" customFormat="1" ht="30" x14ac:dyDescent="0.2">
      <c r="A69" s="495" t="s">
        <v>1144</v>
      </c>
      <c r="B69" s="495" t="s">
        <v>1778</v>
      </c>
      <c r="C69" s="495" t="s">
        <v>169</v>
      </c>
      <c r="D69" s="495" t="s">
        <v>308</v>
      </c>
      <c r="E69" s="495" t="s">
        <v>464</v>
      </c>
      <c r="F69" s="495">
        <v>2000</v>
      </c>
      <c r="H69" s="495" t="s">
        <v>243</v>
      </c>
      <c r="I69" s="497" t="s">
        <v>266</v>
      </c>
      <c r="J69" s="495" t="s">
        <v>564</v>
      </c>
      <c r="K69" s="495">
        <v>2018</v>
      </c>
      <c r="L69" s="495" t="s">
        <v>242</v>
      </c>
      <c r="M69" s="498">
        <v>25000</v>
      </c>
      <c r="O69" s="499"/>
    </row>
    <row r="70" spans="1:15" s="497" customFormat="1" ht="30" x14ac:dyDescent="0.2">
      <c r="A70" s="495" t="s">
        <v>1145</v>
      </c>
      <c r="B70" s="495" t="s">
        <v>1779</v>
      </c>
      <c r="C70" s="495" t="s">
        <v>147</v>
      </c>
      <c r="D70" s="495" t="s">
        <v>295</v>
      </c>
      <c r="E70" s="495" t="s">
        <v>464</v>
      </c>
      <c r="F70" s="495">
        <v>1993</v>
      </c>
      <c r="H70" s="495" t="s">
        <v>243</v>
      </c>
      <c r="I70" s="497" t="s">
        <v>266</v>
      </c>
      <c r="J70" s="495" t="s">
        <v>564</v>
      </c>
      <c r="K70" s="495">
        <v>2012</v>
      </c>
      <c r="L70" s="495" t="s">
        <v>241</v>
      </c>
      <c r="M70" s="498">
        <v>25000</v>
      </c>
      <c r="O70" s="499"/>
    </row>
    <row r="71" spans="1:15" s="497" customFormat="1" ht="30" x14ac:dyDescent="0.4">
      <c r="A71" s="495" t="s">
        <v>708</v>
      </c>
      <c r="B71" s="495" t="s">
        <v>1344</v>
      </c>
      <c r="C71" s="495" t="s">
        <v>1925</v>
      </c>
      <c r="D71" s="495" t="s">
        <v>406</v>
      </c>
      <c r="E71" s="495" t="s">
        <v>464</v>
      </c>
      <c r="F71" s="495">
        <v>0</v>
      </c>
      <c r="H71" s="495" t="s">
        <v>243</v>
      </c>
      <c r="I71" s="497" t="s">
        <v>266</v>
      </c>
      <c r="J71" s="495" t="s">
        <v>577</v>
      </c>
      <c r="K71" s="495">
        <v>2002</v>
      </c>
      <c r="L71" s="495" t="s">
        <v>241</v>
      </c>
      <c r="M71" s="498">
        <v>25000</v>
      </c>
      <c r="N71" s="498"/>
      <c r="O71" s="500"/>
    </row>
    <row r="72" spans="1:15" s="497" customFormat="1" ht="30" x14ac:dyDescent="0.2">
      <c r="A72" s="495" t="s">
        <v>709</v>
      </c>
      <c r="B72" s="495" t="s">
        <v>1345</v>
      </c>
      <c r="C72" s="495" t="s">
        <v>68</v>
      </c>
      <c r="D72" s="495" t="s">
        <v>327</v>
      </c>
      <c r="E72" s="495" t="s">
        <v>464</v>
      </c>
      <c r="F72" s="495">
        <v>1984</v>
      </c>
      <c r="H72" s="495" t="s">
        <v>243</v>
      </c>
      <c r="I72" s="497" t="s">
        <v>266</v>
      </c>
      <c r="J72" s="495" t="s">
        <v>245</v>
      </c>
      <c r="K72" s="495">
        <v>2007</v>
      </c>
      <c r="L72" s="495" t="s">
        <v>241</v>
      </c>
      <c r="M72" s="498">
        <v>25000</v>
      </c>
      <c r="N72" s="498"/>
      <c r="O72" s="499"/>
    </row>
    <row r="73" spans="1:15" s="497" customFormat="1" ht="30" x14ac:dyDescent="0.4">
      <c r="A73" s="495" t="s">
        <v>710</v>
      </c>
      <c r="B73" s="495" t="s">
        <v>1346</v>
      </c>
      <c r="C73" s="495" t="s">
        <v>128</v>
      </c>
      <c r="D73" s="495" t="s">
        <v>378</v>
      </c>
      <c r="E73" s="495" t="s">
        <v>464</v>
      </c>
      <c r="F73" s="495">
        <v>0</v>
      </c>
      <c r="H73" s="495" t="s">
        <v>243</v>
      </c>
      <c r="I73" s="497" t="s">
        <v>266</v>
      </c>
      <c r="J73" s="495" t="s">
        <v>577</v>
      </c>
      <c r="K73" s="495">
        <v>2003</v>
      </c>
      <c r="L73" s="495" t="s">
        <v>248</v>
      </c>
      <c r="M73" s="498">
        <v>25000</v>
      </c>
      <c r="N73" s="498"/>
      <c r="O73" s="500"/>
    </row>
    <row r="74" spans="1:15" s="497" customFormat="1" ht="30" x14ac:dyDescent="0.2">
      <c r="A74" s="495" t="s">
        <v>711</v>
      </c>
      <c r="B74" s="495" t="s">
        <v>1347</v>
      </c>
      <c r="C74" s="495" t="s">
        <v>1926</v>
      </c>
      <c r="D74" s="495" t="s">
        <v>303</v>
      </c>
      <c r="E74" s="495" t="s">
        <v>464</v>
      </c>
      <c r="F74" s="495">
        <v>1987</v>
      </c>
      <c r="H74" s="495" t="s">
        <v>243</v>
      </c>
      <c r="I74" s="497" t="s">
        <v>266</v>
      </c>
      <c r="J74" s="495" t="s">
        <v>245</v>
      </c>
      <c r="K74" s="495">
        <v>2006</v>
      </c>
      <c r="L74" s="495" t="s">
        <v>252</v>
      </c>
      <c r="M74" s="498">
        <v>25000</v>
      </c>
      <c r="N74" s="498"/>
      <c r="O74" s="499"/>
    </row>
    <row r="75" spans="1:15" s="497" customFormat="1" ht="30" x14ac:dyDescent="0.2">
      <c r="A75" s="495" t="s">
        <v>1146</v>
      </c>
      <c r="B75" s="495" t="s">
        <v>1780</v>
      </c>
      <c r="C75" s="495" t="s">
        <v>258</v>
      </c>
      <c r="D75" s="495" t="s">
        <v>309</v>
      </c>
      <c r="E75" s="495"/>
      <c r="F75" s="495"/>
      <c r="H75" s="495" t="s">
        <v>243</v>
      </c>
      <c r="I75" s="497" t="s">
        <v>266</v>
      </c>
      <c r="J75" s="495" t="s">
        <v>245</v>
      </c>
      <c r="K75" s="495">
        <v>2016</v>
      </c>
      <c r="L75" s="495" t="s">
        <v>251</v>
      </c>
      <c r="M75" s="498">
        <v>10000</v>
      </c>
      <c r="O75" s="499"/>
    </row>
    <row r="76" spans="1:15" s="497" customFormat="1" ht="30" x14ac:dyDescent="0.2">
      <c r="A76" s="495" t="s">
        <v>712</v>
      </c>
      <c r="B76" s="495" t="s">
        <v>1348</v>
      </c>
      <c r="C76" s="495" t="s">
        <v>129</v>
      </c>
      <c r="D76" s="495" t="s">
        <v>2022</v>
      </c>
      <c r="E76" s="495" t="s">
        <v>464</v>
      </c>
      <c r="F76" s="495">
        <v>1993</v>
      </c>
      <c r="H76" s="495" t="s">
        <v>243</v>
      </c>
      <c r="I76" s="497" t="s">
        <v>266</v>
      </c>
      <c r="J76" s="495" t="s">
        <v>577</v>
      </c>
      <c r="K76" s="495">
        <v>2010</v>
      </c>
      <c r="L76" s="495" t="s">
        <v>241</v>
      </c>
      <c r="M76" s="498">
        <v>25000</v>
      </c>
      <c r="N76" s="498"/>
      <c r="O76" s="499"/>
    </row>
    <row r="77" spans="1:15" s="497" customFormat="1" ht="30" x14ac:dyDescent="0.2">
      <c r="A77" s="495" t="s">
        <v>713</v>
      </c>
      <c r="B77" s="495" t="s">
        <v>1349</v>
      </c>
      <c r="C77" s="495" t="s">
        <v>90</v>
      </c>
      <c r="D77" s="495" t="s">
        <v>527</v>
      </c>
      <c r="E77" s="495" t="s">
        <v>464</v>
      </c>
      <c r="F77" s="495">
        <v>0</v>
      </c>
      <c r="H77" s="495" t="s">
        <v>243</v>
      </c>
      <c r="I77" s="497" t="s">
        <v>266</v>
      </c>
      <c r="J77" s="495" t="s">
        <v>577</v>
      </c>
      <c r="K77" s="495">
        <v>2003</v>
      </c>
      <c r="L77" s="495" t="s">
        <v>249</v>
      </c>
      <c r="M77" s="498">
        <v>25000</v>
      </c>
      <c r="N77" s="498"/>
      <c r="O77" s="499"/>
    </row>
    <row r="78" spans="1:15" s="497" customFormat="1" ht="30" x14ac:dyDescent="0.2">
      <c r="A78" s="495" t="s">
        <v>714</v>
      </c>
      <c r="B78" s="495" t="s">
        <v>1350</v>
      </c>
      <c r="C78" s="495" t="s">
        <v>147</v>
      </c>
      <c r="D78" s="495" t="s">
        <v>291</v>
      </c>
      <c r="E78" s="495" t="s">
        <v>464</v>
      </c>
      <c r="F78" s="495">
        <v>2000</v>
      </c>
      <c r="H78" s="495" t="s">
        <v>243</v>
      </c>
      <c r="I78" s="497" t="s">
        <v>266</v>
      </c>
      <c r="J78" s="495" t="s">
        <v>245</v>
      </c>
      <c r="K78" s="495">
        <v>2018</v>
      </c>
      <c r="L78" s="495" t="s">
        <v>242</v>
      </c>
      <c r="M78" s="498">
        <v>25000</v>
      </c>
      <c r="O78" s="499"/>
    </row>
    <row r="79" spans="1:15" s="497" customFormat="1" ht="30" x14ac:dyDescent="0.2">
      <c r="A79" s="495" t="s">
        <v>1147</v>
      </c>
      <c r="B79" s="495" t="s">
        <v>1781</v>
      </c>
      <c r="C79" s="495" t="s">
        <v>134</v>
      </c>
      <c r="D79" s="495" t="s">
        <v>385</v>
      </c>
      <c r="E79" s="495" t="s">
        <v>464</v>
      </c>
      <c r="F79" s="495">
        <v>2000</v>
      </c>
      <c r="H79" s="495" t="s">
        <v>243</v>
      </c>
      <c r="I79" s="497" t="s">
        <v>266</v>
      </c>
      <c r="J79" s="495" t="s">
        <v>564</v>
      </c>
      <c r="K79" s="495">
        <v>2018</v>
      </c>
      <c r="L79" s="495" t="s">
        <v>249</v>
      </c>
      <c r="M79" s="498">
        <v>25000</v>
      </c>
      <c r="N79" s="498"/>
      <c r="O79" s="499"/>
    </row>
    <row r="80" spans="1:15" s="497" customFormat="1" ht="30" x14ac:dyDescent="0.4">
      <c r="A80" s="495" t="s">
        <v>1148</v>
      </c>
      <c r="B80" s="495" t="s">
        <v>1782</v>
      </c>
      <c r="C80" s="495" t="s">
        <v>258</v>
      </c>
      <c r="D80" s="495" t="s">
        <v>513</v>
      </c>
      <c r="E80" s="495"/>
      <c r="F80" s="495"/>
      <c r="H80" s="495" t="s">
        <v>243</v>
      </c>
      <c r="I80" s="497" t="s">
        <v>266</v>
      </c>
      <c r="J80" s="495" t="s">
        <v>2168</v>
      </c>
      <c r="K80" s="495">
        <v>2018</v>
      </c>
      <c r="L80" s="495" t="s">
        <v>242</v>
      </c>
      <c r="M80" s="498">
        <v>10000</v>
      </c>
      <c r="O80" s="500"/>
    </row>
    <row r="81" spans="1:15" s="497" customFormat="1" ht="30" x14ac:dyDescent="0.2">
      <c r="A81" s="495" t="s">
        <v>1149</v>
      </c>
      <c r="B81" s="495" t="s">
        <v>1783</v>
      </c>
      <c r="C81" s="495" t="s">
        <v>181</v>
      </c>
      <c r="D81" s="495" t="s">
        <v>506</v>
      </c>
      <c r="E81" s="495"/>
      <c r="F81" s="495"/>
      <c r="H81" s="495" t="s">
        <v>243</v>
      </c>
      <c r="I81" s="497" t="s">
        <v>266</v>
      </c>
      <c r="J81" s="495" t="s">
        <v>2168</v>
      </c>
      <c r="K81" s="495">
        <v>2012</v>
      </c>
      <c r="L81" s="495" t="s">
        <v>242</v>
      </c>
      <c r="M81" s="498">
        <v>10000</v>
      </c>
      <c r="N81" s="498"/>
      <c r="O81" s="499"/>
    </row>
    <row r="82" spans="1:15" s="497" customFormat="1" ht="30" x14ac:dyDescent="0.2">
      <c r="A82" s="495" t="s">
        <v>715</v>
      </c>
      <c r="B82" s="495" t="s">
        <v>1351</v>
      </c>
      <c r="C82" s="495" t="s">
        <v>72</v>
      </c>
      <c r="D82" s="495" t="s">
        <v>501</v>
      </c>
      <c r="E82" s="495" t="s">
        <v>464</v>
      </c>
      <c r="F82" s="495">
        <v>1997</v>
      </c>
      <c r="H82" s="495" t="s">
        <v>243</v>
      </c>
      <c r="I82" s="497" t="s">
        <v>266</v>
      </c>
      <c r="J82" s="495" t="s">
        <v>245</v>
      </c>
      <c r="K82" s="495">
        <v>2015</v>
      </c>
      <c r="L82" s="495" t="s">
        <v>251</v>
      </c>
      <c r="M82" s="498">
        <v>25000</v>
      </c>
      <c r="N82" s="498"/>
      <c r="O82" s="499"/>
    </row>
    <row r="83" spans="1:15" s="497" customFormat="1" ht="30" x14ac:dyDescent="0.2">
      <c r="A83" s="495" t="s">
        <v>716</v>
      </c>
      <c r="B83" s="495" t="s">
        <v>1352</v>
      </c>
      <c r="C83" s="495" t="s">
        <v>146</v>
      </c>
      <c r="D83" s="495" t="s">
        <v>2023</v>
      </c>
      <c r="E83" s="495" t="s">
        <v>464</v>
      </c>
      <c r="F83" s="495">
        <v>1997</v>
      </c>
      <c r="H83" s="495" t="s">
        <v>243</v>
      </c>
      <c r="I83" s="497" t="s">
        <v>266</v>
      </c>
      <c r="J83" s="495" t="s">
        <v>577</v>
      </c>
      <c r="K83" s="495">
        <v>2016</v>
      </c>
      <c r="L83" s="495" t="s">
        <v>241</v>
      </c>
      <c r="M83" s="498">
        <v>25000</v>
      </c>
      <c r="N83" s="498"/>
      <c r="O83" s="499"/>
    </row>
    <row r="84" spans="1:15" s="497" customFormat="1" ht="30" x14ac:dyDescent="0.4">
      <c r="A84" s="495" t="s">
        <v>717</v>
      </c>
      <c r="B84" s="495" t="s">
        <v>1353</v>
      </c>
      <c r="C84" s="495" t="s">
        <v>117</v>
      </c>
      <c r="D84" s="495" t="s">
        <v>335</v>
      </c>
      <c r="E84" s="495" t="s">
        <v>464</v>
      </c>
      <c r="F84" s="495">
        <v>1998</v>
      </c>
      <c r="H84" s="495" t="s">
        <v>243</v>
      </c>
      <c r="I84" s="497" t="s">
        <v>266</v>
      </c>
      <c r="J84" s="495" t="s">
        <v>577</v>
      </c>
      <c r="K84" s="495">
        <v>2015</v>
      </c>
      <c r="L84" s="495" t="s">
        <v>241</v>
      </c>
      <c r="M84" s="498">
        <v>25000</v>
      </c>
      <c r="O84" s="500"/>
    </row>
    <row r="85" spans="1:15" s="497" customFormat="1" ht="30" x14ac:dyDescent="0.4">
      <c r="A85" s="495" t="s">
        <v>718</v>
      </c>
      <c r="B85" s="495" t="s">
        <v>1354</v>
      </c>
      <c r="C85" s="495" t="s">
        <v>91</v>
      </c>
      <c r="D85" s="495" t="s">
        <v>348</v>
      </c>
      <c r="E85" s="495" t="s">
        <v>464</v>
      </c>
      <c r="F85" s="495">
        <v>1998</v>
      </c>
      <c r="H85" s="495" t="s">
        <v>243</v>
      </c>
      <c r="I85" s="497" t="s">
        <v>266</v>
      </c>
      <c r="J85" s="495" t="s">
        <v>245</v>
      </c>
      <c r="K85" s="495">
        <v>2017</v>
      </c>
      <c r="L85" s="495" t="s">
        <v>465</v>
      </c>
      <c r="M85" s="498">
        <v>25000</v>
      </c>
      <c r="N85" s="498"/>
      <c r="O85" s="500"/>
    </row>
    <row r="86" spans="1:15" s="497" customFormat="1" ht="30" x14ac:dyDescent="0.2">
      <c r="A86" s="495" t="s">
        <v>719</v>
      </c>
      <c r="B86" s="495" t="s">
        <v>1355</v>
      </c>
      <c r="C86" s="495" t="s">
        <v>72</v>
      </c>
      <c r="D86" s="495" t="s">
        <v>391</v>
      </c>
      <c r="E86" s="495" t="s">
        <v>464</v>
      </c>
      <c r="F86" s="495">
        <v>1996</v>
      </c>
      <c r="H86" s="495" t="s">
        <v>571</v>
      </c>
      <c r="I86" s="497" t="s">
        <v>266</v>
      </c>
      <c r="J86" s="495" t="s">
        <v>577</v>
      </c>
      <c r="K86" s="495">
        <v>2014</v>
      </c>
      <c r="L86" s="495" t="s">
        <v>241</v>
      </c>
      <c r="M86" s="498">
        <v>25000</v>
      </c>
      <c r="N86" s="498"/>
      <c r="O86" s="499"/>
    </row>
    <row r="87" spans="1:15" s="497" customFormat="1" ht="30" x14ac:dyDescent="0.4">
      <c r="A87" s="495" t="s">
        <v>720</v>
      </c>
      <c r="B87" s="495" t="s">
        <v>1356</v>
      </c>
      <c r="C87" s="495" t="s">
        <v>1927</v>
      </c>
      <c r="D87" s="495" t="s">
        <v>341</v>
      </c>
      <c r="E87" s="495" t="s">
        <v>464</v>
      </c>
      <c r="F87" s="495">
        <v>0</v>
      </c>
      <c r="H87" s="495" t="s">
        <v>243</v>
      </c>
      <c r="I87" s="497" t="s">
        <v>266</v>
      </c>
      <c r="J87" s="495" t="s">
        <v>245</v>
      </c>
      <c r="K87" s="495">
        <v>1998</v>
      </c>
      <c r="L87" s="495" t="s">
        <v>247</v>
      </c>
      <c r="M87" s="498">
        <v>25000</v>
      </c>
      <c r="N87" s="498"/>
      <c r="O87" s="500"/>
    </row>
    <row r="88" spans="1:15" s="497" customFormat="1" ht="30" x14ac:dyDescent="0.2">
      <c r="A88" s="495" t="s">
        <v>1150</v>
      </c>
      <c r="B88" s="495" t="s">
        <v>1784</v>
      </c>
      <c r="C88" s="495" t="s">
        <v>72</v>
      </c>
      <c r="D88" s="495" t="s">
        <v>353</v>
      </c>
      <c r="E88" s="495"/>
      <c r="F88" s="495"/>
      <c r="H88" s="495" t="s">
        <v>243</v>
      </c>
      <c r="I88" s="497" t="s">
        <v>266</v>
      </c>
      <c r="J88" s="495" t="s">
        <v>2168</v>
      </c>
      <c r="K88" s="495">
        <v>2009</v>
      </c>
      <c r="L88" s="495" t="s">
        <v>251</v>
      </c>
      <c r="M88" s="498">
        <v>10000</v>
      </c>
      <c r="O88" s="499"/>
    </row>
    <row r="89" spans="1:15" s="497" customFormat="1" ht="30" x14ac:dyDescent="0.2">
      <c r="A89" s="495" t="s">
        <v>1151</v>
      </c>
      <c r="B89" s="495" t="s">
        <v>1785</v>
      </c>
      <c r="C89" s="495" t="s">
        <v>486</v>
      </c>
      <c r="D89" s="495" t="s">
        <v>2136</v>
      </c>
      <c r="E89" s="495"/>
      <c r="F89" s="495"/>
      <c r="H89" s="495" t="s">
        <v>243</v>
      </c>
      <c r="I89" s="497" t="s">
        <v>266</v>
      </c>
      <c r="J89" s="495" t="s">
        <v>2168</v>
      </c>
      <c r="K89" s="495">
        <v>2000</v>
      </c>
      <c r="L89" s="495" t="s">
        <v>242</v>
      </c>
      <c r="M89" s="498">
        <v>10000</v>
      </c>
      <c r="N89" s="498"/>
      <c r="O89" s="499"/>
    </row>
    <row r="90" spans="1:15" s="497" customFormat="1" ht="30" x14ac:dyDescent="0.2">
      <c r="A90" s="495" t="s">
        <v>721</v>
      </c>
      <c r="B90" s="495" t="s">
        <v>1357</v>
      </c>
      <c r="C90" s="495" t="s">
        <v>106</v>
      </c>
      <c r="D90" s="495" t="s">
        <v>522</v>
      </c>
      <c r="E90" s="495" t="s">
        <v>464</v>
      </c>
      <c r="F90" s="495">
        <v>1950</v>
      </c>
      <c r="H90" s="495" t="s">
        <v>571</v>
      </c>
      <c r="I90" s="497" t="s">
        <v>266</v>
      </c>
      <c r="J90" s="495" t="s">
        <v>577</v>
      </c>
      <c r="K90" s="495">
        <v>1998</v>
      </c>
      <c r="L90" s="495" t="s">
        <v>242</v>
      </c>
      <c r="M90" s="498">
        <v>25000</v>
      </c>
      <c r="N90" s="498"/>
      <c r="O90" s="499"/>
    </row>
    <row r="91" spans="1:15" s="497" customFormat="1" ht="30" x14ac:dyDescent="0.2">
      <c r="A91" s="495" t="s">
        <v>722</v>
      </c>
      <c r="B91" s="495" t="s">
        <v>1358</v>
      </c>
      <c r="C91" s="495" t="s">
        <v>545</v>
      </c>
      <c r="D91" s="495" t="s">
        <v>2024</v>
      </c>
      <c r="E91" s="495" t="s">
        <v>464</v>
      </c>
      <c r="F91" s="495">
        <v>1992</v>
      </c>
      <c r="H91" s="495" t="s">
        <v>243</v>
      </c>
      <c r="I91" s="497" t="s">
        <v>266</v>
      </c>
      <c r="J91" s="495" t="s">
        <v>577</v>
      </c>
      <c r="K91" s="495">
        <v>2012</v>
      </c>
      <c r="L91" s="495" t="s">
        <v>246</v>
      </c>
      <c r="M91" s="498">
        <v>25000</v>
      </c>
      <c r="N91" s="498"/>
      <c r="O91" s="499"/>
    </row>
    <row r="92" spans="1:15" s="497" customFormat="1" ht="30" x14ac:dyDescent="0.2">
      <c r="A92" s="495" t="s">
        <v>723</v>
      </c>
      <c r="B92" s="495" t="s">
        <v>1359</v>
      </c>
      <c r="C92" s="495" t="s">
        <v>120</v>
      </c>
      <c r="D92" s="495" t="s">
        <v>2025</v>
      </c>
      <c r="E92" s="495" t="s">
        <v>196</v>
      </c>
      <c r="F92" s="495">
        <v>1991</v>
      </c>
      <c r="H92" s="495" t="s">
        <v>243</v>
      </c>
      <c r="I92" s="497" t="s">
        <v>266</v>
      </c>
      <c r="J92" s="495" t="s">
        <v>245</v>
      </c>
      <c r="K92" s="495">
        <v>2011</v>
      </c>
      <c r="L92" s="495" t="s">
        <v>247</v>
      </c>
      <c r="M92" s="498">
        <v>25000</v>
      </c>
      <c r="N92" s="498"/>
      <c r="O92" s="499"/>
    </row>
    <row r="93" spans="1:15" s="497" customFormat="1" ht="30" x14ac:dyDescent="0.4">
      <c r="A93" s="495" t="s">
        <v>724</v>
      </c>
      <c r="B93" s="495" t="s">
        <v>1360</v>
      </c>
      <c r="C93" s="495" t="s">
        <v>72</v>
      </c>
      <c r="D93" s="495" t="s">
        <v>285</v>
      </c>
      <c r="E93" s="495" t="s">
        <v>464</v>
      </c>
      <c r="F93" s="495">
        <v>0</v>
      </c>
      <c r="H93" s="495" t="s">
        <v>243</v>
      </c>
      <c r="I93" s="497" t="s">
        <v>266</v>
      </c>
      <c r="J93" s="495" t="s">
        <v>245</v>
      </c>
      <c r="K93" s="495">
        <v>1994</v>
      </c>
      <c r="L93" s="495" t="s">
        <v>241</v>
      </c>
      <c r="M93" s="498">
        <v>25000</v>
      </c>
      <c r="N93" s="498"/>
      <c r="O93" s="500"/>
    </row>
    <row r="94" spans="1:15" s="497" customFormat="1" ht="30" x14ac:dyDescent="0.2">
      <c r="A94" s="495" t="s">
        <v>1152</v>
      </c>
      <c r="B94" s="495" t="s">
        <v>1786</v>
      </c>
      <c r="C94" s="495" t="s">
        <v>72</v>
      </c>
      <c r="D94" s="495" t="s">
        <v>2137</v>
      </c>
      <c r="E94" s="495"/>
      <c r="F94" s="495"/>
      <c r="H94" s="495" t="s">
        <v>243</v>
      </c>
      <c r="I94" s="497" t="s">
        <v>266</v>
      </c>
      <c r="J94" s="495" t="s">
        <v>564</v>
      </c>
      <c r="K94" s="495">
        <v>1998</v>
      </c>
      <c r="L94" s="495" t="s">
        <v>242</v>
      </c>
      <c r="M94" s="498">
        <v>10000</v>
      </c>
      <c r="N94" s="498"/>
      <c r="O94" s="499"/>
    </row>
    <row r="95" spans="1:15" s="497" customFormat="1" ht="30" x14ac:dyDescent="0.2">
      <c r="A95" s="495" t="s">
        <v>725</v>
      </c>
      <c r="B95" s="495" t="s">
        <v>1361</v>
      </c>
      <c r="C95" s="495" t="s">
        <v>79</v>
      </c>
      <c r="D95" s="495" t="s">
        <v>289</v>
      </c>
      <c r="E95" s="495" t="s">
        <v>464</v>
      </c>
      <c r="F95" s="495">
        <v>1983</v>
      </c>
      <c r="H95" s="495" t="s">
        <v>243</v>
      </c>
      <c r="I95" s="497" t="s">
        <v>266</v>
      </c>
      <c r="J95" s="495" t="s">
        <v>577</v>
      </c>
      <c r="K95" s="495">
        <v>2005</v>
      </c>
      <c r="L95" s="495" t="s">
        <v>247</v>
      </c>
      <c r="M95" s="498">
        <v>25000</v>
      </c>
      <c r="N95" s="498"/>
      <c r="O95" s="499"/>
    </row>
    <row r="96" spans="1:15" s="497" customFormat="1" ht="30" x14ac:dyDescent="0.2">
      <c r="A96" s="495" t="s">
        <v>726</v>
      </c>
      <c r="B96" s="495" t="s">
        <v>1362</v>
      </c>
      <c r="C96" s="495" t="s">
        <v>77</v>
      </c>
      <c r="D96" s="495" t="s">
        <v>411</v>
      </c>
      <c r="E96" s="495" t="s">
        <v>464</v>
      </c>
      <c r="F96" s="495">
        <v>1977</v>
      </c>
      <c r="H96" s="495" t="s">
        <v>243</v>
      </c>
      <c r="I96" s="497" t="s">
        <v>266</v>
      </c>
      <c r="J96" s="495" t="s">
        <v>577</v>
      </c>
      <c r="K96" s="495">
        <v>2013</v>
      </c>
      <c r="L96" s="495" t="s">
        <v>241</v>
      </c>
      <c r="M96" s="498">
        <v>25000</v>
      </c>
      <c r="O96" s="499"/>
    </row>
    <row r="97" spans="1:15" s="497" customFormat="1" ht="30" x14ac:dyDescent="0.2">
      <c r="A97" s="495" t="s">
        <v>727</v>
      </c>
      <c r="B97" s="495" t="s">
        <v>1363</v>
      </c>
      <c r="C97" s="495" t="s">
        <v>534</v>
      </c>
      <c r="D97" s="495" t="s">
        <v>405</v>
      </c>
      <c r="E97" s="495" t="s">
        <v>464</v>
      </c>
      <c r="F97" s="495">
        <v>1997</v>
      </c>
      <c r="H97" s="495" t="s">
        <v>243</v>
      </c>
      <c r="I97" s="497" t="s">
        <v>266</v>
      </c>
      <c r="J97" s="495" t="s">
        <v>245</v>
      </c>
      <c r="K97" s="495">
        <v>2014</v>
      </c>
      <c r="L97" s="495" t="s">
        <v>251</v>
      </c>
      <c r="M97" s="498">
        <v>25000</v>
      </c>
      <c r="N97" s="498"/>
      <c r="O97" s="499"/>
    </row>
    <row r="98" spans="1:15" s="497" customFormat="1" ht="30" x14ac:dyDescent="0.2">
      <c r="A98" s="495" t="s">
        <v>728</v>
      </c>
      <c r="B98" s="495" t="s">
        <v>1364</v>
      </c>
      <c r="C98" s="495" t="s">
        <v>123</v>
      </c>
      <c r="D98" s="495" t="s">
        <v>394</v>
      </c>
      <c r="E98" s="495" t="s">
        <v>464</v>
      </c>
      <c r="F98" s="495">
        <v>1988</v>
      </c>
      <c r="H98" s="495" t="s">
        <v>243</v>
      </c>
      <c r="I98" s="497" t="s">
        <v>266</v>
      </c>
      <c r="J98" s="495" t="s">
        <v>245</v>
      </c>
      <c r="K98" s="495">
        <v>2005</v>
      </c>
      <c r="L98" s="495" t="s">
        <v>241</v>
      </c>
      <c r="M98" s="498">
        <v>25000</v>
      </c>
      <c r="O98" s="499"/>
    </row>
    <row r="99" spans="1:15" s="497" customFormat="1" ht="30" x14ac:dyDescent="0.2">
      <c r="A99" s="495" t="s">
        <v>729</v>
      </c>
      <c r="B99" s="495" t="s">
        <v>1365</v>
      </c>
      <c r="C99" s="495" t="s">
        <v>163</v>
      </c>
      <c r="D99" s="495" t="s">
        <v>284</v>
      </c>
      <c r="E99" s="495" t="s">
        <v>464</v>
      </c>
      <c r="F99" s="495">
        <v>1993</v>
      </c>
      <c r="H99" s="495" t="s">
        <v>243</v>
      </c>
      <c r="I99" s="497" t="s">
        <v>266</v>
      </c>
      <c r="J99" s="495" t="s">
        <v>245</v>
      </c>
      <c r="K99" s="495">
        <v>2011</v>
      </c>
      <c r="L99" s="495" t="s">
        <v>242</v>
      </c>
      <c r="M99" s="498">
        <v>25000</v>
      </c>
      <c r="O99" s="499"/>
    </row>
    <row r="100" spans="1:15" s="497" customFormat="1" ht="30" x14ac:dyDescent="0.2">
      <c r="A100" s="495" t="s">
        <v>730</v>
      </c>
      <c r="B100" s="495" t="s">
        <v>1366</v>
      </c>
      <c r="C100" s="495" t="s">
        <v>1928</v>
      </c>
      <c r="D100" s="495" t="s">
        <v>308</v>
      </c>
      <c r="E100" s="495" t="s">
        <v>464</v>
      </c>
      <c r="F100" s="495">
        <v>1988</v>
      </c>
      <c r="H100" s="495" t="s">
        <v>243</v>
      </c>
      <c r="I100" s="497" t="s">
        <v>266</v>
      </c>
      <c r="J100" s="495" t="s">
        <v>245</v>
      </c>
      <c r="K100" s="495">
        <v>2006</v>
      </c>
      <c r="L100" s="495" t="s">
        <v>242</v>
      </c>
      <c r="M100" s="498">
        <v>25000</v>
      </c>
      <c r="N100" s="498"/>
      <c r="O100" s="499"/>
    </row>
    <row r="101" spans="1:15" s="497" customFormat="1" ht="33" x14ac:dyDescent="0.2">
      <c r="A101" s="495" t="s">
        <v>1153</v>
      </c>
      <c r="B101" s="495" t="s">
        <v>1787</v>
      </c>
      <c r="C101" s="495" t="s">
        <v>149</v>
      </c>
      <c r="D101" s="495" t="s">
        <v>443</v>
      </c>
      <c r="E101" s="495"/>
      <c r="F101" s="495"/>
      <c r="H101" s="495" t="s">
        <v>243</v>
      </c>
      <c r="I101" s="497" t="s">
        <v>266</v>
      </c>
      <c r="J101" s="495" t="s">
        <v>2168</v>
      </c>
      <c r="K101" s="495">
        <v>2004</v>
      </c>
      <c r="L101" s="495" t="s">
        <v>242</v>
      </c>
      <c r="M101" s="498">
        <v>10000</v>
      </c>
      <c r="N101" s="498"/>
      <c r="O101" s="502"/>
    </row>
    <row r="102" spans="1:15" s="497" customFormat="1" ht="30" x14ac:dyDescent="0.2">
      <c r="A102" s="495" t="s">
        <v>1154</v>
      </c>
      <c r="B102" s="495" t="s">
        <v>1788</v>
      </c>
      <c r="C102" s="495" t="s">
        <v>410</v>
      </c>
      <c r="D102" s="495" t="s">
        <v>308</v>
      </c>
      <c r="E102" s="495"/>
      <c r="F102" s="495"/>
      <c r="H102" s="495" t="s">
        <v>243</v>
      </c>
      <c r="I102" s="497" t="s">
        <v>266</v>
      </c>
      <c r="J102" s="495" t="s">
        <v>564</v>
      </c>
      <c r="K102" s="495">
        <v>2004</v>
      </c>
      <c r="L102" s="495" t="s">
        <v>242</v>
      </c>
      <c r="M102" s="498">
        <v>10000</v>
      </c>
      <c r="N102" s="498"/>
      <c r="O102" s="499"/>
    </row>
    <row r="103" spans="1:15" s="497" customFormat="1" ht="30" x14ac:dyDescent="0.4">
      <c r="A103" s="495" t="s">
        <v>731</v>
      </c>
      <c r="B103" s="495" t="s">
        <v>1367</v>
      </c>
      <c r="C103" s="495" t="s">
        <v>74</v>
      </c>
      <c r="D103" s="495" t="s">
        <v>382</v>
      </c>
      <c r="E103" s="495" t="s">
        <v>464</v>
      </c>
      <c r="F103" s="495">
        <v>1997</v>
      </c>
      <c r="H103" s="495" t="s">
        <v>243</v>
      </c>
      <c r="I103" s="497" t="s">
        <v>266</v>
      </c>
      <c r="J103" s="495" t="s">
        <v>245</v>
      </c>
      <c r="K103" s="495">
        <v>2015</v>
      </c>
      <c r="L103" s="495" t="s">
        <v>251</v>
      </c>
      <c r="M103" s="498">
        <v>25000</v>
      </c>
      <c r="N103" s="498"/>
      <c r="O103" s="500"/>
    </row>
    <row r="104" spans="1:15" s="497" customFormat="1" ht="30" x14ac:dyDescent="0.2">
      <c r="A104" s="495" t="s">
        <v>732</v>
      </c>
      <c r="B104" s="495" t="s">
        <v>1368</v>
      </c>
      <c r="C104" s="495" t="s">
        <v>117</v>
      </c>
      <c r="D104" s="495" t="s">
        <v>295</v>
      </c>
      <c r="E104" s="495" t="s">
        <v>464</v>
      </c>
      <c r="F104" s="495">
        <v>1999</v>
      </c>
      <c r="H104" s="495" t="s">
        <v>243</v>
      </c>
      <c r="I104" s="497" t="s">
        <v>266</v>
      </c>
      <c r="J104" s="495" t="s">
        <v>245</v>
      </c>
      <c r="K104" s="495">
        <v>2017</v>
      </c>
      <c r="L104" s="495" t="s">
        <v>247</v>
      </c>
      <c r="M104" s="498">
        <v>25000</v>
      </c>
      <c r="N104" s="498"/>
      <c r="O104" s="499"/>
    </row>
    <row r="105" spans="1:15" s="497" customFormat="1" ht="27.75" x14ac:dyDescent="0.2">
      <c r="A105" s="495" t="s">
        <v>733</v>
      </c>
      <c r="B105" s="495" t="s">
        <v>1369</v>
      </c>
      <c r="C105" s="495" t="s">
        <v>1929</v>
      </c>
      <c r="D105" s="495" t="s">
        <v>308</v>
      </c>
      <c r="E105" s="495" t="s">
        <v>464</v>
      </c>
      <c r="F105" s="495">
        <v>1994</v>
      </c>
      <c r="H105" s="495" t="s">
        <v>243</v>
      </c>
      <c r="I105" s="497" t="s">
        <v>266</v>
      </c>
      <c r="J105" s="495" t="s">
        <v>2167</v>
      </c>
      <c r="K105" s="495">
        <v>2012</v>
      </c>
      <c r="L105" s="495" t="s">
        <v>242</v>
      </c>
      <c r="M105" s="498">
        <v>25000</v>
      </c>
      <c r="N105" s="498"/>
      <c r="O105" s="503"/>
    </row>
    <row r="106" spans="1:15" s="497" customFormat="1" ht="33.75" x14ac:dyDescent="0.2">
      <c r="A106" s="495" t="s">
        <v>734</v>
      </c>
      <c r="B106" s="495" t="s">
        <v>1370</v>
      </c>
      <c r="C106" s="495" t="s">
        <v>91</v>
      </c>
      <c r="D106" s="495" t="s">
        <v>343</v>
      </c>
      <c r="E106" s="495" t="s">
        <v>464</v>
      </c>
      <c r="F106" s="495">
        <v>1995</v>
      </c>
      <c r="H106" s="495" t="s">
        <v>243</v>
      </c>
      <c r="I106" s="497" t="s">
        <v>266</v>
      </c>
      <c r="J106" s="495" t="s">
        <v>577</v>
      </c>
      <c r="K106" s="495">
        <v>2012</v>
      </c>
      <c r="L106" s="495" t="s">
        <v>247</v>
      </c>
      <c r="M106" s="498">
        <v>25000</v>
      </c>
      <c r="N106" s="498"/>
      <c r="O106" s="504"/>
    </row>
    <row r="107" spans="1:15" s="497" customFormat="1" ht="30" x14ac:dyDescent="0.2">
      <c r="A107" s="495" t="s">
        <v>735</v>
      </c>
      <c r="B107" s="495" t="s">
        <v>1371</v>
      </c>
      <c r="C107" s="495" t="s">
        <v>1930</v>
      </c>
      <c r="D107" s="495" t="s">
        <v>328</v>
      </c>
      <c r="E107" s="495" t="s">
        <v>464</v>
      </c>
      <c r="F107" s="495">
        <v>2000</v>
      </c>
      <c r="H107" s="495" t="s">
        <v>243</v>
      </c>
      <c r="I107" s="497" t="s">
        <v>266</v>
      </c>
      <c r="J107" s="495" t="s">
        <v>245</v>
      </c>
      <c r="K107" s="495">
        <v>2018</v>
      </c>
      <c r="L107" s="495" t="s">
        <v>242</v>
      </c>
      <c r="M107" s="498">
        <v>25000</v>
      </c>
      <c r="N107" s="498"/>
      <c r="O107" s="499"/>
    </row>
    <row r="108" spans="1:15" s="497" customFormat="1" ht="30" x14ac:dyDescent="0.2">
      <c r="A108" s="495" t="s">
        <v>736</v>
      </c>
      <c r="B108" s="495" t="s">
        <v>1372</v>
      </c>
      <c r="C108" s="495" t="s">
        <v>98</v>
      </c>
      <c r="D108" s="495" t="s">
        <v>316</v>
      </c>
      <c r="E108" s="495" t="s">
        <v>464</v>
      </c>
      <c r="F108" s="495">
        <v>0</v>
      </c>
      <c r="H108" s="495" t="s">
        <v>243</v>
      </c>
      <c r="I108" s="497" t="s">
        <v>266</v>
      </c>
      <c r="J108" s="495" t="s">
        <v>577</v>
      </c>
      <c r="K108" s="495">
        <v>2003</v>
      </c>
      <c r="L108" s="495" t="s">
        <v>242</v>
      </c>
      <c r="M108" s="498">
        <v>25000</v>
      </c>
      <c r="N108" s="498"/>
      <c r="O108" s="499"/>
    </row>
    <row r="109" spans="1:15" s="497" customFormat="1" ht="30" x14ac:dyDescent="0.2">
      <c r="A109" s="495" t="s">
        <v>737</v>
      </c>
      <c r="B109" s="495" t="s">
        <v>1373</v>
      </c>
      <c r="C109" s="495" t="s">
        <v>88</v>
      </c>
      <c r="D109" s="495" t="s">
        <v>457</v>
      </c>
      <c r="E109" s="495" t="s">
        <v>464</v>
      </c>
      <c r="F109" s="495">
        <v>1995</v>
      </c>
      <c r="H109" s="495" t="s">
        <v>243</v>
      </c>
      <c r="I109" s="497" t="s">
        <v>266</v>
      </c>
      <c r="J109" s="495" t="s">
        <v>245</v>
      </c>
      <c r="K109" s="495">
        <v>2013</v>
      </c>
      <c r="L109" s="495" t="s">
        <v>465</v>
      </c>
      <c r="M109" s="498">
        <v>25000</v>
      </c>
      <c r="N109" s="498"/>
      <c r="O109" s="499"/>
    </row>
    <row r="110" spans="1:15" s="497" customFormat="1" ht="30" x14ac:dyDescent="0.4">
      <c r="A110" s="495" t="s">
        <v>738</v>
      </c>
      <c r="B110" s="495" t="s">
        <v>1374</v>
      </c>
      <c r="C110" s="495" t="s">
        <v>91</v>
      </c>
      <c r="D110" s="495" t="s">
        <v>2026</v>
      </c>
      <c r="E110" s="495" t="s">
        <v>464</v>
      </c>
      <c r="F110" s="495">
        <v>1995</v>
      </c>
      <c r="H110" s="495" t="s">
        <v>243</v>
      </c>
      <c r="I110" s="497" t="s">
        <v>266</v>
      </c>
      <c r="J110" s="495" t="s">
        <v>577</v>
      </c>
      <c r="K110" s="495">
        <v>2014</v>
      </c>
      <c r="L110" s="495" t="s">
        <v>241</v>
      </c>
      <c r="M110" s="498">
        <v>25000</v>
      </c>
      <c r="O110" s="500"/>
    </row>
    <row r="111" spans="1:15" s="497" customFormat="1" ht="30" x14ac:dyDescent="0.2">
      <c r="A111" s="495" t="s">
        <v>739</v>
      </c>
      <c r="B111" s="495" t="s">
        <v>1375</v>
      </c>
      <c r="C111" s="495" t="s">
        <v>167</v>
      </c>
      <c r="D111" s="495" t="s">
        <v>342</v>
      </c>
      <c r="E111" s="495" t="s">
        <v>464</v>
      </c>
      <c r="F111" s="495">
        <v>1989</v>
      </c>
      <c r="H111" s="495" t="s">
        <v>243</v>
      </c>
      <c r="I111" s="497" t="s">
        <v>266</v>
      </c>
      <c r="J111" s="495" t="s">
        <v>577</v>
      </c>
      <c r="K111" s="495">
        <v>2007</v>
      </c>
      <c r="L111" s="495" t="s">
        <v>249</v>
      </c>
      <c r="M111" s="498">
        <v>25000</v>
      </c>
      <c r="N111" s="498"/>
      <c r="O111" s="499"/>
    </row>
    <row r="112" spans="1:15" s="497" customFormat="1" ht="30" x14ac:dyDescent="0.2">
      <c r="A112" s="495" t="s">
        <v>740</v>
      </c>
      <c r="B112" s="495" t="s">
        <v>1376</v>
      </c>
      <c r="C112" s="495" t="s">
        <v>70</v>
      </c>
      <c r="D112" s="495" t="s">
        <v>328</v>
      </c>
      <c r="E112" s="495" t="s">
        <v>464</v>
      </c>
      <c r="F112" s="495">
        <v>1992</v>
      </c>
      <c r="H112" s="495" t="s">
        <v>243</v>
      </c>
      <c r="I112" s="497" t="s">
        <v>266</v>
      </c>
      <c r="J112" s="495" t="s">
        <v>577</v>
      </c>
      <c r="K112" s="495">
        <v>2011</v>
      </c>
      <c r="L112" s="495" t="s">
        <v>247</v>
      </c>
      <c r="M112" s="498">
        <v>25000</v>
      </c>
      <c r="N112" s="498"/>
      <c r="O112" s="499"/>
    </row>
    <row r="113" spans="1:15" s="497" customFormat="1" ht="30" x14ac:dyDescent="0.2">
      <c r="A113" s="495" t="s">
        <v>741</v>
      </c>
      <c r="B113" s="495" t="s">
        <v>1377</v>
      </c>
      <c r="C113" s="495" t="s">
        <v>72</v>
      </c>
      <c r="D113" s="495" t="s">
        <v>407</v>
      </c>
      <c r="E113" s="495" t="s">
        <v>464</v>
      </c>
      <c r="F113" s="495">
        <v>1996</v>
      </c>
      <c r="H113" s="495" t="s">
        <v>243</v>
      </c>
      <c r="I113" s="497" t="s">
        <v>266</v>
      </c>
      <c r="J113" s="495" t="s">
        <v>577</v>
      </c>
      <c r="K113" s="495">
        <v>2014</v>
      </c>
      <c r="L113" s="495" t="s">
        <v>241</v>
      </c>
      <c r="M113" s="498">
        <v>25000</v>
      </c>
      <c r="N113" s="498"/>
      <c r="O113" s="499"/>
    </row>
    <row r="114" spans="1:15" s="497" customFormat="1" ht="30" x14ac:dyDescent="0.2">
      <c r="A114" s="495" t="s">
        <v>742</v>
      </c>
      <c r="B114" s="495" t="s">
        <v>1378</v>
      </c>
      <c r="C114" s="495" t="s">
        <v>1931</v>
      </c>
      <c r="D114" s="495" t="s">
        <v>459</v>
      </c>
      <c r="E114" s="495" t="s">
        <v>464</v>
      </c>
      <c r="F114" s="495">
        <v>1986</v>
      </c>
      <c r="H114" s="495" t="s">
        <v>243</v>
      </c>
      <c r="I114" s="497" t="s">
        <v>266</v>
      </c>
      <c r="J114" s="495" t="s">
        <v>577</v>
      </c>
      <c r="K114" s="495">
        <v>2011</v>
      </c>
      <c r="L114" s="495" t="s">
        <v>246</v>
      </c>
      <c r="M114" s="498">
        <v>25000</v>
      </c>
      <c r="N114" s="498"/>
      <c r="O114" s="501"/>
    </row>
    <row r="115" spans="1:15" s="497" customFormat="1" ht="30" x14ac:dyDescent="0.2">
      <c r="A115" s="495" t="s">
        <v>1265</v>
      </c>
      <c r="B115" s="495" t="s">
        <v>1896</v>
      </c>
      <c r="C115" s="495" t="s">
        <v>486</v>
      </c>
      <c r="D115" s="495" t="s">
        <v>531</v>
      </c>
      <c r="E115" s="495" t="s">
        <v>464</v>
      </c>
      <c r="F115" s="495">
        <v>0</v>
      </c>
      <c r="H115" s="495" t="s">
        <v>243</v>
      </c>
      <c r="I115" s="497" t="s">
        <v>266</v>
      </c>
      <c r="J115" s="495" t="s">
        <v>564</v>
      </c>
      <c r="K115" s="495">
        <v>2007</v>
      </c>
      <c r="L115" s="495" t="s">
        <v>241</v>
      </c>
      <c r="M115" s="498">
        <v>25000</v>
      </c>
      <c r="O115" s="499"/>
    </row>
    <row r="116" spans="1:15" s="497" customFormat="1" ht="30" x14ac:dyDescent="0.2">
      <c r="A116" s="495" t="s">
        <v>743</v>
      </c>
      <c r="B116" s="495" t="s">
        <v>1379</v>
      </c>
      <c r="C116" s="495" t="s">
        <v>142</v>
      </c>
      <c r="D116" s="495" t="s">
        <v>2027</v>
      </c>
      <c r="E116" s="495" t="s">
        <v>464</v>
      </c>
      <c r="F116" s="495">
        <v>1998</v>
      </c>
      <c r="H116" s="495" t="s">
        <v>243</v>
      </c>
      <c r="I116" s="497" t="s">
        <v>266</v>
      </c>
      <c r="J116" s="495" t="s">
        <v>2167</v>
      </c>
      <c r="K116" s="495">
        <v>2016</v>
      </c>
      <c r="L116" s="495" t="s">
        <v>465</v>
      </c>
      <c r="M116" s="498">
        <v>25000</v>
      </c>
      <c r="N116" s="498"/>
      <c r="O116" s="499"/>
    </row>
    <row r="117" spans="1:15" s="497" customFormat="1" ht="30" x14ac:dyDescent="0.2">
      <c r="A117" s="495" t="s">
        <v>744</v>
      </c>
      <c r="B117" s="495" t="s">
        <v>1380</v>
      </c>
      <c r="C117" s="495" t="s">
        <v>69</v>
      </c>
      <c r="D117" s="495" t="s">
        <v>359</v>
      </c>
      <c r="E117" s="495" t="s">
        <v>464</v>
      </c>
      <c r="F117" s="495">
        <v>1999</v>
      </c>
      <c r="H117" s="495" t="s">
        <v>243</v>
      </c>
      <c r="I117" s="497" t="s">
        <v>266</v>
      </c>
      <c r="J117" s="495" t="s">
        <v>577</v>
      </c>
      <c r="K117" s="495">
        <v>2017</v>
      </c>
      <c r="L117" s="495" t="s">
        <v>250</v>
      </c>
      <c r="M117" s="498">
        <v>25000</v>
      </c>
      <c r="N117" s="498"/>
      <c r="O117" s="499"/>
    </row>
    <row r="118" spans="1:15" s="497" customFormat="1" ht="30" x14ac:dyDescent="0.2">
      <c r="A118" s="495" t="s">
        <v>745</v>
      </c>
      <c r="B118" s="495" t="s">
        <v>1381</v>
      </c>
      <c r="C118" s="495" t="s">
        <v>178</v>
      </c>
      <c r="D118" s="495" t="s">
        <v>337</v>
      </c>
      <c r="E118" s="495" t="s">
        <v>464</v>
      </c>
      <c r="F118" s="495">
        <v>1950</v>
      </c>
      <c r="H118" s="495" t="s">
        <v>243</v>
      </c>
      <c r="I118" s="497" t="s">
        <v>266</v>
      </c>
      <c r="J118" s="495" t="s">
        <v>577</v>
      </c>
      <c r="K118" s="495">
        <v>1999</v>
      </c>
      <c r="L118" s="495" t="s">
        <v>247</v>
      </c>
      <c r="M118" s="498">
        <v>25000</v>
      </c>
      <c r="N118" s="498"/>
      <c r="O118" s="499"/>
    </row>
    <row r="119" spans="1:15" s="497" customFormat="1" ht="30" x14ac:dyDescent="0.2">
      <c r="A119" s="495" t="s">
        <v>746</v>
      </c>
      <c r="B119" s="495" t="s">
        <v>1382</v>
      </c>
      <c r="C119" s="495" t="s">
        <v>72</v>
      </c>
      <c r="D119" s="495" t="s">
        <v>2028</v>
      </c>
      <c r="E119" s="495" t="s">
        <v>464</v>
      </c>
      <c r="F119" s="495">
        <v>1982</v>
      </c>
      <c r="H119" s="495" t="s">
        <v>243</v>
      </c>
      <c r="I119" s="497" t="s">
        <v>266</v>
      </c>
      <c r="J119" s="495" t="s">
        <v>577</v>
      </c>
      <c r="K119" s="495">
        <v>2013</v>
      </c>
      <c r="L119" s="495" t="s">
        <v>250</v>
      </c>
      <c r="M119" s="498">
        <v>25000</v>
      </c>
      <c r="N119" s="498"/>
      <c r="O119" s="499"/>
    </row>
    <row r="120" spans="1:15" s="497" customFormat="1" ht="30" x14ac:dyDescent="0.4">
      <c r="A120" s="495" t="s">
        <v>747</v>
      </c>
      <c r="B120" s="495" t="s">
        <v>1383</v>
      </c>
      <c r="C120" s="495" t="s">
        <v>492</v>
      </c>
      <c r="D120" s="495" t="s">
        <v>537</v>
      </c>
      <c r="E120" s="495" t="s">
        <v>464</v>
      </c>
      <c r="F120" s="495">
        <v>1999</v>
      </c>
      <c r="H120" s="495" t="s">
        <v>243</v>
      </c>
      <c r="I120" s="497" t="s">
        <v>266</v>
      </c>
      <c r="J120" s="495" t="s">
        <v>245</v>
      </c>
      <c r="K120" s="495">
        <v>2017</v>
      </c>
      <c r="L120" s="495" t="s">
        <v>241</v>
      </c>
      <c r="M120" s="498">
        <v>25000</v>
      </c>
      <c r="O120" s="500"/>
    </row>
    <row r="121" spans="1:15" s="497" customFormat="1" ht="30" x14ac:dyDescent="0.2">
      <c r="A121" s="495" t="s">
        <v>748</v>
      </c>
      <c r="B121" s="495" t="s">
        <v>1384</v>
      </c>
      <c r="C121" s="495" t="s">
        <v>113</v>
      </c>
      <c r="D121" s="495" t="s">
        <v>529</v>
      </c>
      <c r="E121" s="495" t="s">
        <v>464</v>
      </c>
      <c r="F121" s="495">
        <v>1994</v>
      </c>
      <c r="H121" s="495" t="s">
        <v>243</v>
      </c>
      <c r="I121" s="497" t="s">
        <v>266</v>
      </c>
      <c r="J121" s="495" t="s">
        <v>245</v>
      </c>
      <c r="K121" s="495">
        <v>2013</v>
      </c>
      <c r="L121" s="495" t="s">
        <v>241</v>
      </c>
      <c r="M121" s="498">
        <v>25000</v>
      </c>
      <c r="N121" s="498"/>
      <c r="O121" s="499"/>
    </row>
    <row r="122" spans="1:15" s="497" customFormat="1" ht="30" x14ac:dyDescent="0.4">
      <c r="A122" s="495" t="s">
        <v>749</v>
      </c>
      <c r="B122" s="495" t="s">
        <v>1385</v>
      </c>
      <c r="C122" s="495" t="s">
        <v>75</v>
      </c>
      <c r="D122" s="495" t="s">
        <v>528</v>
      </c>
      <c r="E122" s="495" t="s">
        <v>464</v>
      </c>
      <c r="F122" s="495">
        <v>1994</v>
      </c>
      <c r="H122" s="495" t="s">
        <v>243</v>
      </c>
      <c r="I122" s="497" t="s">
        <v>266</v>
      </c>
      <c r="J122" s="495" t="s">
        <v>245</v>
      </c>
      <c r="K122" s="495">
        <v>2012</v>
      </c>
      <c r="L122" s="495" t="s">
        <v>247</v>
      </c>
      <c r="M122" s="498">
        <v>25000</v>
      </c>
      <c r="N122" s="498"/>
      <c r="O122" s="500"/>
    </row>
    <row r="123" spans="1:15" s="497" customFormat="1" ht="30" x14ac:dyDescent="0.2">
      <c r="A123" s="495" t="s">
        <v>750</v>
      </c>
      <c r="B123" s="495" t="s">
        <v>1386</v>
      </c>
      <c r="C123" s="495" t="s">
        <v>106</v>
      </c>
      <c r="D123" s="495" t="s">
        <v>2029</v>
      </c>
      <c r="E123" s="495" t="s">
        <v>464</v>
      </c>
      <c r="F123" s="495">
        <v>1993</v>
      </c>
      <c r="H123" s="495" t="s">
        <v>243</v>
      </c>
      <c r="I123" s="497" t="s">
        <v>266</v>
      </c>
      <c r="J123" s="495" t="s">
        <v>577</v>
      </c>
      <c r="K123" s="495">
        <v>2014</v>
      </c>
      <c r="L123" s="495" t="s">
        <v>241</v>
      </c>
      <c r="M123" s="498">
        <v>25000</v>
      </c>
      <c r="N123" s="498"/>
      <c r="O123" s="499"/>
    </row>
    <row r="124" spans="1:15" s="497" customFormat="1" ht="30" x14ac:dyDescent="0.4">
      <c r="A124" s="495" t="s">
        <v>751</v>
      </c>
      <c r="B124" s="495" t="s">
        <v>1387</v>
      </c>
      <c r="C124" s="495" t="s">
        <v>260</v>
      </c>
      <c r="D124" s="495" t="s">
        <v>354</v>
      </c>
      <c r="E124" s="495" t="s">
        <v>464</v>
      </c>
      <c r="F124" s="495">
        <v>1988</v>
      </c>
      <c r="H124" s="495" t="s">
        <v>571</v>
      </c>
      <c r="I124" s="497" t="s">
        <v>266</v>
      </c>
      <c r="J124" s="495" t="s">
        <v>577</v>
      </c>
      <c r="K124" s="495">
        <v>2006</v>
      </c>
      <c r="L124" s="495" t="s">
        <v>242</v>
      </c>
      <c r="M124" s="498">
        <v>25000</v>
      </c>
      <c r="N124" s="498"/>
      <c r="O124" s="500"/>
    </row>
    <row r="125" spans="1:15" s="497" customFormat="1" ht="30" x14ac:dyDescent="0.4">
      <c r="A125" s="495" t="s">
        <v>1155</v>
      </c>
      <c r="B125" s="495" t="s">
        <v>1789</v>
      </c>
      <c r="C125" s="495" t="s">
        <v>72</v>
      </c>
      <c r="D125" s="495" t="s">
        <v>418</v>
      </c>
      <c r="E125" s="495" t="s">
        <v>464</v>
      </c>
      <c r="F125" s="495">
        <v>1979</v>
      </c>
      <c r="H125" s="495" t="s">
        <v>243</v>
      </c>
      <c r="I125" s="497" t="s">
        <v>266</v>
      </c>
      <c r="J125" s="495" t="s">
        <v>564</v>
      </c>
      <c r="K125" s="495">
        <v>1996</v>
      </c>
      <c r="L125" s="495" t="s">
        <v>241</v>
      </c>
      <c r="M125" s="498">
        <v>25000</v>
      </c>
      <c r="N125" s="498"/>
      <c r="O125" s="500"/>
    </row>
    <row r="126" spans="1:15" s="497" customFormat="1" ht="30" x14ac:dyDescent="0.2">
      <c r="A126" s="495" t="s">
        <v>752</v>
      </c>
      <c r="B126" s="495" t="s">
        <v>1388</v>
      </c>
      <c r="C126" s="495" t="s">
        <v>558</v>
      </c>
      <c r="D126" s="495" t="s">
        <v>2030</v>
      </c>
      <c r="E126" s="495" t="s">
        <v>464</v>
      </c>
      <c r="F126" s="495">
        <v>1983</v>
      </c>
      <c r="H126" s="495" t="s">
        <v>571</v>
      </c>
      <c r="I126" s="497" t="s">
        <v>266</v>
      </c>
      <c r="J126" s="495" t="s">
        <v>577</v>
      </c>
      <c r="K126" s="495">
        <v>2005</v>
      </c>
      <c r="L126" s="495" t="s">
        <v>241</v>
      </c>
      <c r="M126" s="498">
        <v>25000</v>
      </c>
      <c r="N126" s="498"/>
      <c r="O126" s="499"/>
    </row>
    <row r="127" spans="1:15" s="497" customFormat="1" ht="30" x14ac:dyDescent="0.2">
      <c r="A127" s="495" t="s">
        <v>753</v>
      </c>
      <c r="B127" s="495" t="s">
        <v>1389</v>
      </c>
      <c r="C127" s="495" t="s">
        <v>70</v>
      </c>
      <c r="D127" s="495" t="s">
        <v>315</v>
      </c>
      <c r="E127" s="495" t="s">
        <v>464</v>
      </c>
      <c r="F127" s="495">
        <v>1994</v>
      </c>
      <c r="H127" s="495" t="s">
        <v>243</v>
      </c>
      <c r="I127" s="497" t="s">
        <v>266</v>
      </c>
      <c r="J127" s="495" t="s">
        <v>577</v>
      </c>
      <c r="K127" s="495">
        <v>2014</v>
      </c>
      <c r="L127" s="495" t="s">
        <v>241</v>
      </c>
      <c r="M127" s="498">
        <v>25000</v>
      </c>
      <c r="O127" s="499"/>
    </row>
    <row r="128" spans="1:15" s="497" customFormat="1" ht="30" x14ac:dyDescent="0.2">
      <c r="A128" s="495" t="s">
        <v>754</v>
      </c>
      <c r="B128" s="495" t="s">
        <v>1390</v>
      </c>
      <c r="C128" s="495" t="s">
        <v>70</v>
      </c>
      <c r="D128" s="495" t="s">
        <v>2031</v>
      </c>
      <c r="E128" s="495" t="s">
        <v>464</v>
      </c>
      <c r="F128" s="495">
        <v>0</v>
      </c>
      <c r="H128" s="495" t="s">
        <v>571</v>
      </c>
      <c r="I128" s="497" t="s">
        <v>266</v>
      </c>
      <c r="J128" s="495" t="s">
        <v>577</v>
      </c>
      <c r="K128" s="495">
        <v>1998</v>
      </c>
      <c r="L128" s="495" t="s">
        <v>241</v>
      </c>
      <c r="M128" s="498">
        <v>25000</v>
      </c>
      <c r="N128" s="498"/>
      <c r="O128" s="499"/>
    </row>
    <row r="129" spans="1:15" s="497" customFormat="1" ht="30" x14ac:dyDescent="0.2">
      <c r="A129" s="495" t="s">
        <v>755</v>
      </c>
      <c r="B129" s="495" t="s">
        <v>1391</v>
      </c>
      <c r="C129" s="495" t="s">
        <v>1932</v>
      </c>
      <c r="D129" s="495" t="s">
        <v>367</v>
      </c>
      <c r="E129" s="495" t="s">
        <v>464</v>
      </c>
      <c r="F129" s="495">
        <v>1990</v>
      </c>
      <c r="H129" s="495" t="s">
        <v>243</v>
      </c>
      <c r="I129" s="497" t="s">
        <v>266</v>
      </c>
      <c r="J129" s="495" t="s">
        <v>577</v>
      </c>
      <c r="K129" s="495">
        <v>2007</v>
      </c>
      <c r="L129" s="495" t="s">
        <v>249</v>
      </c>
      <c r="M129" s="498">
        <v>25000</v>
      </c>
      <c r="N129" s="498"/>
      <c r="O129" s="499"/>
    </row>
    <row r="130" spans="1:15" s="497" customFormat="1" ht="30" x14ac:dyDescent="0.4">
      <c r="A130" s="495" t="s">
        <v>756</v>
      </c>
      <c r="B130" s="495" t="s">
        <v>1392</v>
      </c>
      <c r="C130" s="495" t="s">
        <v>162</v>
      </c>
      <c r="D130" s="495" t="s">
        <v>2032</v>
      </c>
      <c r="E130" s="495" t="s">
        <v>464</v>
      </c>
      <c r="F130" s="495">
        <v>1986</v>
      </c>
      <c r="H130" s="495" t="s">
        <v>243</v>
      </c>
      <c r="I130" s="497" t="s">
        <v>266</v>
      </c>
      <c r="J130" s="495" t="s">
        <v>577</v>
      </c>
      <c r="K130" s="495">
        <v>2005</v>
      </c>
      <c r="L130" s="495" t="s">
        <v>241</v>
      </c>
      <c r="M130" s="498">
        <v>25000</v>
      </c>
      <c r="O130" s="500"/>
    </row>
    <row r="131" spans="1:15" s="497" customFormat="1" ht="30" x14ac:dyDescent="0.2">
      <c r="A131" s="495" t="s">
        <v>757</v>
      </c>
      <c r="B131" s="495" t="s">
        <v>1393</v>
      </c>
      <c r="C131" s="495" t="s">
        <v>124</v>
      </c>
      <c r="D131" s="495" t="s">
        <v>2033</v>
      </c>
      <c r="E131" s="495" t="s">
        <v>196</v>
      </c>
      <c r="F131" s="495">
        <v>1999</v>
      </c>
      <c r="H131" s="495" t="s">
        <v>243</v>
      </c>
      <c r="I131" s="497" t="s">
        <v>266</v>
      </c>
      <c r="J131" s="495" t="s">
        <v>245</v>
      </c>
      <c r="K131" s="495">
        <v>2017</v>
      </c>
      <c r="L131" s="495" t="s">
        <v>247</v>
      </c>
      <c r="M131" s="498">
        <v>25000</v>
      </c>
      <c r="N131" s="498"/>
      <c r="O131" s="499"/>
    </row>
    <row r="132" spans="1:15" s="497" customFormat="1" ht="30" x14ac:dyDescent="0.2">
      <c r="A132" s="495" t="s">
        <v>758</v>
      </c>
      <c r="B132" s="495" t="s">
        <v>1394</v>
      </c>
      <c r="C132" s="495" t="s">
        <v>1933</v>
      </c>
      <c r="D132" s="495" t="s">
        <v>352</v>
      </c>
      <c r="E132" s="495" t="s">
        <v>196</v>
      </c>
      <c r="F132" s="495">
        <v>1986</v>
      </c>
      <c r="H132" s="495" t="s">
        <v>243</v>
      </c>
      <c r="I132" s="497" t="s">
        <v>266</v>
      </c>
      <c r="J132" s="495" t="s">
        <v>577</v>
      </c>
      <c r="K132" s="495">
        <v>2012</v>
      </c>
      <c r="L132" s="495" t="s">
        <v>246</v>
      </c>
      <c r="M132" s="498">
        <v>25000</v>
      </c>
      <c r="N132" s="498"/>
      <c r="O132" s="499"/>
    </row>
    <row r="133" spans="1:15" s="497" customFormat="1" ht="30" x14ac:dyDescent="0.2">
      <c r="A133" s="495" t="s">
        <v>759</v>
      </c>
      <c r="B133" s="495" t="s">
        <v>1395</v>
      </c>
      <c r="C133" s="495" t="s">
        <v>72</v>
      </c>
      <c r="D133" s="495" t="s">
        <v>289</v>
      </c>
      <c r="E133" s="495" t="s">
        <v>464</v>
      </c>
      <c r="F133" s="495">
        <v>1986</v>
      </c>
      <c r="H133" s="495" t="s">
        <v>243</v>
      </c>
      <c r="I133" s="497" t="s">
        <v>266</v>
      </c>
      <c r="J133" s="495" t="s">
        <v>577</v>
      </c>
      <c r="K133" s="495">
        <v>2007</v>
      </c>
      <c r="L133" s="495" t="s">
        <v>241</v>
      </c>
      <c r="M133" s="498">
        <v>25000</v>
      </c>
      <c r="O133" s="499"/>
    </row>
    <row r="134" spans="1:15" s="497" customFormat="1" ht="30" x14ac:dyDescent="0.2">
      <c r="A134" s="495" t="s">
        <v>760</v>
      </c>
      <c r="B134" s="495" t="s">
        <v>1396</v>
      </c>
      <c r="C134" s="495" t="s">
        <v>157</v>
      </c>
      <c r="D134" s="495" t="s">
        <v>308</v>
      </c>
      <c r="E134" s="495" t="s">
        <v>464</v>
      </c>
      <c r="F134" s="495">
        <v>1990</v>
      </c>
      <c r="H134" s="495" t="s">
        <v>571</v>
      </c>
      <c r="I134" s="497" t="s">
        <v>266</v>
      </c>
      <c r="J134" s="495" t="s">
        <v>577</v>
      </c>
      <c r="K134" s="495">
        <v>2007</v>
      </c>
      <c r="L134" s="495" t="s">
        <v>242</v>
      </c>
      <c r="M134" s="498">
        <v>25000</v>
      </c>
      <c r="N134" s="498"/>
      <c r="O134" s="499"/>
    </row>
    <row r="135" spans="1:15" s="497" customFormat="1" ht="30" x14ac:dyDescent="0.2">
      <c r="A135" s="495" t="s">
        <v>761</v>
      </c>
      <c r="B135" s="495" t="s">
        <v>1397</v>
      </c>
      <c r="C135" s="495" t="s">
        <v>1934</v>
      </c>
      <c r="D135" s="495" t="s">
        <v>437</v>
      </c>
      <c r="E135" s="495" t="s">
        <v>464</v>
      </c>
      <c r="F135" s="495">
        <v>0</v>
      </c>
      <c r="H135" s="495" t="s">
        <v>243</v>
      </c>
      <c r="I135" s="497" t="s">
        <v>266</v>
      </c>
      <c r="J135" s="495" t="s">
        <v>577</v>
      </c>
      <c r="K135" s="495">
        <v>2000</v>
      </c>
      <c r="L135" s="495" t="s">
        <v>249</v>
      </c>
      <c r="M135" s="498">
        <v>25000</v>
      </c>
      <c r="N135" s="498"/>
      <c r="O135" s="499"/>
    </row>
    <row r="136" spans="1:15" s="497" customFormat="1" ht="30" x14ac:dyDescent="0.2">
      <c r="A136" s="495" t="s">
        <v>762</v>
      </c>
      <c r="B136" s="495" t="s">
        <v>1398</v>
      </c>
      <c r="C136" s="495" t="s">
        <v>128</v>
      </c>
      <c r="D136" s="495" t="s">
        <v>522</v>
      </c>
      <c r="E136" s="495" t="s">
        <v>464</v>
      </c>
      <c r="F136" s="495">
        <v>1900</v>
      </c>
      <c r="H136" s="495" t="s">
        <v>243</v>
      </c>
      <c r="I136" s="497" t="s">
        <v>266</v>
      </c>
      <c r="J136" s="495" t="s">
        <v>577</v>
      </c>
      <c r="K136" s="495">
        <v>1997</v>
      </c>
      <c r="L136" s="495" t="s">
        <v>242</v>
      </c>
      <c r="M136" s="498">
        <v>25000</v>
      </c>
      <c r="N136" s="498"/>
      <c r="O136" s="499"/>
    </row>
    <row r="137" spans="1:15" s="497" customFormat="1" ht="30" x14ac:dyDescent="0.2">
      <c r="A137" s="495" t="s">
        <v>763</v>
      </c>
      <c r="B137" s="495" t="s">
        <v>1399</v>
      </c>
      <c r="C137" s="495" t="s">
        <v>70</v>
      </c>
      <c r="D137" s="495" t="s">
        <v>297</v>
      </c>
      <c r="E137" s="495" t="s">
        <v>464</v>
      </c>
      <c r="F137" s="495">
        <v>0</v>
      </c>
      <c r="H137" s="495" t="s">
        <v>243</v>
      </c>
      <c r="I137" s="497" t="s">
        <v>266</v>
      </c>
      <c r="J137" s="495" t="s">
        <v>577</v>
      </c>
      <c r="K137" s="495">
        <v>2000</v>
      </c>
      <c r="L137" s="495" t="s">
        <v>242</v>
      </c>
      <c r="M137" s="498">
        <v>25000</v>
      </c>
      <c r="O137" s="499"/>
    </row>
    <row r="138" spans="1:15" s="497" customFormat="1" ht="30" x14ac:dyDescent="0.2">
      <c r="A138" s="495" t="s">
        <v>764</v>
      </c>
      <c r="B138" s="495" t="s">
        <v>1400</v>
      </c>
      <c r="C138" s="495" t="s">
        <v>558</v>
      </c>
      <c r="D138" s="495" t="s">
        <v>329</v>
      </c>
      <c r="E138" s="495" t="s">
        <v>464</v>
      </c>
      <c r="F138" s="495">
        <v>0</v>
      </c>
      <c r="H138" s="495" t="s">
        <v>243</v>
      </c>
      <c r="I138" s="497" t="s">
        <v>266</v>
      </c>
      <c r="J138" s="495" t="s">
        <v>245</v>
      </c>
      <c r="K138" s="495">
        <v>2004</v>
      </c>
      <c r="L138" s="495" t="s">
        <v>241</v>
      </c>
      <c r="M138" s="498">
        <v>25000</v>
      </c>
      <c r="N138" s="498"/>
      <c r="O138" s="499"/>
    </row>
    <row r="139" spans="1:15" s="497" customFormat="1" ht="30" x14ac:dyDescent="0.2">
      <c r="A139" s="495" t="s">
        <v>765</v>
      </c>
      <c r="B139" s="495" t="s">
        <v>1401</v>
      </c>
      <c r="C139" s="495" t="s">
        <v>72</v>
      </c>
      <c r="D139" s="495" t="s">
        <v>2034</v>
      </c>
      <c r="E139" s="495" t="s">
        <v>464</v>
      </c>
      <c r="F139" s="495">
        <v>1993</v>
      </c>
      <c r="H139" s="495" t="s">
        <v>243</v>
      </c>
      <c r="I139" s="497" t="s">
        <v>266</v>
      </c>
      <c r="J139" s="495" t="s">
        <v>577</v>
      </c>
      <c r="K139" s="495">
        <v>2011</v>
      </c>
      <c r="L139" s="495" t="s">
        <v>249</v>
      </c>
      <c r="M139" s="498">
        <v>25000</v>
      </c>
      <c r="N139" s="498"/>
      <c r="O139" s="499"/>
    </row>
    <row r="140" spans="1:15" s="497" customFormat="1" ht="30" x14ac:dyDescent="0.2">
      <c r="A140" s="495" t="s">
        <v>1266</v>
      </c>
      <c r="B140" s="495" t="s">
        <v>1897</v>
      </c>
      <c r="C140" s="495" t="s">
        <v>100</v>
      </c>
      <c r="D140" s="495" t="s">
        <v>303</v>
      </c>
      <c r="E140" s="495" t="s">
        <v>464</v>
      </c>
      <c r="F140" s="495">
        <v>1982</v>
      </c>
      <c r="H140" s="495" t="s">
        <v>243</v>
      </c>
      <c r="I140" s="497" t="s">
        <v>266</v>
      </c>
      <c r="J140" s="495" t="s">
        <v>564</v>
      </c>
      <c r="K140" s="495">
        <v>2001</v>
      </c>
      <c r="L140" s="495" t="s">
        <v>249</v>
      </c>
      <c r="M140" s="498">
        <v>25000</v>
      </c>
      <c r="N140" s="498"/>
      <c r="O140" s="499"/>
    </row>
    <row r="141" spans="1:15" s="497" customFormat="1" ht="30" x14ac:dyDescent="0.2">
      <c r="A141" s="495" t="s">
        <v>1156</v>
      </c>
      <c r="B141" s="495" t="s">
        <v>1790</v>
      </c>
      <c r="C141" s="495" t="s">
        <v>333</v>
      </c>
      <c r="D141" s="495" t="s">
        <v>506</v>
      </c>
      <c r="E141" s="495"/>
      <c r="F141" s="495"/>
      <c r="H141" s="495" t="s">
        <v>243</v>
      </c>
      <c r="I141" s="497" t="s">
        <v>266</v>
      </c>
      <c r="J141" s="495" t="s">
        <v>564</v>
      </c>
      <c r="K141" s="495">
        <v>2002</v>
      </c>
      <c r="L141" s="495" t="s">
        <v>251</v>
      </c>
      <c r="M141" s="498">
        <v>10000</v>
      </c>
      <c r="O141" s="499"/>
    </row>
    <row r="142" spans="1:15" s="497" customFormat="1" ht="30" x14ac:dyDescent="0.2">
      <c r="A142" s="495" t="s">
        <v>766</v>
      </c>
      <c r="B142" s="495" t="s">
        <v>1402</v>
      </c>
      <c r="C142" s="495" t="s">
        <v>399</v>
      </c>
      <c r="D142" s="495" t="s">
        <v>305</v>
      </c>
      <c r="E142" s="495" t="s">
        <v>464</v>
      </c>
      <c r="F142" s="495">
        <v>1996</v>
      </c>
      <c r="H142" s="495" t="s">
        <v>243</v>
      </c>
      <c r="I142" s="497" t="s">
        <v>266</v>
      </c>
      <c r="J142" s="495" t="s">
        <v>245</v>
      </c>
      <c r="K142" s="495">
        <v>2013</v>
      </c>
      <c r="L142" s="495" t="s">
        <v>250</v>
      </c>
      <c r="M142" s="498">
        <v>25000</v>
      </c>
      <c r="N142" s="498"/>
      <c r="O142" s="499"/>
    </row>
    <row r="143" spans="1:15" s="497" customFormat="1" ht="30" x14ac:dyDescent="0.2">
      <c r="A143" s="495" t="s">
        <v>767</v>
      </c>
      <c r="B143" s="495" t="s">
        <v>1403</v>
      </c>
      <c r="C143" s="495" t="s">
        <v>113</v>
      </c>
      <c r="D143" s="495" t="s">
        <v>344</v>
      </c>
      <c r="E143" s="495" t="s">
        <v>464</v>
      </c>
      <c r="F143" s="495">
        <v>1997</v>
      </c>
      <c r="H143" s="495" t="s">
        <v>243</v>
      </c>
      <c r="I143" s="497" t="s">
        <v>266</v>
      </c>
      <c r="J143" s="495" t="s">
        <v>577</v>
      </c>
      <c r="K143" s="495">
        <v>2014</v>
      </c>
      <c r="L143" s="495" t="s">
        <v>242</v>
      </c>
      <c r="M143" s="498">
        <v>25000</v>
      </c>
      <c r="O143" s="499"/>
    </row>
    <row r="144" spans="1:15" s="497" customFormat="1" ht="30" x14ac:dyDescent="0.2">
      <c r="A144" s="495" t="s">
        <v>768</v>
      </c>
      <c r="B144" s="495" t="s">
        <v>1404</v>
      </c>
      <c r="C144" s="495" t="s">
        <v>562</v>
      </c>
      <c r="D144" s="495" t="s">
        <v>2035</v>
      </c>
      <c r="E144" s="495" t="s">
        <v>464</v>
      </c>
      <c r="F144" s="495">
        <v>1992</v>
      </c>
      <c r="H144" s="495" t="s">
        <v>243</v>
      </c>
      <c r="I144" s="497" t="s">
        <v>266</v>
      </c>
      <c r="J144" s="495" t="s">
        <v>577</v>
      </c>
      <c r="K144" s="495">
        <v>2012</v>
      </c>
      <c r="L144" s="495" t="s">
        <v>247</v>
      </c>
      <c r="M144" s="498">
        <v>25000</v>
      </c>
      <c r="O144" s="499"/>
    </row>
    <row r="145" spans="1:15" s="497" customFormat="1" ht="30" x14ac:dyDescent="0.2">
      <c r="A145" s="495" t="s">
        <v>769</v>
      </c>
      <c r="B145" s="495" t="s">
        <v>1405</v>
      </c>
      <c r="C145" s="495" t="s">
        <v>140</v>
      </c>
      <c r="D145" s="495" t="s">
        <v>316</v>
      </c>
      <c r="E145" s="495" t="s">
        <v>464</v>
      </c>
      <c r="F145" s="495">
        <v>1994</v>
      </c>
      <c r="H145" s="495" t="s">
        <v>243</v>
      </c>
      <c r="I145" s="497" t="s">
        <v>266</v>
      </c>
      <c r="J145" s="495" t="s">
        <v>577</v>
      </c>
      <c r="K145" s="495">
        <v>2013</v>
      </c>
      <c r="L145" s="495" t="s">
        <v>247</v>
      </c>
      <c r="M145" s="498">
        <v>25000</v>
      </c>
      <c r="N145" s="498"/>
      <c r="O145" s="499"/>
    </row>
    <row r="146" spans="1:15" s="497" customFormat="1" ht="30" x14ac:dyDescent="0.2">
      <c r="A146" s="495" t="s">
        <v>770</v>
      </c>
      <c r="B146" s="495" t="s">
        <v>1406</v>
      </c>
      <c r="C146" s="495" t="s">
        <v>1935</v>
      </c>
      <c r="D146" s="495" t="s">
        <v>382</v>
      </c>
      <c r="E146" s="495" t="s">
        <v>464</v>
      </c>
      <c r="F146" s="495">
        <v>1995</v>
      </c>
      <c r="H146" s="495" t="s">
        <v>243</v>
      </c>
      <c r="I146" s="497" t="s">
        <v>266</v>
      </c>
      <c r="J146" s="495" t="s">
        <v>577</v>
      </c>
      <c r="K146" s="495">
        <v>2012</v>
      </c>
      <c r="L146" s="495" t="s">
        <v>241</v>
      </c>
      <c r="M146" s="498">
        <v>25000</v>
      </c>
      <c r="N146" s="498"/>
      <c r="O146" s="499"/>
    </row>
    <row r="147" spans="1:15" s="497" customFormat="1" ht="30" x14ac:dyDescent="0.4">
      <c r="A147" s="495" t="s">
        <v>771</v>
      </c>
      <c r="B147" s="495" t="s">
        <v>1407</v>
      </c>
      <c r="C147" s="495" t="s">
        <v>106</v>
      </c>
      <c r="D147" s="495" t="s">
        <v>2036</v>
      </c>
      <c r="E147" s="495" t="s">
        <v>464</v>
      </c>
      <c r="F147" s="495">
        <v>0</v>
      </c>
      <c r="H147" s="495" t="s">
        <v>243</v>
      </c>
      <c r="I147" s="497" t="s">
        <v>266</v>
      </c>
      <c r="J147" s="495" t="s">
        <v>245</v>
      </c>
      <c r="K147" s="495">
        <v>2004</v>
      </c>
      <c r="L147" s="495" t="s">
        <v>242</v>
      </c>
      <c r="M147" s="498">
        <v>25000</v>
      </c>
      <c r="N147" s="498"/>
      <c r="O147" s="500"/>
    </row>
    <row r="148" spans="1:15" s="497" customFormat="1" ht="30" x14ac:dyDescent="0.4">
      <c r="A148" s="495" t="s">
        <v>772</v>
      </c>
      <c r="B148" s="495" t="s">
        <v>1408</v>
      </c>
      <c r="C148" s="495" t="s">
        <v>72</v>
      </c>
      <c r="D148" s="495" t="s">
        <v>2037</v>
      </c>
      <c r="E148" s="495" t="s">
        <v>464</v>
      </c>
      <c r="F148" s="495">
        <v>1997</v>
      </c>
      <c r="H148" s="495" t="s">
        <v>571</v>
      </c>
      <c r="I148" s="497" t="s">
        <v>266</v>
      </c>
      <c r="J148" s="495" t="s">
        <v>245</v>
      </c>
      <c r="K148" s="495">
        <v>2015</v>
      </c>
      <c r="L148" s="495" t="s">
        <v>242</v>
      </c>
      <c r="M148" s="498">
        <v>25000</v>
      </c>
      <c r="N148" s="498"/>
      <c r="O148" s="500"/>
    </row>
    <row r="149" spans="1:15" s="497" customFormat="1" ht="30" x14ac:dyDescent="0.2">
      <c r="A149" s="495" t="s">
        <v>773</v>
      </c>
      <c r="B149" s="495" t="s">
        <v>1409</v>
      </c>
      <c r="C149" s="495" t="s">
        <v>67</v>
      </c>
      <c r="D149" s="495" t="s">
        <v>457</v>
      </c>
      <c r="E149" s="495" t="s">
        <v>464</v>
      </c>
      <c r="F149" s="495">
        <v>1997</v>
      </c>
      <c r="H149" s="495" t="s">
        <v>243</v>
      </c>
      <c r="I149" s="497" t="s">
        <v>266</v>
      </c>
      <c r="J149" s="495" t="s">
        <v>245</v>
      </c>
      <c r="K149" s="495">
        <v>2014</v>
      </c>
      <c r="L149" s="495" t="s">
        <v>242</v>
      </c>
      <c r="M149" s="498">
        <v>25000</v>
      </c>
      <c r="O149" s="499"/>
    </row>
    <row r="150" spans="1:15" s="497" customFormat="1" ht="30" x14ac:dyDescent="0.2">
      <c r="A150" s="495" t="s">
        <v>774</v>
      </c>
      <c r="B150" s="495" t="s">
        <v>1410</v>
      </c>
      <c r="C150" s="495" t="s">
        <v>95</v>
      </c>
      <c r="D150" s="495" t="s">
        <v>324</v>
      </c>
      <c r="E150" s="495" t="s">
        <v>464</v>
      </c>
      <c r="F150" s="495">
        <v>1990</v>
      </c>
      <c r="H150" s="495" t="s">
        <v>243</v>
      </c>
      <c r="I150" s="497" t="s">
        <v>266</v>
      </c>
      <c r="J150" s="495" t="s">
        <v>245</v>
      </c>
      <c r="K150" s="495">
        <v>2008</v>
      </c>
      <c r="L150" s="495" t="s">
        <v>242</v>
      </c>
      <c r="M150" s="498">
        <v>25000</v>
      </c>
      <c r="N150" s="498"/>
      <c r="O150" s="499"/>
    </row>
    <row r="151" spans="1:15" s="497" customFormat="1" ht="33" x14ac:dyDescent="0.2">
      <c r="A151" s="495" t="s">
        <v>1157</v>
      </c>
      <c r="B151" s="495" t="s">
        <v>1791</v>
      </c>
      <c r="C151" s="495" t="s">
        <v>130</v>
      </c>
      <c r="D151" s="495" t="s">
        <v>462</v>
      </c>
      <c r="E151" s="495" t="s">
        <v>464</v>
      </c>
      <c r="F151" s="495">
        <v>1998</v>
      </c>
      <c r="H151" s="495" t="s">
        <v>243</v>
      </c>
      <c r="I151" s="497" t="s">
        <v>266</v>
      </c>
      <c r="J151" s="495" t="s">
        <v>564</v>
      </c>
      <c r="K151" s="495">
        <v>2016</v>
      </c>
      <c r="L151" s="495" t="s">
        <v>249</v>
      </c>
      <c r="M151" s="498">
        <v>25000</v>
      </c>
      <c r="N151" s="498"/>
      <c r="O151" s="502"/>
    </row>
    <row r="152" spans="1:15" s="497" customFormat="1" ht="30" x14ac:dyDescent="0.2">
      <c r="A152" s="495" t="s">
        <v>775</v>
      </c>
      <c r="B152" s="495" t="s">
        <v>1411</v>
      </c>
      <c r="C152" s="495" t="s">
        <v>170</v>
      </c>
      <c r="D152" s="495" t="s">
        <v>332</v>
      </c>
      <c r="E152" s="495" t="s">
        <v>464</v>
      </c>
      <c r="F152" s="495">
        <v>1997</v>
      </c>
      <c r="H152" s="495" t="s">
        <v>243</v>
      </c>
      <c r="I152" s="497" t="s">
        <v>266</v>
      </c>
      <c r="J152" s="495" t="s">
        <v>245</v>
      </c>
      <c r="K152" s="495">
        <v>2014</v>
      </c>
      <c r="L152" s="495" t="s">
        <v>242</v>
      </c>
      <c r="M152" s="498">
        <v>25000</v>
      </c>
      <c r="N152" s="498"/>
      <c r="O152" s="499"/>
    </row>
    <row r="153" spans="1:15" s="497" customFormat="1" ht="30" x14ac:dyDescent="0.2">
      <c r="A153" s="495" t="s">
        <v>1158</v>
      </c>
      <c r="B153" s="495" t="s">
        <v>1792</v>
      </c>
      <c r="C153" s="495" t="s">
        <v>96</v>
      </c>
      <c r="D153" s="495" t="s">
        <v>396</v>
      </c>
      <c r="E153" s="495" t="s">
        <v>464</v>
      </c>
      <c r="F153" s="495">
        <v>2001</v>
      </c>
      <c r="H153" s="495" t="s">
        <v>243</v>
      </c>
      <c r="I153" s="497" t="s">
        <v>266</v>
      </c>
      <c r="J153" s="495" t="s">
        <v>564</v>
      </c>
      <c r="K153" s="495">
        <v>2018</v>
      </c>
      <c r="L153" s="495" t="s">
        <v>249</v>
      </c>
      <c r="M153" s="498">
        <v>25000</v>
      </c>
      <c r="N153" s="498"/>
      <c r="O153" s="499"/>
    </row>
    <row r="154" spans="1:15" s="497" customFormat="1" ht="30" x14ac:dyDescent="0.4">
      <c r="A154" s="495" t="s">
        <v>776</v>
      </c>
      <c r="B154" s="495" t="s">
        <v>1412</v>
      </c>
      <c r="C154" s="495" t="s">
        <v>1936</v>
      </c>
      <c r="D154" s="495" t="s">
        <v>379</v>
      </c>
      <c r="E154" s="495" t="s">
        <v>464</v>
      </c>
      <c r="F154" s="495">
        <v>0</v>
      </c>
      <c r="H154" s="495" t="s">
        <v>243</v>
      </c>
      <c r="I154" s="497" t="s">
        <v>266</v>
      </c>
      <c r="J154" s="495" t="s">
        <v>577</v>
      </c>
      <c r="K154" s="495">
        <v>2003</v>
      </c>
      <c r="L154" s="495" t="s">
        <v>242</v>
      </c>
      <c r="M154" s="498">
        <v>25000</v>
      </c>
      <c r="N154" s="498"/>
      <c r="O154" s="500"/>
    </row>
    <row r="155" spans="1:15" s="497" customFormat="1" ht="30" x14ac:dyDescent="0.4">
      <c r="A155" s="495" t="s">
        <v>777</v>
      </c>
      <c r="B155" s="495" t="s">
        <v>1413</v>
      </c>
      <c r="C155" s="495" t="s">
        <v>99</v>
      </c>
      <c r="D155" s="495" t="s">
        <v>299</v>
      </c>
      <c r="E155" s="495" t="s">
        <v>464</v>
      </c>
      <c r="F155" s="495">
        <v>0</v>
      </c>
      <c r="H155" s="495" t="s">
        <v>571</v>
      </c>
      <c r="I155" s="497" t="s">
        <v>266</v>
      </c>
      <c r="J155" s="495" t="s">
        <v>245</v>
      </c>
      <c r="K155" s="495">
        <v>2001</v>
      </c>
      <c r="L155" s="495" t="s">
        <v>242</v>
      </c>
      <c r="M155" s="498">
        <v>25000</v>
      </c>
      <c r="N155" s="498"/>
      <c r="O155" s="500"/>
    </row>
    <row r="156" spans="1:15" s="497" customFormat="1" ht="30" x14ac:dyDescent="0.2">
      <c r="A156" s="495" t="s">
        <v>778</v>
      </c>
      <c r="B156" s="495" t="s">
        <v>1414</v>
      </c>
      <c r="C156" s="495" t="s">
        <v>106</v>
      </c>
      <c r="D156" s="495" t="s">
        <v>429</v>
      </c>
      <c r="E156" s="495" t="s">
        <v>464</v>
      </c>
      <c r="F156" s="495">
        <v>1992</v>
      </c>
      <c r="H156" s="495" t="s">
        <v>243</v>
      </c>
      <c r="I156" s="497" t="s">
        <v>266</v>
      </c>
      <c r="J156" s="495" t="s">
        <v>577</v>
      </c>
      <c r="K156" s="495">
        <v>2012</v>
      </c>
      <c r="L156" s="495" t="s">
        <v>242</v>
      </c>
      <c r="M156" s="498">
        <v>25000</v>
      </c>
      <c r="N156" s="498"/>
      <c r="O156" s="499"/>
    </row>
    <row r="157" spans="1:15" s="497" customFormat="1" ht="30" x14ac:dyDescent="0.2">
      <c r="A157" s="495" t="s">
        <v>779</v>
      </c>
      <c r="B157" s="495" t="s">
        <v>1415</v>
      </c>
      <c r="C157" s="495" t="s">
        <v>1937</v>
      </c>
      <c r="D157" s="495" t="s">
        <v>2038</v>
      </c>
      <c r="E157" s="495" t="s">
        <v>464</v>
      </c>
      <c r="F157" s="495">
        <v>0</v>
      </c>
      <c r="H157" s="495" t="s">
        <v>243</v>
      </c>
      <c r="I157" s="497" t="s">
        <v>266</v>
      </c>
      <c r="J157" s="495" t="s">
        <v>577</v>
      </c>
      <c r="K157" s="495">
        <v>2004</v>
      </c>
      <c r="L157" s="495" t="s">
        <v>249</v>
      </c>
      <c r="M157" s="498">
        <v>25000</v>
      </c>
      <c r="N157" s="498"/>
      <c r="O157" s="499"/>
    </row>
    <row r="158" spans="1:15" s="497" customFormat="1" ht="30" x14ac:dyDescent="0.2">
      <c r="A158" s="495" t="s">
        <v>780</v>
      </c>
      <c r="B158" s="495" t="s">
        <v>1416</v>
      </c>
      <c r="C158" s="495" t="s">
        <v>1938</v>
      </c>
      <c r="D158" s="495" t="s">
        <v>356</v>
      </c>
      <c r="E158" s="495" t="s">
        <v>464</v>
      </c>
      <c r="F158" s="495">
        <v>1970</v>
      </c>
      <c r="H158" s="495" t="s">
        <v>243</v>
      </c>
      <c r="I158" s="497" t="s">
        <v>266</v>
      </c>
      <c r="J158" s="495" t="s">
        <v>577</v>
      </c>
      <c r="K158" s="495">
        <v>1988</v>
      </c>
      <c r="L158" s="495" t="s">
        <v>252</v>
      </c>
      <c r="M158" s="498">
        <v>25000</v>
      </c>
      <c r="N158" s="498"/>
      <c r="O158" s="499"/>
    </row>
    <row r="159" spans="1:15" s="497" customFormat="1" ht="30" x14ac:dyDescent="0.2">
      <c r="A159" s="495" t="s">
        <v>1159</v>
      </c>
      <c r="B159" s="495" t="s">
        <v>1793</v>
      </c>
      <c r="C159" s="495" t="s">
        <v>1993</v>
      </c>
      <c r="D159" s="495" t="s">
        <v>319</v>
      </c>
      <c r="E159" s="495"/>
      <c r="F159" s="495"/>
      <c r="H159" s="495" t="s">
        <v>243</v>
      </c>
      <c r="I159" s="497" t="s">
        <v>266</v>
      </c>
      <c r="J159" s="495" t="s">
        <v>2168</v>
      </c>
      <c r="K159" s="495">
        <v>2017</v>
      </c>
      <c r="L159" s="495" t="s">
        <v>242</v>
      </c>
      <c r="M159" s="498">
        <v>10000</v>
      </c>
      <c r="O159" s="499"/>
    </row>
    <row r="160" spans="1:15" s="497" customFormat="1" ht="30" x14ac:dyDescent="0.2">
      <c r="A160" s="495" t="s">
        <v>1160</v>
      </c>
      <c r="B160" s="495" t="s">
        <v>1794</v>
      </c>
      <c r="C160" s="495" t="s">
        <v>75</v>
      </c>
      <c r="D160" s="495" t="s">
        <v>290</v>
      </c>
      <c r="E160" s="495" t="s">
        <v>464</v>
      </c>
      <c r="F160" s="495">
        <v>1998</v>
      </c>
      <c r="H160" s="495" t="s">
        <v>243</v>
      </c>
      <c r="I160" s="497" t="s">
        <v>266</v>
      </c>
      <c r="J160" s="495" t="s">
        <v>564</v>
      </c>
      <c r="K160" s="495">
        <v>2016</v>
      </c>
      <c r="L160" s="495" t="s">
        <v>242</v>
      </c>
      <c r="M160" s="498">
        <v>25000</v>
      </c>
      <c r="N160" s="498"/>
      <c r="O160" s="499"/>
    </row>
    <row r="161" spans="1:15" s="497" customFormat="1" ht="30" x14ac:dyDescent="0.2">
      <c r="A161" s="495" t="s">
        <v>1161</v>
      </c>
      <c r="B161" s="495" t="s">
        <v>1795</v>
      </c>
      <c r="C161" s="495" t="s">
        <v>1994</v>
      </c>
      <c r="D161" s="495" t="s">
        <v>512</v>
      </c>
      <c r="E161" s="495"/>
      <c r="F161" s="495"/>
      <c r="H161" s="495" t="s">
        <v>243</v>
      </c>
      <c r="I161" s="497" t="s">
        <v>266</v>
      </c>
      <c r="J161" s="495" t="s">
        <v>2168</v>
      </c>
      <c r="K161" s="495">
        <v>2008</v>
      </c>
      <c r="L161" s="495" t="s">
        <v>251</v>
      </c>
      <c r="M161" s="498">
        <v>10000</v>
      </c>
      <c r="N161" s="498"/>
      <c r="O161" s="499"/>
    </row>
    <row r="162" spans="1:15" s="497" customFormat="1" ht="30" x14ac:dyDescent="0.2">
      <c r="A162" s="495" t="s">
        <v>781</v>
      </c>
      <c r="B162" s="495" t="s">
        <v>1417</v>
      </c>
      <c r="C162" s="495" t="s">
        <v>67</v>
      </c>
      <c r="D162" s="495" t="s">
        <v>366</v>
      </c>
      <c r="E162" s="495" t="s">
        <v>464</v>
      </c>
      <c r="F162" s="495">
        <v>0</v>
      </c>
      <c r="H162" s="495" t="s">
        <v>243</v>
      </c>
      <c r="I162" s="497" t="s">
        <v>266</v>
      </c>
      <c r="J162" s="495" t="s">
        <v>245</v>
      </c>
      <c r="K162" s="495">
        <v>2003</v>
      </c>
      <c r="L162" s="495" t="s">
        <v>242</v>
      </c>
      <c r="M162" s="498">
        <v>25000</v>
      </c>
      <c r="O162" s="499"/>
    </row>
    <row r="163" spans="1:15" s="497" customFormat="1" ht="30" x14ac:dyDescent="0.2">
      <c r="A163" s="495" t="s">
        <v>782</v>
      </c>
      <c r="B163" s="495" t="s">
        <v>1418</v>
      </c>
      <c r="C163" s="495" t="s">
        <v>113</v>
      </c>
      <c r="D163" s="495" t="s">
        <v>366</v>
      </c>
      <c r="E163" s="495" t="s">
        <v>464</v>
      </c>
      <c r="F163" s="495">
        <v>1999</v>
      </c>
      <c r="H163" s="495" t="s">
        <v>243</v>
      </c>
      <c r="I163" s="497" t="s">
        <v>266</v>
      </c>
      <c r="J163" s="495" t="s">
        <v>577</v>
      </c>
      <c r="K163" s="495">
        <v>2017</v>
      </c>
      <c r="L163" s="495" t="s">
        <v>242</v>
      </c>
      <c r="M163" s="498">
        <v>25000</v>
      </c>
      <c r="N163" s="498"/>
      <c r="O163" s="499"/>
    </row>
    <row r="164" spans="1:15" s="497" customFormat="1" ht="30" x14ac:dyDescent="0.2">
      <c r="A164" s="495" t="s">
        <v>783</v>
      </c>
      <c r="B164" s="495" t="s">
        <v>1419</v>
      </c>
      <c r="C164" s="495" t="s">
        <v>433</v>
      </c>
      <c r="D164" s="495" t="s">
        <v>395</v>
      </c>
      <c r="E164" s="495" t="s">
        <v>464</v>
      </c>
      <c r="F164" s="495">
        <v>2000</v>
      </c>
      <c r="H164" s="495" t="s">
        <v>243</v>
      </c>
      <c r="I164" s="497" t="s">
        <v>266</v>
      </c>
      <c r="J164" s="495" t="s">
        <v>577</v>
      </c>
      <c r="K164" s="495">
        <v>2018</v>
      </c>
      <c r="L164" s="495" t="s">
        <v>241</v>
      </c>
      <c r="M164" s="498">
        <v>25000</v>
      </c>
      <c r="N164" s="498"/>
      <c r="O164" s="499"/>
    </row>
    <row r="165" spans="1:15" s="497" customFormat="1" ht="30" x14ac:dyDescent="0.2">
      <c r="A165" s="495" t="s">
        <v>784</v>
      </c>
      <c r="B165" s="495" t="s">
        <v>1420</v>
      </c>
      <c r="C165" s="495" t="s">
        <v>1919</v>
      </c>
      <c r="D165" s="495" t="s">
        <v>376</v>
      </c>
      <c r="E165" s="495" t="s">
        <v>464</v>
      </c>
      <c r="F165" s="495">
        <v>1995</v>
      </c>
      <c r="H165" s="495" t="s">
        <v>243</v>
      </c>
      <c r="I165" s="497" t="s">
        <v>266</v>
      </c>
      <c r="J165" s="495" t="s">
        <v>577</v>
      </c>
      <c r="K165" s="495">
        <v>2014</v>
      </c>
      <c r="L165" s="495" t="s">
        <v>242</v>
      </c>
      <c r="M165" s="498">
        <v>25000</v>
      </c>
      <c r="O165" s="499"/>
    </row>
    <row r="166" spans="1:15" s="497" customFormat="1" ht="30" x14ac:dyDescent="0.2">
      <c r="A166" s="495" t="s">
        <v>785</v>
      </c>
      <c r="B166" s="495" t="s">
        <v>1421</v>
      </c>
      <c r="C166" s="495" t="s">
        <v>149</v>
      </c>
      <c r="D166" s="495" t="s">
        <v>393</v>
      </c>
      <c r="E166" s="495" t="s">
        <v>464</v>
      </c>
      <c r="F166" s="495">
        <v>1989</v>
      </c>
      <c r="H166" s="495" t="s">
        <v>243</v>
      </c>
      <c r="I166" s="497" t="s">
        <v>266</v>
      </c>
      <c r="J166" s="495" t="s">
        <v>245</v>
      </c>
      <c r="K166" s="495">
        <v>2007</v>
      </c>
      <c r="L166" s="495" t="s">
        <v>251</v>
      </c>
      <c r="M166" s="498">
        <v>25000</v>
      </c>
      <c r="O166" s="499"/>
    </row>
    <row r="167" spans="1:15" s="497" customFormat="1" ht="30" x14ac:dyDescent="0.2">
      <c r="A167" s="495" t="s">
        <v>1162</v>
      </c>
      <c r="B167" s="495" t="s">
        <v>1796</v>
      </c>
      <c r="C167" s="495" t="s">
        <v>145</v>
      </c>
      <c r="D167" s="495" t="s">
        <v>2138</v>
      </c>
      <c r="E167" s="495"/>
      <c r="F167" s="495"/>
      <c r="H167" s="495" t="s">
        <v>243</v>
      </c>
      <c r="I167" s="497" t="s">
        <v>266</v>
      </c>
      <c r="J167" s="495" t="s">
        <v>2168</v>
      </c>
      <c r="K167" s="495">
        <v>2017</v>
      </c>
      <c r="L167" s="495" t="s">
        <v>241</v>
      </c>
      <c r="M167" s="498">
        <v>10000</v>
      </c>
      <c r="O167" s="499"/>
    </row>
    <row r="168" spans="1:15" s="497" customFormat="1" ht="30" x14ac:dyDescent="0.2">
      <c r="A168" s="495" t="s">
        <v>786</v>
      </c>
      <c r="B168" s="495" t="s">
        <v>1422</v>
      </c>
      <c r="C168" s="495" t="s">
        <v>162</v>
      </c>
      <c r="D168" s="495" t="s">
        <v>2039</v>
      </c>
      <c r="E168" s="495" t="s">
        <v>464</v>
      </c>
      <c r="F168" s="495">
        <v>1983</v>
      </c>
      <c r="H168" s="495" t="s">
        <v>243</v>
      </c>
      <c r="I168" s="497" t="s">
        <v>266</v>
      </c>
      <c r="J168" s="495" t="s">
        <v>577</v>
      </c>
      <c r="K168" s="495">
        <v>2007</v>
      </c>
      <c r="L168" s="495" t="s">
        <v>249</v>
      </c>
      <c r="M168" s="498">
        <v>25000</v>
      </c>
      <c r="O168" s="499"/>
    </row>
    <row r="169" spans="1:15" s="497" customFormat="1" ht="30" x14ac:dyDescent="0.2">
      <c r="A169" s="495" t="s">
        <v>787</v>
      </c>
      <c r="B169" s="495" t="s">
        <v>1423</v>
      </c>
      <c r="C169" s="495" t="s">
        <v>106</v>
      </c>
      <c r="D169" s="495" t="s">
        <v>440</v>
      </c>
      <c r="E169" s="495" t="s">
        <v>464</v>
      </c>
      <c r="F169" s="495">
        <v>0</v>
      </c>
      <c r="H169" s="495" t="s">
        <v>243</v>
      </c>
      <c r="I169" s="497" t="s">
        <v>266</v>
      </c>
      <c r="J169" s="495" t="s">
        <v>245</v>
      </c>
      <c r="K169" s="495">
        <v>1995</v>
      </c>
      <c r="L169" s="495" t="s">
        <v>248</v>
      </c>
      <c r="M169" s="498">
        <v>25000</v>
      </c>
      <c r="O169" s="499"/>
    </row>
    <row r="170" spans="1:15" s="497" customFormat="1" ht="30" x14ac:dyDescent="0.2">
      <c r="A170" s="495" t="s">
        <v>788</v>
      </c>
      <c r="B170" s="495" t="s">
        <v>1424</v>
      </c>
      <c r="C170" s="495" t="s">
        <v>122</v>
      </c>
      <c r="D170" s="495" t="s">
        <v>352</v>
      </c>
      <c r="E170" s="495" t="s">
        <v>464</v>
      </c>
      <c r="F170" s="495">
        <v>1994</v>
      </c>
      <c r="H170" s="495" t="s">
        <v>571</v>
      </c>
      <c r="I170" s="497" t="s">
        <v>266</v>
      </c>
      <c r="J170" s="495" t="s">
        <v>245</v>
      </c>
      <c r="K170" s="495">
        <v>2013</v>
      </c>
      <c r="L170" s="495" t="s">
        <v>241</v>
      </c>
      <c r="M170" s="498">
        <v>25000</v>
      </c>
      <c r="N170" s="498"/>
      <c r="O170" s="499"/>
    </row>
    <row r="171" spans="1:15" s="497" customFormat="1" ht="30" x14ac:dyDescent="0.2">
      <c r="A171" s="495" t="s">
        <v>789</v>
      </c>
      <c r="B171" s="495" t="s">
        <v>1425</v>
      </c>
      <c r="C171" s="495" t="s">
        <v>137</v>
      </c>
      <c r="D171" s="495" t="s">
        <v>347</v>
      </c>
      <c r="E171" s="495" t="s">
        <v>464</v>
      </c>
      <c r="F171" s="495">
        <v>1995</v>
      </c>
      <c r="H171" s="495" t="s">
        <v>243</v>
      </c>
      <c r="I171" s="497" t="s">
        <v>266</v>
      </c>
      <c r="J171" s="495" t="s">
        <v>577</v>
      </c>
      <c r="K171" s="495">
        <v>2012</v>
      </c>
      <c r="L171" s="495" t="s">
        <v>247</v>
      </c>
      <c r="M171" s="498">
        <v>25000</v>
      </c>
      <c r="N171" s="498"/>
      <c r="O171" s="499"/>
    </row>
    <row r="172" spans="1:15" s="497" customFormat="1" ht="30" x14ac:dyDescent="0.2">
      <c r="A172" s="495" t="s">
        <v>1163</v>
      </c>
      <c r="B172" s="495" t="s">
        <v>1797</v>
      </c>
      <c r="C172" s="495" t="s">
        <v>95</v>
      </c>
      <c r="D172" s="495" t="s">
        <v>430</v>
      </c>
      <c r="E172" s="495"/>
      <c r="F172" s="495"/>
      <c r="H172" s="495" t="s">
        <v>243</v>
      </c>
      <c r="I172" s="497" t="s">
        <v>266</v>
      </c>
      <c r="J172" s="495" t="s">
        <v>2168</v>
      </c>
      <c r="K172" s="495">
        <v>2008</v>
      </c>
      <c r="L172" s="495" t="s">
        <v>250</v>
      </c>
      <c r="M172" s="498">
        <v>10000</v>
      </c>
      <c r="N172" s="498"/>
      <c r="O172" s="499"/>
    </row>
    <row r="173" spans="1:15" s="497" customFormat="1" ht="30" x14ac:dyDescent="0.2">
      <c r="A173" s="495" t="s">
        <v>790</v>
      </c>
      <c r="B173" s="495" t="s">
        <v>1426</v>
      </c>
      <c r="C173" s="495" t="s">
        <v>132</v>
      </c>
      <c r="D173" s="495" t="s">
        <v>2040</v>
      </c>
      <c r="E173" s="495" t="s">
        <v>464</v>
      </c>
      <c r="F173" s="495">
        <v>1984</v>
      </c>
      <c r="H173" s="495" t="s">
        <v>243</v>
      </c>
      <c r="I173" s="497" t="s">
        <v>266</v>
      </c>
      <c r="J173" s="495" t="s">
        <v>577</v>
      </c>
      <c r="K173" s="495">
        <v>2016</v>
      </c>
      <c r="L173" s="495" t="s">
        <v>241</v>
      </c>
      <c r="M173" s="498">
        <v>25000</v>
      </c>
      <c r="N173" s="498"/>
      <c r="O173" s="499"/>
    </row>
    <row r="174" spans="1:15" s="497" customFormat="1" ht="30" x14ac:dyDescent="0.2">
      <c r="A174" s="495" t="s">
        <v>1164</v>
      </c>
      <c r="B174" s="495" t="s">
        <v>1798</v>
      </c>
      <c r="C174" s="495" t="s">
        <v>106</v>
      </c>
      <c r="D174" s="495" t="s">
        <v>459</v>
      </c>
      <c r="E174" s="495"/>
      <c r="F174" s="495"/>
      <c r="H174" s="495" t="s">
        <v>243</v>
      </c>
      <c r="I174" s="497" t="s">
        <v>266</v>
      </c>
      <c r="J174" s="495" t="s">
        <v>245</v>
      </c>
      <c r="K174" s="495">
        <v>2017</v>
      </c>
      <c r="L174" s="495" t="s">
        <v>250</v>
      </c>
      <c r="M174" s="498">
        <v>10000</v>
      </c>
      <c r="N174" s="498"/>
      <c r="O174" s="499"/>
    </row>
    <row r="175" spans="1:15" s="497" customFormat="1" ht="30" x14ac:dyDescent="0.4">
      <c r="A175" s="495" t="s">
        <v>791</v>
      </c>
      <c r="B175" s="495" t="s">
        <v>1427</v>
      </c>
      <c r="C175" s="495" t="s">
        <v>133</v>
      </c>
      <c r="D175" s="495" t="s">
        <v>460</v>
      </c>
      <c r="E175" s="495" t="s">
        <v>464</v>
      </c>
      <c r="F175" s="495">
        <v>0</v>
      </c>
      <c r="H175" s="495" t="s">
        <v>571</v>
      </c>
      <c r="I175" s="497" t="s">
        <v>266</v>
      </c>
      <c r="J175" s="495" t="s">
        <v>577</v>
      </c>
      <c r="K175" s="495">
        <v>2000</v>
      </c>
      <c r="L175" s="495" t="s">
        <v>247</v>
      </c>
      <c r="M175" s="498">
        <v>25000</v>
      </c>
      <c r="N175" s="498"/>
      <c r="O175" s="500"/>
    </row>
    <row r="176" spans="1:15" s="497" customFormat="1" ht="30" x14ac:dyDescent="0.2">
      <c r="A176" s="495" t="s">
        <v>792</v>
      </c>
      <c r="B176" s="495" t="s">
        <v>1428</v>
      </c>
      <c r="C176" s="495" t="s">
        <v>560</v>
      </c>
      <c r="D176" s="495" t="s">
        <v>2041</v>
      </c>
      <c r="E176" s="495" t="s">
        <v>464</v>
      </c>
      <c r="F176" s="495">
        <v>1997</v>
      </c>
      <c r="H176" s="495" t="s">
        <v>243</v>
      </c>
      <c r="I176" s="497" t="s">
        <v>266</v>
      </c>
      <c r="J176" s="495" t="s">
        <v>245</v>
      </c>
      <c r="K176" s="495">
        <v>2015</v>
      </c>
      <c r="L176" s="495" t="s">
        <v>465</v>
      </c>
      <c r="M176" s="498">
        <v>25000</v>
      </c>
      <c r="N176" s="498"/>
      <c r="O176" s="499"/>
    </row>
    <row r="177" spans="1:15" s="497" customFormat="1" ht="30" x14ac:dyDescent="0.2">
      <c r="A177" s="495" t="s">
        <v>793</v>
      </c>
      <c r="B177" s="495" t="s">
        <v>1429</v>
      </c>
      <c r="C177" s="495" t="s">
        <v>145</v>
      </c>
      <c r="D177" s="495" t="s">
        <v>316</v>
      </c>
      <c r="E177" s="495" t="s">
        <v>464</v>
      </c>
      <c r="F177" s="495">
        <v>1997</v>
      </c>
      <c r="H177" s="495" t="s">
        <v>243</v>
      </c>
      <c r="I177" s="497" t="s">
        <v>266</v>
      </c>
      <c r="J177" s="495" t="s">
        <v>245</v>
      </c>
      <c r="K177" s="495">
        <v>2014</v>
      </c>
      <c r="L177" s="495" t="s">
        <v>241</v>
      </c>
      <c r="M177" s="498">
        <v>25000</v>
      </c>
      <c r="N177" s="498"/>
      <c r="O177" s="499"/>
    </row>
    <row r="178" spans="1:15" s="497" customFormat="1" ht="30" x14ac:dyDescent="0.4">
      <c r="A178" s="495" t="s">
        <v>794</v>
      </c>
      <c r="B178" s="495" t="s">
        <v>1430</v>
      </c>
      <c r="C178" s="495" t="s">
        <v>381</v>
      </c>
      <c r="D178" s="495" t="s">
        <v>337</v>
      </c>
      <c r="E178" s="495" t="s">
        <v>464</v>
      </c>
      <c r="F178" s="495">
        <v>1971</v>
      </c>
      <c r="H178" s="495" t="s">
        <v>243</v>
      </c>
      <c r="I178" s="497" t="s">
        <v>266</v>
      </c>
      <c r="J178" s="495" t="s">
        <v>245</v>
      </c>
      <c r="K178" s="495">
        <v>1990</v>
      </c>
      <c r="L178" s="495" t="s">
        <v>252</v>
      </c>
      <c r="M178" s="498">
        <v>25000</v>
      </c>
      <c r="O178" s="500"/>
    </row>
    <row r="179" spans="1:15" s="497" customFormat="1" ht="30" x14ac:dyDescent="0.2">
      <c r="A179" s="495" t="s">
        <v>795</v>
      </c>
      <c r="B179" s="495" t="s">
        <v>1431</v>
      </c>
      <c r="C179" s="495" t="s">
        <v>97</v>
      </c>
      <c r="D179" s="495" t="s">
        <v>321</v>
      </c>
      <c r="E179" s="495" t="s">
        <v>464</v>
      </c>
      <c r="F179" s="495">
        <v>1997</v>
      </c>
      <c r="H179" s="495" t="s">
        <v>243</v>
      </c>
      <c r="I179" s="497" t="s">
        <v>266</v>
      </c>
      <c r="J179" s="495" t="s">
        <v>245</v>
      </c>
      <c r="K179" s="495">
        <v>2014</v>
      </c>
      <c r="L179" s="495" t="s">
        <v>252</v>
      </c>
      <c r="M179" s="498">
        <v>25000</v>
      </c>
      <c r="N179" s="498"/>
      <c r="O179" s="499"/>
    </row>
    <row r="180" spans="1:15" s="497" customFormat="1" ht="30" x14ac:dyDescent="0.2">
      <c r="A180" s="495" t="s">
        <v>796</v>
      </c>
      <c r="B180" s="495" t="s">
        <v>1432</v>
      </c>
      <c r="C180" s="495" t="s">
        <v>1939</v>
      </c>
      <c r="D180" s="495" t="s">
        <v>340</v>
      </c>
      <c r="E180" s="495" t="s">
        <v>464</v>
      </c>
      <c r="F180" s="495">
        <v>1971</v>
      </c>
      <c r="H180" s="495" t="s">
        <v>243</v>
      </c>
      <c r="I180" s="497" t="s">
        <v>266</v>
      </c>
      <c r="J180" s="495" t="s">
        <v>245</v>
      </c>
      <c r="K180" s="495">
        <v>1989</v>
      </c>
      <c r="L180" s="495" t="s">
        <v>242</v>
      </c>
      <c r="M180" s="498">
        <v>25000</v>
      </c>
      <c r="O180" s="499"/>
    </row>
    <row r="181" spans="1:15" s="497" customFormat="1" ht="30" x14ac:dyDescent="0.2">
      <c r="A181" s="495" t="s">
        <v>1165</v>
      </c>
      <c r="B181" s="495" t="s">
        <v>1799</v>
      </c>
      <c r="C181" s="495" t="s">
        <v>98</v>
      </c>
      <c r="D181" s="495" t="s">
        <v>341</v>
      </c>
      <c r="E181" s="495" t="s">
        <v>464</v>
      </c>
      <c r="F181" s="495">
        <v>1993</v>
      </c>
      <c r="H181" s="495" t="s">
        <v>243</v>
      </c>
      <c r="I181" s="497" t="s">
        <v>266</v>
      </c>
      <c r="J181" s="495" t="s">
        <v>564</v>
      </c>
      <c r="K181" s="495">
        <v>2010</v>
      </c>
      <c r="L181" s="495" t="s">
        <v>242</v>
      </c>
      <c r="M181" s="498">
        <v>25000</v>
      </c>
      <c r="N181" s="498"/>
      <c r="O181" s="499"/>
    </row>
    <row r="182" spans="1:15" s="497" customFormat="1" ht="30" x14ac:dyDescent="0.2">
      <c r="A182" s="495" t="s">
        <v>1166</v>
      </c>
      <c r="B182" s="495" t="s">
        <v>1800</v>
      </c>
      <c r="C182" s="495" t="s">
        <v>1995</v>
      </c>
      <c r="D182" s="495" t="s">
        <v>421</v>
      </c>
      <c r="E182" s="495"/>
      <c r="F182" s="495"/>
      <c r="H182" s="495" t="s">
        <v>243</v>
      </c>
      <c r="I182" s="497" t="s">
        <v>266</v>
      </c>
      <c r="J182" s="495" t="s">
        <v>2168</v>
      </c>
      <c r="K182" s="495">
        <v>2020</v>
      </c>
      <c r="L182" s="495" t="s">
        <v>242</v>
      </c>
      <c r="M182" s="498">
        <v>10000</v>
      </c>
      <c r="N182" s="498"/>
      <c r="O182" s="499"/>
    </row>
    <row r="183" spans="1:15" s="497" customFormat="1" ht="30" x14ac:dyDescent="0.2">
      <c r="A183" s="495" t="s">
        <v>1167</v>
      </c>
      <c r="B183" s="495" t="s">
        <v>1801</v>
      </c>
      <c r="C183" s="495" t="s">
        <v>74</v>
      </c>
      <c r="D183" s="495" t="s">
        <v>295</v>
      </c>
      <c r="E183" s="495"/>
      <c r="F183" s="495"/>
      <c r="H183" s="495" t="s">
        <v>243</v>
      </c>
      <c r="I183" s="497" t="s">
        <v>266</v>
      </c>
      <c r="J183" s="495" t="s">
        <v>245</v>
      </c>
      <c r="K183" s="495">
        <v>2011</v>
      </c>
      <c r="L183" s="495" t="s">
        <v>248</v>
      </c>
      <c r="M183" s="498">
        <v>10000</v>
      </c>
      <c r="N183" s="498"/>
      <c r="O183" s="499"/>
    </row>
    <row r="184" spans="1:15" s="497" customFormat="1" ht="30" x14ac:dyDescent="0.2">
      <c r="A184" s="495" t="s">
        <v>1267</v>
      </c>
      <c r="B184" s="495" t="s">
        <v>1898</v>
      </c>
      <c r="C184" s="495" t="s">
        <v>88</v>
      </c>
      <c r="D184" s="495" t="s">
        <v>422</v>
      </c>
      <c r="E184" s="495" t="s">
        <v>464</v>
      </c>
      <c r="F184" s="495">
        <v>1985</v>
      </c>
      <c r="H184" s="495" t="s">
        <v>243</v>
      </c>
      <c r="I184" s="497" t="s">
        <v>266</v>
      </c>
      <c r="J184" s="495" t="s">
        <v>564</v>
      </c>
      <c r="K184" s="495">
        <v>2003</v>
      </c>
      <c r="L184" s="495" t="s">
        <v>241</v>
      </c>
      <c r="M184" s="498">
        <v>25000</v>
      </c>
      <c r="N184" s="498"/>
      <c r="O184" s="499"/>
    </row>
    <row r="185" spans="1:15" s="497" customFormat="1" ht="30" x14ac:dyDescent="0.2">
      <c r="A185" s="495" t="s">
        <v>797</v>
      </c>
      <c r="B185" s="495" t="s">
        <v>1433</v>
      </c>
      <c r="C185" s="495" t="s">
        <v>160</v>
      </c>
      <c r="D185" s="495" t="s">
        <v>2042</v>
      </c>
      <c r="E185" s="495" t="s">
        <v>464</v>
      </c>
      <c r="F185" s="495">
        <v>1988</v>
      </c>
      <c r="H185" s="495" t="s">
        <v>243</v>
      </c>
      <c r="I185" s="497" t="s">
        <v>266</v>
      </c>
      <c r="J185" s="495" t="s">
        <v>245</v>
      </c>
      <c r="K185" s="495">
        <v>2006</v>
      </c>
      <c r="L185" s="495" t="s">
        <v>252</v>
      </c>
      <c r="M185" s="498">
        <v>25000</v>
      </c>
      <c r="N185" s="498"/>
      <c r="O185" s="499"/>
    </row>
    <row r="186" spans="1:15" s="497" customFormat="1" ht="30" x14ac:dyDescent="0.2">
      <c r="A186" s="495" t="s">
        <v>798</v>
      </c>
      <c r="B186" s="495" t="s">
        <v>1434</v>
      </c>
      <c r="C186" s="495" t="s">
        <v>73</v>
      </c>
      <c r="D186" s="495" t="s">
        <v>559</v>
      </c>
      <c r="E186" s="495" t="s">
        <v>464</v>
      </c>
      <c r="F186" s="495">
        <v>1990</v>
      </c>
      <c r="H186" s="495" t="s">
        <v>571</v>
      </c>
      <c r="I186" s="497" t="s">
        <v>266</v>
      </c>
      <c r="J186" s="495" t="s">
        <v>577</v>
      </c>
      <c r="K186" s="495">
        <v>2014</v>
      </c>
      <c r="L186" s="495" t="s">
        <v>241</v>
      </c>
      <c r="M186" s="498">
        <v>25000</v>
      </c>
      <c r="N186" s="498"/>
      <c r="O186" s="499"/>
    </row>
    <row r="187" spans="1:15" s="497" customFormat="1" ht="30" x14ac:dyDescent="0.2">
      <c r="A187" s="495" t="s">
        <v>1168</v>
      </c>
      <c r="B187" s="495" t="s">
        <v>1802</v>
      </c>
      <c r="C187" s="495" t="s">
        <v>112</v>
      </c>
      <c r="D187" s="495" t="s">
        <v>321</v>
      </c>
      <c r="E187" s="495" t="s">
        <v>464</v>
      </c>
      <c r="F187" s="495">
        <v>1996</v>
      </c>
      <c r="H187" s="495" t="s">
        <v>243</v>
      </c>
      <c r="I187" s="497" t="s">
        <v>266</v>
      </c>
      <c r="J187" s="495" t="s">
        <v>564</v>
      </c>
      <c r="K187" s="495">
        <v>2013</v>
      </c>
      <c r="L187" s="495" t="s">
        <v>250</v>
      </c>
      <c r="M187" s="498">
        <v>25000</v>
      </c>
      <c r="N187" s="498"/>
      <c r="O187" s="499"/>
    </row>
    <row r="188" spans="1:15" s="497" customFormat="1" ht="30" x14ac:dyDescent="0.2">
      <c r="A188" s="495" t="s">
        <v>799</v>
      </c>
      <c r="B188" s="495" t="s">
        <v>1435</v>
      </c>
      <c r="C188" s="495" t="s">
        <v>1940</v>
      </c>
      <c r="D188" s="495" t="s">
        <v>401</v>
      </c>
      <c r="E188" s="495" t="s">
        <v>464</v>
      </c>
      <c r="F188" s="495">
        <v>1976</v>
      </c>
      <c r="H188" s="495" t="s">
        <v>243</v>
      </c>
      <c r="I188" s="497" t="s">
        <v>266</v>
      </c>
      <c r="J188" s="495" t="s">
        <v>245</v>
      </c>
      <c r="K188" s="495">
        <v>1994</v>
      </c>
      <c r="L188" s="495" t="s">
        <v>465</v>
      </c>
      <c r="M188" s="498">
        <v>25000</v>
      </c>
      <c r="N188" s="498"/>
      <c r="O188" s="499"/>
    </row>
    <row r="189" spans="1:15" s="497" customFormat="1" ht="30" x14ac:dyDescent="0.4">
      <c r="A189" s="495" t="s">
        <v>800</v>
      </c>
      <c r="B189" s="495" t="s">
        <v>1436</v>
      </c>
      <c r="C189" s="495" t="s">
        <v>1941</v>
      </c>
      <c r="D189" s="495" t="s">
        <v>295</v>
      </c>
      <c r="E189" s="495" t="s">
        <v>464</v>
      </c>
      <c r="F189" s="495">
        <v>1992</v>
      </c>
      <c r="H189" s="495" t="s">
        <v>243</v>
      </c>
      <c r="I189" s="497" t="s">
        <v>266</v>
      </c>
      <c r="J189" s="495" t="s">
        <v>577</v>
      </c>
      <c r="K189" s="495">
        <v>2012</v>
      </c>
      <c r="L189" s="495" t="s">
        <v>247</v>
      </c>
      <c r="M189" s="498">
        <v>25000</v>
      </c>
      <c r="N189" s="498"/>
      <c r="O189" s="500"/>
    </row>
    <row r="190" spans="1:15" s="497" customFormat="1" ht="30" x14ac:dyDescent="0.2">
      <c r="A190" s="495" t="s">
        <v>1169</v>
      </c>
      <c r="B190" s="495" t="s">
        <v>1803</v>
      </c>
      <c r="C190" s="495" t="s">
        <v>88</v>
      </c>
      <c r="D190" s="495" t="s">
        <v>530</v>
      </c>
      <c r="E190" s="495"/>
      <c r="F190" s="495"/>
      <c r="H190" s="495" t="s">
        <v>243</v>
      </c>
      <c r="I190" s="497" t="s">
        <v>266</v>
      </c>
      <c r="J190" s="495" t="s">
        <v>2168</v>
      </c>
      <c r="K190" s="495">
        <v>2009</v>
      </c>
      <c r="L190" s="495" t="s">
        <v>242</v>
      </c>
      <c r="M190" s="498">
        <v>10000</v>
      </c>
      <c r="N190" s="498"/>
      <c r="O190" s="499"/>
    </row>
    <row r="191" spans="1:15" s="497" customFormat="1" ht="30" x14ac:dyDescent="0.2">
      <c r="A191" s="495" t="s">
        <v>1170</v>
      </c>
      <c r="B191" s="495" t="s">
        <v>1804</v>
      </c>
      <c r="C191" s="495" t="s">
        <v>91</v>
      </c>
      <c r="D191" s="495" t="s">
        <v>517</v>
      </c>
      <c r="E191" s="495"/>
      <c r="F191" s="495"/>
      <c r="H191" s="495" t="s">
        <v>243</v>
      </c>
      <c r="I191" s="497" t="s">
        <v>266</v>
      </c>
      <c r="J191" s="495" t="s">
        <v>2168</v>
      </c>
      <c r="K191" s="495">
        <v>2005</v>
      </c>
      <c r="L191" s="495" t="s">
        <v>251</v>
      </c>
      <c r="M191" s="498">
        <v>10000</v>
      </c>
      <c r="N191" s="498"/>
      <c r="O191" s="499"/>
    </row>
    <row r="192" spans="1:15" s="497" customFormat="1" ht="30" x14ac:dyDescent="0.2">
      <c r="A192" s="495" t="s">
        <v>801</v>
      </c>
      <c r="B192" s="495" t="s">
        <v>1437</v>
      </c>
      <c r="C192" s="495" t="s">
        <v>1942</v>
      </c>
      <c r="D192" s="495" t="s">
        <v>365</v>
      </c>
      <c r="E192" s="495" t="s">
        <v>464</v>
      </c>
      <c r="F192" s="495">
        <v>1980</v>
      </c>
      <c r="H192" s="495" t="s">
        <v>243</v>
      </c>
      <c r="I192" s="497" t="s">
        <v>266</v>
      </c>
      <c r="J192" s="495" t="s">
        <v>577</v>
      </c>
      <c r="K192" s="495">
        <v>2006</v>
      </c>
      <c r="L192" s="495" t="s">
        <v>242</v>
      </c>
      <c r="M192" s="498">
        <v>25000</v>
      </c>
      <c r="O192" s="499"/>
    </row>
    <row r="193" spans="1:15" s="497" customFormat="1" ht="30" x14ac:dyDescent="0.2">
      <c r="A193" s="495" t="s">
        <v>802</v>
      </c>
      <c r="B193" s="495" t="s">
        <v>1438</v>
      </c>
      <c r="C193" s="495" t="s">
        <v>74</v>
      </c>
      <c r="D193" s="495" t="s">
        <v>379</v>
      </c>
      <c r="E193" s="495" t="s">
        <v>464</v>
      </c>
      <c r="F193" s="495">
        <v>1996</v>
      </c>
      <c r="H193" s="495" t="s">
        <v>243</v>
      </c>
      <c r="I193" s="497" t="s">
        <v>266</v>
      </c>
      <c r="J193" s="495" t="s">
        <v>245</v>
      </c>
      <c r="K193" s="495">
        <v>2013</v>
      </c>
      <c r="L193" s="495" t="s">
        <v>248</v>
      </c>
      <c r="M193" s="498">
        <v>25000</v>
      </c>
      <c r="O193" s="499"/>
    </row>
    <row r="194" spans="1:15" s="497" customFormat="1" ht="30" x14ac:dyDescent="0.2">
      <c r="A194" s="495" t="s">
        <v>1171</v>
      </c>
      <c r="B194" s="495" t="s">
        <v>1805</v>
      </c>
      <c r="C194" s="495" t="s">
        <v>311</v>
      </c>
      <c r="D194" s="495" t="s">
        <v>292</v>
      </c>
      <c r="E194" s="495"/>
      <c r="F194" s="495"/>
      <c r="H194" s="495" t="s">
        <v>243</v>
      </c>
      <c r="I194" s="497" t="s">
        <v>266</v>
      </c>
      <c r="J194" s="495" t="s">
        <v>245</v>
      </c>
      <c r="K194" s="495">
        <v>2005</v>
      </c>
      <c r="L194" s="495" t="s">
        <v>247</v>
      </c>
      <c r="M194" s="498">
        <v>10000</v>
      </c>
      <c r="O194" s="499"/>
    </row>
    <row r="195" spans="1:15" s="497" customFormat="1" ht="30" x14ac:dyDescent="0.2">
      <c r="A195" s="495" t="s">
        <v>803</v>
      </c>
      <c r="B195" s="495" t="s">
        <v>1439</v>
      </c>
      <c r="C195" s="495" t="s">
        <v>72</v>
      </c>
      <c r="D195" s="495" t="s">
        <v>2043</v>
      </c>
      <c r="E195" s="495" t="s">
        <v>464</v>
      </c>
      <c r="F195" s="495">
        <v>1992</v>
      </c>
      <c r="H195" s="495" t="s">
        <v>243</v>
      </c>
      <c r="I195" s="497" t="s">
        <v>266</v>
      </c>
      <c r="J195" s="495" t="s">
        <v>245</v>
      </c>
      <c r="K195" s="495">
        <v>2010</v>
      </c>
      <c r="L195" s="495" t="s">
        <v>241</v>
      </c>
      <c r="M195" s="498">
        <v>25000</v>
      </c>
      <c r="O195" s="499"/>
    </row>
    <row r="196" spans="1:15" s="497" customFormat="1" ht="27.75" x14ac:dyDescent="0.2">
      <c r="A196" s="495" t="s">
        <v>804</v>
      </c>
      <c r="B196" s="495" t="s">
        <v>1440</v>
      </c>
      <c r="C196" s="495" t="s">
        <v>1943</v>
      </c>
      <c r="D196" s="495" t="s">
        <v>2044</v>
      </c>
      <c r="E196" s="495" t="s">
        <v>464</v>
      </c>
      <c r="F196" s="495">
        <v>1999</v>
      </c>
      <c r="H196" s="495" t="s">
        <v>243</v>
      </c>
      <c r="I196" s="497" t="s">
        <v>266</v>
      </c>
      <c r="J196" s="495" t="s">
        <v>577</v>
      </c>
      <c r="K196" s="495">
        <v>2017</v>
      </c>
      <c r="L196" s="495" t="s">
        <v>465</v>
      </c>
      <c r="M196" s="498">
        <v>25000</v>
      </c>
      <c r="N196" s="498"/>
      <c r="O196" s="503"/>
    </row>
    <row r="197" spans="1:15" s="497" customFormat="1" ht="30" x14ac:dyDescent="0.2">
      <c r="A197" s="495" t="s">
        <v>805</v>
      </c>
      <c r="B197" s="495" t="s">
        <v>1441</v>
      </c>
      <c r="C197" s="495" t="s">
        <v>107</v>
      </c>
      <c r="D197" s="495" t="s">
        <v>345</v>
      </c>
      <c r="E197" s="495" t="s">
        <v>464</v>
      </c>
      <c r="F197" s="495">
        <v>1996</v>
      </c>
      <c r="H197" s="495" t="s">
        <v>243</v>
      </c>
      <c r="I197" s="497" t="s">
        <v>266</v>
      </c>
      <c r="J197" s="495" t="s">
        <v>245</v>
      </c>
      <c r="K197" s="495">
        <v>2014</v>
      </c>
      <c r="L197" s="495" t="s">
        <v>252</v>
      </c>
      <c r="M197" s="498">
        <v>25000</v>
      </c>
      <c r="N197" s="498"/>
      <c r="O197" s="499"/>
    </row>
    <row r="198" spans="1:15" s="497" customFormat="1" ht="30" x14ac:dyDescent="0.4">
      <c r="A198" s="495" t="s">
        <v>806</v>
      </c>
      <c r="B198" s="495" t="s">
        <v>1442</v>
      </c>
      <c r="C198" s="495" t="s">
        <v>1944</v>
      </c>
      <c r="D198" s="495" t="s">
        <v>336</v>
      </c>
      <c r="E198" s="495" t="s">
        <v>464</v>
      </c>
      <c r="F198" s="495">
        <v>1998</v>
      </c>
      <c r="H198" s="495" t="s">
        <v>243</v>
      </c>
      <c r="I198" s="497" t="s">
        <v>266</v>
      </c>
      <c r="J198" s="495" t="s">
        <v>245</v>
      </c>
      <c r="K198" s="495">
        <v>2017</v>
      </c>
      <c r="L198" s="495" t="s">
        <v>242</v>
      </c>
      <c r="M198" s="498">
        <v>25000</v>
      </c>
      <c r="N198" s="498"/>
      <c r="O198" s="500"/>
    </row>
    <row r="199" spans="1:15" s="497" customFormat="1" ht="30" x14ac:dyDescent="0.2">
      <c r="A199" s="495" t="s">
        <v>807</v>
      </c>
      <c r="B199" s="495" t="s">
        <v>1443</v>
      </c>
      <c r="C199" s="495" t="s">
        <v>171</v>
      </c>
      <c r="D199" s="495" t="s">
        <v>342</v>
      </c>
      <c r="E199" s="495" t="s">
        <v>464</v>
      </c>
      <c r="F199" s="495">
        <v>1989</v>
      </c>
      <c r="H199" s="495" t="s">
        <v>243</v>
      </c>
      <c r="I199" s="497" t="s">
        <v>266</v>
      </c>
      <c r="J199" s="495" t="s">
        <v>577</v>
      </c>
      <c r="K199" s="495">
        <v>2007</v>
      </c>
      <c r="L199" s="495" t="s">
        <v>241</v>
      </c>
      <c r="M199" s="498">
        <v>25000</v>
      </c>
      <c r="N199" s="498"/>
      <c r="O199" s="499"/>
    </row>
    <row r="200" spans="1:15" s="497" customFormat="1" ht="30" x14ac:dyDescent="0.2">
      <c r="A200" s="495" t="s">
        <v>808</v>
      </c>
      <c r="B200" s="495" t="s">
        <v>1444</v>
      </c>
      <c r="C200" s="495" t="s">
        <v>152</v>
      </c>
      <c r="D200" s="495" t="s">
        <v>412</v>
      </c>
      <c r="E200" s="495" t="s">
        <v>464</v>
      </c>
      <c r="F200" s="495">
        <v>1988</v>
      </c>
      <c r="H200" s="495" t="s">
        <v>243</v>
      </c>
      <c r="I200" s="497" t="s">
        <v>266</v>
      </c>
      <c r="J200" s="495" t="s">
        <v>577</v>
      </c>
      <c r="K200" s="495">
        <v>2006</v>
      </c>
      <c r="L200" s="495" t="s">
        <v>242</v>
      </c>
      <c r="M200" s="498">
        <v>25000</v>
      </c>
      <c r="N200" s="498"/>
      <c r="O200" s="499"/>
    </row>
    <row r="201" spans="1:15" s="497" customFormat="1" ht="30" x14ac:dyDescent="0.4">
      <c r="A201" s="495" t="s">
        <v>809</v>
      </c>
      <c r="B201" s="495" t="s">
        <v>1445</v>
      </c>
      <c r="C201" s="495" t="s">
        <v>72</v>
      </c>
      <c r="D201" s="495" t="s">
        <v>366</v>
      </c>
      <c r="E201" s="495" t="s">
        <v>464</v>
      </c>
      <c r="F201" s="495">
        <v>1992</v>
      </c>
      <c r="H201" s="495" t="s">
        <v>243</v>
      </c>
      <c r="I201" s="497" t="s">
        <v>266</v>
      </c>
      <c r="J201" s="495" t="s">
        <v>577</v>
      </c>
      <c r="K201" s="495">
        <v>2014</v>
      </c>
      <c r="L201" s="495" t="s">
        <v>251</v>
      </c>
      <c r="M201" s="498">
        <v>25000</v>
      </c>
      <c r="N201" s="498"/>
      <c r="O201" s="500"/>
    </row>
    <row r="202" spans="1:15" s="497" customFormat="1" ht="30" x14ac:dyDescent="0.4">
      <c r="A202" s="495" t="s">
        <v>810</v>
      </c>
      <c r="B202" s="495" t="s">
        <v>1446</v>
      </c>
      <c r="C202" s="495" t="s">
        <v>110</v>
      </c>
      <c r="D202" s="495" t="s">
        <v>312</v>
      </c>
      <c r="E202" s="495" t="s">
        <v>464</v>
      </c>
      <c r="F202" s="495">
        <v>0</v>
      </c>
      <c r="H202" s="495" t="s">
        <v>243</v>
      </c>
      <c r="I202" s="497" t="s">
        <v>266</v>
      </c>
      <c r="J202" s="495" t="s">
        <v>577</v>
      </c>
      <c r="K202" s="495">
        <v>2004</v>
      </c>
      <c r="L202" s="495" t="s">
        <v>241</v>
      </c>
      <c r="M202" s="498">
        <v>25000</v>
      </c>
      <c r="N202" s="498"/>
      <c r="O202" s="500"/>
    </row>
    <row r="203" spans="1:15" s="497" customFormat="1" ht="30" x14ac:dyDescent="0.2">
      <c r="A203" s="495" t="s">
        <v>811</v>
      </c>
      <c r="B203" s="495" t="s">
        <v>1447</v>
      </c>
      <c r="C203" s="495" t="s">
        <v>156</v>
      </c>
      <c r="D203" s="495" t="s">
        <v>2045</v>
      </c>
      <c r="E203" s="495" t="s">
        <v>464</v>
      </c>
      <c r="F203" s="495">
        <v>1983</v>
      </c>
      <c r="H203" s="495" t="s">
        <v>571</v>
      </c>
      <c r="I203" s="497" t="s">
        <v>266</v>
      </c>
      <c r="J203" s="495" t="s">
        <v>577</v>
      </c>
      <c r="K203" s="495">
        <v>2013</v>
      </c>
      <c r="L203" s="495" t="s">
        <v>254</v>
      </c>
      <c r="M203" s="498">
        <v>25000</v>
      </c>
      <c r="N203" s="498"/>
      <c r="O203" s="499"/>
    </row>
    <row r="204" spans="1:15" s="497" customFormat="1" ht="30" x14ac:dyDescent="0.2">
      <c r="A204" s="495" t="s">
        <v>1172</v>
      </c>
      <c r="B204" s="495" t="s">
        <v>1806</v>
      </c>
      <c r="C204" s="495" t="s">
        <v>70</v>
      </c>
      <c r="D204" s="495" t="s">
        <v>2139</v>
      </c>
      <c r="E204" s="495"/>
      <c r="F204" s="495"/>
      <c r="H204" s="495" t="s">
        <v>243</v>
      </c>
      <c r="I204" s="497" t="s">
        <v>266</v>
      </c>
      <c r="J204" s="495" t="s">
        <v>245</v>
      </c>
      <c r="K204" s="495">
        <v>2006</v>
      </c>
      <c r="L204" s="495" t="s">
        <v>241</v>
      </c>
      <c r="M204" s="498">
        <v>10000</v>
      </c>
      <c r="O204" s="499"/>
    </row>
    <row r="205" spans="1:15" s="497" customFormat="1" ht="30" x14ac:dyDescent="0.2">
      <c r="A205" s="495" t="s">
        <v>812</v>
      </c>
      <c r="B205" s="495" t="s">
        <v>1448</v>
      </c>
      <c r="C205" s="495" t="s">
        <v>1945</v>
      </c>
      <c r="D205" s="495" t="s">
        <v>2046</v>
      </c>
      <c r="E205" s="495" t="s">
        <v>464</v>
      </c>
      <c r="F205" s="495">
        <v>0</v>
      </c>
      <c r="H205" s="495" t="s">
        <v>243</v>
      </c>
      <c r="I205" s="497" t="s">
        <v>266</v>
      </c>
      <c r="J205" s="495" t="s">
        <v>577</v>
      </c>
      <c r="K205" s="495">
        <v>1998</v>
      </c>
      <c r="L205" s="495" t="s">
        <v>242</v>
      </c>
      <c r="M205" s="498">
        <v>25000</v>
      </c>
      <c r="N205" s="498"/>
      <c r="O205" s="501"/>
    </row>
    <row r="206" spans="1:15" s="497" customFormat="1" ht="30" x14ac:dyDescent="0.2">
      <c r="A206" s="495" t="s">
        <v>813</v>
      </c>
      <c r="B206" s="495" t="s">
        <v>1449</v>
      </c>
      <c r="C206" s="495" t="s">
        <v>70</v>
      </c>
      <c r="D206" s="495" t="s">
        <v>2047</v>
      </c>
      <c r="E206" s="495" t="s">
        <v>464</v>
      </c>
      <c r="F206" s="495">
        <v>1978</v>
      </c>
      <c r="H206" s="495" t="s">
        <v>243</v>
      </c>
      <c r="I206" s="497" t="s">
        <v>266</v>
      </c>
      <c r="J206" s="495" t="s">
        <v>577</v>
      </c>
      <c r="K206" s="495">
        <v>2012</v>
      </c>
      <c r="L206" s="495" t="s">
        <v>250</v>
      </c>
      <c r="M206" s="498">
        <v>25000</v>
      </c>
      <c r="N206" s="498"/>
      <c r="O206" s="499"/>
    </row>
    <row r="207" spans="1:15" s="497" customFormat="1" ht="30" x14ac:dyDescent="0.2">
      <c r="A207" s="495" t="s">
        <v>814</v>
      </c>
      <c r="B207" s="495" t="s">
        <v>1450</v>
      </c>
      <c r="C207" s="495" t="s">
        <v>1946</v>
      </c>
      <c r="D207" s="495" t="s">
        <v>507</v>
      </c>
      <c r="E207" s="495" t="s">
        <v>464</v>
      </c>
      <c r="F207" s="495">
        <v>0</v>
      </c>
      <c r="H207" s="495" t="s">
        <v>243</v>
      </c>
      <c r="I207" s="497" t="s">
        <v>266</v>
      </c>
      <c r="J207" s="495" t="s">
        <v>577</v>
      </c>
      <c r="K207" s="495">
        <v>2001</v>
      </c>
      <c r="L207" s="495" t="s">
        <v>242</v>
      </c>
      <c r="M207" s="498">
        <v>25000</v>
      </c>
      <c r="N207" s="498"/>
      <c r="O207" s="499"/>
    </row>
    <row r="208" spans="1:15" s="497" customFormat="1" ht="30" x14ac:dyDescent="0.2">
      <c r="A208" s="495" t="s">
        <v>815</v>
      </c>
      <c r="B208" s="495" t="s">
        <v>1451</v>
      </c>
      <c r="C208" s="495" t="s">
        <v>105</v>
      </c>
      <c r="D208" s="495" t="s">
        <v>432</v>
      </c>
      <c r="E208" s="495" t="s">
        <v>464</v>
      </c>
      <c r="F208" s="495">
        <v>0</v>
      </c>
      <c r="H208" s="495" t="s">
        <v>243</v>
      </c>
      <c r="I208" s="497" t="s">
        <v>266</v>
      </c>
      <c r="J208" s="495" t="s">
        <v>245</v>
      </c>
      <c r="K208" s="495">
        <v>1996</v>
      </c>
      <c r="L208" s="495" t="s">
        <v>242</v>
      </c>
      <c r="M208" s="498">
        <v>25000</v>
      </c>
      <c r="N208" s="498"/>
      <c r="O208" s="499"/>
    </row>
    <row r="209" spans="1:15" s="497" customFormat="1" ht="30" x14ac:dyDescent="0.2">
      <c r="A209" s="495" t="s">
        <v>1173</v>
      </c>
      <c r="B209" s="495" t="s">
        <v>1807</v>
      </c>
      <c r="C209" s="495" t="s">
        <v>333</v>
      </c>
      <c r="D209" s="495" t="s">
        <v>295</v>
      </c>
      <c r="E209" s="495"/>
      <c r="F209" s="495"/>
      <c r="H209" s="495" t="s">
        <v>243</v>
      </c>
      <c r="I209" s="497" t="s">
        <v>266</v>
      </c>
      <c r="J209" s="495" t="s">
        <v>245</v>
      </c>
      <c r="K209" s="495">
        <v>2015</v>
      </c>
      <c r="L209" s="495" t="s">
        <v>252</v>
      </c>
      <c r="M209" s="498">
        <v>10000</v>
      </c>
      <c r="N209" s="498"/>
      <c r="O209" s="499"/>
    </row>
    <row r="210" spans="1:15" s="497" customFormat="1" ht="30" x14ac:dyDescent="0.2">
      <c r="A210" s="495" t="s">
        <v>816</v>
      </c>
      <c r="B210" s="495" t="s">
        <v>1452</v>
      </c>
      <c r="C210" s="495" t="s">
        <v>550</v>
      </c>
      <c r="D210" s="495" t="s">
        <v>284</v>
      </c>
      <c r="E210" s="495" t="s">
        <v>464</v>
      </c>
      <c r="F210" s="495">
        <v>1988</v>
      </c>
      <c r="H210" s="495" t="s">
        <v>243</v>
      </c>
      <c r="I210" s="497" t="s">
        <v>266</v>
      </c>
      <c r="J210" s="495" t="s">
        <v>245</v>
      </c>
      <c r="K210" s="495">
        <v>2005</v>
      </c>
      <c r="L210" s="495" t="s">
        <v>242</v>
      </c>
      <c r="M210" s="498">
        <v>25000</v>
      </c>
      <c r="N210" s="498"/>
      <c r="O210" s="499"/>
    </row>
    <row r="211" spans="1:15" s="497" customFormat="1" ht="30" x14ac:dyDescent="0.2">
      <c r="A211" s="495" t="s">
        <v>817</v>
      </c>
      <c r="B211" s="495" t="s">
        <v>1453</v>
      </c>
      <c r="C211" s="495" t="s">
        <v>1922</v>
      </c>
      <c r="D211" s="495" t="s">
        <v>429</v>
      </c>
      <c r="E211" s="495" t="s">
        <v>464</v>
      </c>
      <c r="F211" s="495">
        <v>1998</v>
      </c>
      <c r="H211" s="495" t="s">
        <v>243</v>
      </c>
      <c r="I211" s="497" t="s">
        <v>266</v>
      </c>
      <c r="J211" s="495" t="s">
        <v>577</v>
      </c>
      <c r="K211" s="495">
        <v>2016</v>
      </c>
      <c r="L211" s="495" t="s">
        <v>241</v>
      </c>
      <c r="M211" s="498">
        <v>25000</v>
      </c>
      <c r="N211" s="498"/>
      <c r="O211" s="499"/>
    </row>
    <row r="212" spans="1:15" s="497" customFormat="1" ht="30" x14ac:dyDescent="0.2">
      <c r="A212" s="495" t="s">
        <v>818</v>
      </c>
      <c r="B212" s="495" t="s">
        <v>1454</v>
      </c>
      <c r="C212" s="495" t="s">
        <v>168</v>
      </c>
      <c r="D212" s="495" t="s">
        <v>351</v>
      </c>
      <c r="E212" s="495" t="s">
        <v>464</v>
      </c>
      <c r="F212" s="495">
        <v>1995</v>
      </c>
      <c r="H212" s="495" t="s">
        <v>243</v>
      </c>
      <c r="I212" s="497" t="s">
        <v>266</v>
      </c>
      <c r="J212" s="495" t="s">
        <v>577</v>
      </c>
      <c r="K212" s="495">
        <v>2012</v>
      </c>
      <c r="L212" s="495" t="s">
        <v>242</v>
      </c>
      <c r="M212" s="498">
        <v>25000</v>
      </c>
      <c r="N212" s="498"/>
      <c r="O212" s="499"/>
    </row>
    <row r="213" spans="1:15" s="497" customFormat="1" ht="30" x14ac:dyDescent="0.2">
      <c r="A213" s="495" t="s">
        <v>819</v>
      </c>
      <c r="B213" s="495" t="s">
        <v>1455</v>
      </c>
      <c r="C213" s="495" t="s">
        <v>146</v>
      </c>
      <c r="D213" s="495" t="s">
        <v>300</v>
      </c>
      <c r="E213" s="495" t="s">
        <v>464</v>
      </c>
      <c r="F213" s="495">
        <v>0</v>
      </c>
      <c r="H213" s="495" t="s">
        <v>243</v>
      </c>
      <c r="I213" s="497" t="s">
        <v>266</v>
      </c>
      <c r="J213" s="495" t="s">
        <v>245</v>
      </c>
      <c r="K213" s="495">
        <v>2002</v>
      </c>
      <c r="L213" s="495" t="s">
        <v>247</v>
      </c>
      <c r="M213" s="498">
        <v>25000</v>
      </c>
      <c r="N213" s="498"/>
      <c r="O213" s="499"/>
    </row>
    <row r="214" spans="1:15" s="497" customFormat="1" ht="30" x14ac:dyDescent="0.2">
      <c r="A214" s="495" t="s">
        <v>1174</v>
      </c>
      <c r="B214" s="495" t="s">
        <v>1808</v>
      </c>
      <c r="C214" s="495" t="s">
        <v>76</v>
      </c>
      <c r="D214" s="495" t="s">
        <v>2140</v>
      </c>
      <c r="E214" s="495"/>
      <c r="F214" s="495"/>
      <c r="H214" s="495" t="s">
        <v>243</v>
      </c>
      <c r="I214" s="497" t="s">
        <v>266</v>
      </c>
      <c r="J214" s="495" t="s">
        <v>2168</v>
      </c>
      <c r="K214" s="495">
        <v>2014</v>
      </c>
      <c r="L214" s="495" t="s">
        <v>241</v>
      </c>
      <c r="M214" s="498">
        <v>10000</v>
      </c>
      <c r="N214" s="498"/>
      <c r="O214" s="499"/>
    </row>
    <row r="215" spans="1:15" s="497" customFormat="1" ht="30" x14ac:dyDescent="0.2">
      <c r="A215" s="495" t="s">
        <v>820</v>
      </c>
      <c r="B215" s="495" t="s">
        <v>1456</v>
      </c>
      <c r="C215" s="495" t="s">
        <v>106</v>
      </c>
      <c r="D215" s="495" t="s">
        <v>352</v>
      </c>
      <c r="E215" s="495" t="s">
        <v>464</v>
      </c>
      <c r="F215" s="495">
        <v>1989</v>
      </c>
      <c r="H215" s="495" t="s">
        <v>243</v>
      </c>
      <c r="I215" s="497" t="s">
        <v>266</v>
      </c>
      <c r="J215" s="495" t="s">
        <v>577</v>
      </c>
      <c r="K215" s="495">
        <v>2013</v>
      </c>
      <c r="L215" s="495" t="s">
        <v>247</v>
      </c>
      <c r="M215" s="498">
        <v>25000</v>
      </c>
      <c r="N215" s="498"/>
      <c r="O215" s="499"/>
    </row>
    <row r="216" spans="1:15" s="497" customFormat="1" ht="30" x14ac:dyDescent="0.4">
      <c r="A216" s="495" t="s">
        <v>1175</v>
      </c>
      <c r="B216" s="495" t="s">
        <v>1809</v>
      </c>
      <c r="C216" s="495" t="s">
        <v>1996</v>
      </c>
      <c r="D216" s="495" t="s">
        <v>285</v>
      </c>
      <c r="E216" s="495"/>
      <c r="F216" s="495"/>
      <c r="H216" s="495" t="s">
        <v>243</v>
      </c>
      <c r="I216" s="497" t="s">
        <v>266</v>
      </c>
      <c r="J216" s="495" t="s">
        <v>2168</v>
      </c>
      <c r="K216" s="495">
        <v>2013</v>
      </c>
      <c r="L216" s="495" t="s">
        <v>250</v>
      </c>
      <c r="M216" s="498">
        <v>10000</v>
      </c>
      <c r="O216" s="500"/>
    </row>
    <row r="217" spans="1:15" s="497" customFormat="1" ht="30" x14ac:dyDescent="0.2">
      <c r="A217" s="495" t="s">
        <v>1176</v>
      </c>
      <c r="B217" s="495" t="s">
        <v>1810</v>
      </c>
      <c r="C217" s="495" t="s">
        <v>70</v>
      </c>
      <c r="D217" s="495" t="s">
        <v>2141</v>
      </c>
      <c r="E217" s="495"/>
      <c r="F217" s="495"/>
      <c r="H217" s="495" t="s">
        <v>243</v>
      </c>
      <c r="I217" s="497" t="s">
        <v>266</v>
      </c>
      <c r="J217" s="495" t="s">
        <v>245</v>
      </c>
      <c r="K217" s="495">
        <v>2015</v>
      </c>
      <c r="L217" s="495" t="s">
        <v>255</v>
      </c>
      <c r="M217" s="498">
        <v>10000</v>
      </c>
      <c r="N217" s="498"/>
      <c r="O217" s="499"/>
    </row>
    <row r="218" spans="1:15" s="497" customFormat="1" ht="30" x14ac:dyDescent="0.2">
      <c r="A218" s="495" t="s">
        <v>1177</v>
      </c>
      <c r="B218" s="495" t="s">
        <v>1811</v>
      </c>
      <c r="C218" s="495" t="s">
        <v>98</v>
      </c>
      <c r="D218" s="495" t="s">
        <v>380</v>
      </c>
      <c r="E218" s="495" t="s">
        <v>464</v>
      </c>
      <c r="F218" s="495">
        <v>2001</v>
      </c>
      <c r="H218" s="495" t="s">
        <v>571</v>
      </c>
      <c r="I218" s="497" t="s">
        <v>266</v>
      </c>
      <c r="J218" s="495" t="s">
        <v>564</v>
      </c>
      <c r="K218" s="495">
        <v>2018</v>
      </c>
      <c r="L218" s="495" t="s">
        <v>242</v>
      </c>
      <c r="M218" s="498">
        <v>25000</v>
      </c>
      <c r="N218" s="498"/>
      <c r="O218" s="499"/>
    </row>
    <row r="219" spans="1:15" s="497" customFormat="1" ht="30" x14ac:dyDescent="0.2">
      <c r="A219" s="495" t="s">
        <v>821</v>
      </c>
      <c r="B219" s="495" t="s">
        <v>1457</v>
      </c>
      <c r="C219" s="495" t="s">
        <v>128</v>
      </c>
      <c r="D219" s="495" t="s">
        <v>303</v>
      </c>
      <c r="E219" s="495" t="s">
        <v>464</v>
      </c>
      <c r="F219" s="495">
        <v>1994</v>
      </c>
      <c r="H219" s="495" t="s">
        <v>243</v>
      </c>
      <c r="I219" s="497" t="s">
        <v>266</v>
      </c>
      <c r="J219" s="495" t="s">
        <v>577</v>
      </c>
      <c r="K219" s="495">
        <v>2012</v>
      </c>
      <c r="L219" s="495" t="s">
        <v>256</v>
      </c>
      <c r="M219" s="498">
        <v>25000</v>
      </c>
      <c r="O219" s="499"/>
    </row>
    <row r="220" spans="1:15" s="497" customFormat="1" ht="30" x14ac:dyDescent="0.2">
      <c r="A220" s="495" t="s">
        <v>1178</v>
      </c>
      <c r="B220" s="495" t="s">
        <v>1812</v>
      </c>
      <c r="C220" s="495" t="s">
        <v>70</v>
      </c>
      <c r="D220" s="495" t="s">
        <v>2142</v>
      </c>
      <c r="E220" s="495"/>
      <c r="F220" s="495"/>
      <c r="H220" s="495" t="s">
        <v>243</v>
      </c>
      <c r="I220" s="497" t="s">
        <v>266</v>
      </c>
      <c r="J220" s="495" t="s">
        <v>2168</v>
      </c>
      <c r="K220" s="495">
        <v>2018</v>
      </c>
      <c r="L220" s="495" t="s">
        <v>242</v>
      </c>
      <c r="M220" s="498">
        <v>10000</v>
      </c>
      <c r="N220" s="498"/>
      <c r="O220" s="499"/>
    </row>
    <row r="221" spans="1:15" s="497" customFormat="1" ht="30" x14ac:dyDescent="0.2">
      <c r="A221" s="495" t="s">
        <v>822</v>
      </c>
      <c r="B221" s="495" t="s">
        <v>1458</v>
      </c>
      <c r="C221" s="495" t="s">
        <v>106</v>
      </c>
      <c r="D221" s="495" t="s">
        <v>284</v>
      </c>
      <c r="E221" s="495" t="s">
        <v>464</v>
      </c>
      <c r="F221" s="495">
        <v>1995</v>
      </c>
      <c r="H221" s="495" t="s">
        <v>243</v>
      </c>
      <c r="I221" s="497" t="s">
        <v>266</v>
      </c>
      <c r="J221" s="495" t="s">
        <v>245</v>
      </c>
      <c r="K221" s="495">
        <v>2014</v>
      </c>
      <c r="L221" s="495" t="s">
        <v>465</v>
      </c>
      <c r="M221" s="498">
        <v>25000</v>
      </c>
      <c r="O221" s="499"/>
    </row>
    <row r="222" spans="1:15" s="497" customFormat="1" ht="30" x14ac:dyDescent="0.2">
      <c r="A222" s="495" t="s">
        <v>823</v>
      </c>
      <c r="B222" s="495" t="s">
        <v>1459</v>
      </c>
      <c r="C222" s="495" t="s">
        <v>69</v>
      </c>
      <c r="D222" s="495" t="s">
        <v>452</v>
      </c>
      <c r="E222" s="495" t="s">
        <v>464</v>
      </c>
      <c r="F222" s="495">
        <v>1998</v>
      </c>
      <c r="H222" s="495" t="s">
        <v>243</v>
      </c>
      <c r="I222" s="497" t="s">
        <v>266</v>
      </c>
      <c r="J222" s="495" t="s">
        <v>577</v>
      </c>
      <c r="K222" s="495">
        <v>2016</v>
      </c>
      <c r="L222" s="495" t="s">
        <v>241</v>
      </c>
      <c r="M222" s="498">
        <v>25000</v>
      </c>
      <c r="O222" s="499"/>
    </row>
    <row r="223" spans="1:15" s="497" customFormat="1" ht="30" x14ac:dyDescent="0.2">
      <c r="A223" s="495" t="s">
        <v>824</v>
      </c>
      <c r="B223" s="495" t="s">
        <v>1460</v>
      </c>
      <c r="C223" s="495" t="s">
        <v>117</v>
      </c>
      <c r="D223" s="495" t="s">
        <v>2048</v>
      </c>
      <c r="E223" s="495" t="s">
        <v>464</v>
      </c>
      <c r="F223" s="495">
        <v>1995</v>
      </c>
      <c r="H223" s="495" t="s">
        <v>571</v>
      </c>
      <c r="I223" s="497" t="s">
        <v>266</v>
      </c>
      <c r="J223" s="495" t="s">
        <v>577</v>
      </c>
      <c r="K223" s="495">
        <v>2017</v>
      </c>
      <c r="L223" s="495" t="s">
        <v>250</v>
      </c>
      <c r="M223" s="498">
        <v>25000</v>
      </c>
      <c r="O223" s="499"/>
    </row>
    <row r="224" spans="1:15" s="497" customFormat="1" ht="30" x14ac:dyDescent="0.2">
      <c r="A224" s="495" t="s">
        <v>825</v>
      </c>
      <c r="B224" s="495" t="s">
        <v>1461</v>
      </c>
      <c r="C224" s="495" t="s">
        <v>106</v>
      </c>
      <c r="D224" s="495" t="s">
        <v>431</v>
      </c>
      <c r="E224" s="495" t="s">
        <v>464</v>
      </c>
      <c r="F224" s="495">
        <v>0</v>
      </c>
      <c r="H224" s="495" t="s">
        <v>571</v>
      </c>
      <c r="I224" s="497" t="s">
        <v>266</v>
      </c>
      <c r="J224" s="495" t="s">
        <v>245</v>
      </c>
      <c r="K224" s="495">
        <v>1999</v>
      </c>
      <c r="L224" s="495" t="s">
        <v>250</v>
      </c>
      <c r="M224" s="498">
        <v>25000</v>
      </c>
      <c r="N224" s="498"/>
      <c r="O224" s="499"/>
    </row>
    <row r="225" spans="1:15" s="497" customFormat="1" ht="30" x14ac:dyDescent="0.2">
      <c r="A225" s="495" t="s">
        <v>826</v>
      </c>
      <c r="B225" s="495" t="s">
        <v>1462</v>
      </c>
      <c r="C225" s="495" t="s">
        <v>106</v>
      </c>
      <c r="D225" s="495" t="s">
        <v>2049</v>
      </c>
      <c r="E225" s="495" t="s">
        <v>464</v>
      </c>
      <c r="F225" s="495">
        <v>1997</v>
      </c>
      <c r="H225" s="495" t="s">
        <v>243</v>
      </c>
      <c r="I225" s="497" t="s">
        <v>266</v>
      </c>
      <c r="J225" s="495" t="s">
        <v>577</v>
      </c>
      <c r="K225" s="495">
        <v>2017</v>
      </c>
      <c r="L225" s="495" t="s">
        <v>250</v>
      </c>
      <c r="M225" s="498">
        <v>25000</v>
      </c>
      <c r="O225" s="499"/>
    </row>
    <row r="226" spans="1:15" s="497" customFormat="1" ht="30" x14ac:dyDescent="0.2">
      <c r="A226" s="495" t="s">
        <v>827</v>
      </c>
      <c r="B226" s="495" t="s">
        <v>1463</v>
      </c>
      <c r="C226" s="495" t="s">
        <v>120</v>
      </c>
      <c r="D226" s="495" t="s">
        <v>296</v>
      </c>
      <c r="E226" s="495" t="s">
        <v>464</v>
      </c>
      <c r="F226" s="495">
        <v>1995</v>
      </c>
      <c r="H226" s="495" t="s">
        <v>243</v>
      </c>
      <c r="I226" s="497" t="s">
        <v>266</v>
      </c>
      <c r="J226" s="495" t="s">
        <v>577</v>
      </c>
      <c r="K226" s="495">
        <v>2013</v>
      </c>
      <c r="L226" s="495" t="s">
        <v>241</v>
      </c>
      <c r="M226" s="498">
        <v>25000</v>
      </c>
      <c r="O226" s="499"/>
    </row>
    <row r="227" spans="1:15" s="497" customFormat="1" ht="30" x14ac:dyDescent="0.4">
      <c r="A227" s="495" t="s">
        <v>828</v>
      </c>
      <c r="B227" s="495" t="s">
        <v>1464</v>
      </c>
      <c r="C227" s="495" t="s">
        <v>455</v>
      </c>
      <c r="D227" s="495" t="s">
        <v>2050</v>
      </c>
      <c r="E227" s="495" t="s">
        <v>464</v>
      </c>
      <c r="F227" s="495">
        <v>0</v>
      </c>
      <c r="H227" s="495" t="s">
        <v>243</v>
      </c>
      <c r="I227" s="497" t="s">
        <v>266</v>
      </c>
      <c r="J227" s="495" t="s">
        <v>577</v>
      </c>
      <c r="K227" s="495">
        <v>2003</v>
      </c>
      <c r="L227" s="495" t="s">
        <v>241</v>
      </c>
      <c r="M227" s="498">
        <v>25000</v>
      </c>
      <c r="N227" s="498"/>
      <c r="O227" s="500"/>
    </row>
    <row r="228" spans="1:15" s="497" customFormat="1" ht="30" x14ac:dyDescent="0.2">
      <c r="A228" s="495" t="s">
        <v>829</v>
      </c>
      <c r="B228" s="495" t="s">
        <v>1465</v>
      </c>
      <c r="C228" s="495" t="s">
        <v>85</v>
      </c>
      <c r="D228" s="495" t="s">
        <v>336</v>
      </c>
      <c r="E228" s="495" t="s">
        <v>464</v>
      </c>
      <c r="F228" s="495">
        <v>2000</v>
      </c>
      <c r="H228" s="495" t="s">
        <v>243</v>
      </c>
      <c r="I228" s="497" t="s">
        <v>266</v>
      </c>
      <c r="J228" s="495" t="s">
        <v>245</v>
      </c>
      <c r="K228" s="495">
        <v>2018</v>
      </c>
      <c r="L228" s="495" t="s">
        <v>465</v>
      </c>
      <c r="M228" s="498">
        <v>25000</v>
      </c>
      <c r="N228" s="498"/>
      <c r="O228" s="499"/>
    </row>
    <row r="229" spans="1:15" s="497" customFormat="1" ht="30" x14ac:dyDescent="0.4">
      <c r="A229" s="495" t="s">
        <v>1179</v>
      </c>
      <c r="B229" s="495" t="s">
        <v>1813</v>
      </c>
      <c r="C229" s="495" t="s">
        <v>106</v>
      </c>
      <c r="D229" s="495" t="s">
        <v>435</v>
      </c>
      <c r="E229" s="495"/>
      <c r="F229" s="495"/>
      <c r="H229" s="495" t="s">
        <v>243</v>
      </c>
      <c r="I229" s="497" t="s">
        <v>266</v>
      </c>
      <c r="J229" s="495" t="s">
        <v>2168</v>
      </c>
      <c r="K229" s="495">
        <v>2018</v>
      </c>
      <c r="L229" s="495" t="s">
        <v>242</v>
      </c>
      <c r="M229" s="498">
        <v>10000</v>
      </c>
      <c r="N229" s="498"/>
      <c r="O229" s="500"/>
    </row>
    <row r="230" spans="1:15" s="497" customFormat="1" ht="30" x14ac:dyDescent="0.2">
      <c r="A230" s="495" t="s">
        <v>830</v>
      </c>
      <c r="B230" s="495" t="s">
        <v>1466</v>
      </c>
      <c r="C230" s="495" t="s">
        <v>487</v>
      </c>
      <c r="D230" s="495" t="s">
        <v>510</v>
      </c>
      <c r="E230" s="495" t="s">
        <v>464</v>
      </c>
      <c r="F230" s="495">
        <v>1989</v>
      </c>
      <c r="H230" s="495" t="s">
        <v>243</v>
      </c>
      <c r="I230" s="497" t="s">
        <v>266</v>
      </c>
      <c r="J230" s="495" t="s">
        <v>577</v>
      </c>
      <c r="K230" s="495">
        <v>2007</v>
      </c>
      <c r="L230" s="495" t="s">
        <v>242</v>
      </c>
      <c r="M230" s="498">
        <v>25000</v>
      </c>
      <c r="N230" s="498"/>
      <c r="O230" s="499"/>
    </row>
    <row r="231" spans="1:15" s="497" customFormat="1" ht="30" x14ac:dyDescent="0.2">
      <c r="A231" s="495" t="s">
        <v>831</v>
      </c>
      <c r="B231" s="495" t="s">
        <v>1467</v>
      </c>
      <c r="C231" s="495" t="s">
        <v>1947</v>
      </c>
      <c r="D231" s="495" t="s">
        <v>2051</v>
      </c>
      <c r="E231" s="495" t="s">
        <v>464</v>
      </c>
      <c r="F231" s="495">
        <v>1995</v>
      </c>
      <c r="H231" s="495" t="s">
        <v>243</v>
      </c>
      <c r="I231" s="497" t="s">
        <v>266</v>
      </c>
      <c r="J231" s="495" t="s">
        <v>2167</v>
      </c>
      <c r="K231" s="495">
        <v>2014</v>
      </c>
      <c r="L231" s="495" t="s">
        <v>241</v>
      </c>
      <c r="M231" s="498">
        <v>25000</v>
      </c>
      <c r="O231" s="499"/>
    </row>
    <row r="232" spans="1:15" s="497" customFormat="1" ht="30" x14ac:dyDescent="0.2">
      <c r="A232" s="495" t="s">
        <v>832</v>
      </c>
      <c r="B232" s="495" t="s">
        <v>1468</v>
      </c>
      <c r="C232" s="495" t="s">
        <v>1948</v>
      </c>
      <c r="D232" s="495" t="s">
        <v>2052</v>
      </c>
      <c r="E232" s="495" t="s">
        <v>464</v>
      </c>
      <c r="F232" s="495">
        <v>1995</v>
      </c>
      <c r="H232" s="495" t="s">
        <v>243</v>
      </c>
      <c r="I232" s="497" t="s">
        <v>266</v>
      </c>
      <c r="J232" s="495" t="s">
        <v>245</v>
      </c>
      <c r="K232" s="495">
        <v>2013</v>
      </c>
      <c r="L232" s="495" t="s">
        <v>250</v>
      </c>
      <c r="M232" s="498">
        <v>25000</v>
      </c>
      <c r="N232" s="498"/>
      <c r="O232" s="499"/>
    </row>
    <row r="233" spans="1:15" s="497" customFormat="1" ht="30" x14ac:dyDescent="0.2">
      <c r="A233" s="495" t="s">
        <v>833</v>
      </c>
      <c r="B233" s="495" t="s">
        <v>1469</v>
      </c>
      <c r="C233" s="495" t="s">
        <v>403</v>
      </c>
      <c r="D233" s="495" t="s">
        <v>301</v>
      </c>
      <c r="E233" s="495" t="s">
        <v>464</v>
      </c>
      <c r="F233" s="495">
        <v>0</v>
      </c>
      <c r="H233" s="495" t="s">
        <v>243</v>
      </c>
      <c r="I233" s="497" t="s">
        <v>266</v>
      </c>
      <c r="J233" s="495" t="s">
        <v>245</v>
      </c>
      <c r="K233" s="495">
        <v>2004</v>
      </c>
      <c r="L233" s="495" t="s">
        <v>255</v>
      </c>
      <c r="M233" s="498">
        <v>25000</v>
      </c>
      <c r="N233" s="498"/>
      <c r="O233" s="499"/>
    </row>
    <row r="234" spans="1:15" s="497" customFormat="1" ht="30" x14ac:dyDescent="0.2">
      <c r="A234" s="495" t="s">
        <v>834</v>
      </c>
      <c r="B234" s="495" t="s">
        <v>1470</v>
      </c>
      <c r="C234" s="495" t="s">
        <v>160</v>
      </c>
      <c r="D234" s="495" t="s">
        <v>461</v>
      </c>
      <c r="E234" s="495" t="s">
        <v>464</v>
      </c>
      <c r="F234" s="495">
        <v>1989</v>
      </c>
      <c r="H234" s="495" t="s">
        <v>243</v>
      </c>
      <c r="I234" s="497" t="s">
        <v>266</v>
      </c>
      <c r="J234" s="495" t="s">
        <v>245</v>
      </c>
      <c r="K234" s="495">
        <v>2007</v>
      </c>
      <c r="L234" s="495" t="s">
        <v>242</v>
      </c>
      <c r="M234" s="498">
        <v>25000</v>
      </c>
      <c r="N234" s="498"/>
      <c r="O234" s="499"/>
    </row>
    <row r="235" spans="1:15" s="497" customFormat="1" ht="30" x14ac:dyDescent="0.2">
      <c r="A235" s="495" t="s">
        <v>1180</v>
      </c>
      <c r="B235" s="495" t="s">
        <v>1814</v>
      </c>
      <c r="C235" s="495" t="s">
        <v>112</v>
      </c>
      <c r="D235" s="495" t="s">
        <v>295</v>
      </c>
      <c r="E235" s="495"/>
      <c r="F235" s="495"/>
      <c r="H235" s="495" t="s">
        <v>243</v>
      </c>
      <c r="I235" s="497" t="s">
        <v>266</v>
      </c>
      <c r="J235" s="495" t="s">
        <v>2168</v>
      </c>
      <c r="K235" s="495">
        <v>2018</v>
      </c>
      <c r="L235" s="495" t="s">
        <v>252</v>
      </c>
      <c r="M235" s="498">
        <v>10000</v>
      </c>
      <c r="N235" s="498"/>
      <c r="O235" s="499"/>
    </row>
    <row r="236" spans="1:15" s="497" customFormat="1" ht="30" x14ac:dyDescent="0.2">
      <c r="A236" s="495" t="s">
        <v>1181</v>
      </c>
      <c r="B236" s="495" t="s">
        <v>1815</v>
      </c>
      <c r="C236" s="495" t="s">
        <v>1997</v>
      </c>
      <c r="D236" s="495" t="s">
        <v>307</v>
      </c>
      <c r="E236" s="495" t="s">
        <v>464</v>
      </c>
      <c r="F236" s="495">
        <v>2000</v>
      </c>
      <c r="H236" s="495" t="s">
        <v>243</v>
      </c>
      <c r="I236" s="497" t="s">
        <v>266</v>
      </c>
      <c r="J236" s="495" t="s">
        <v>564</v>
      </c>
      <c r="K236" s="495">
        <v>2018</v>
      </c>
      <c r="L236" s="495" t="s">
        <v>249</v>
      </c>
      <c r="M236" s="498">
        <v>25000</v>
      </c>
      <c r="N236" s="498"/>
      <c r="O236" s="499"/>
    </row>
    <row r="237" spans="1:15" s="497" customFormat="1" ht="30" x14ac:dyDescent="0.2">
      <c r="A237" s="495" t="s">
        <v>835</v>
      </c>
      <c r="B237" s="495" t="s">
        <v>1471</v>
      </c>
      <c r="C237" s="495" t="s">
        <v>97</v>
      </c>
      <c r="D237" s="495" t="s">
        <v>322</v>
      </c>
      <c r="E237" s="495" t="s">
        <v>464</v>
      </c>
      <c r="F237" s="495">
        <v>0</v>
      </c>
      <c r="H237" s="495" t="s">
        <v>243</v>
      </c>
      <c r="I237" s="497" t="s">
        <v>266</v>
      </c>
      <c r="J237" s="495" t="s">
        <v>577</v>
      </c>
      <c r="K237" s="495">
        <v>2000</v>
      </c>
      <c r="L237" s="495" t="s">
        <v>242</v>
      </c>
      <c r="M237" s="498">
        <v>25000</v>
      </c>
      <c r="O237" s="499"/>
    </row>
    <row r="238" spans="1:15" s="497" customFormat="1" ht="30" x14ac:dyDescent="0.2">
      <c r="A238" s="495" t="s">
        <v>1182</v>
      </c>
      <c r="B238" s="495" t="s">
        <v>1816</v>
      </c>
      <c r="C238" s="495" t="s">
        <v>101</v>
      </c>
      <c r="D238" s="495" t="s">
        <v>375</v>
      </c>
      <c r="E238" s="495"/>
      <c r="F238" s="495"/>
      <c r="H238" s="495" t="s">
        <v>243</v>
      </c>
      <c r="I238" s="497" t="s">
        <v>266</v>
      </c>
      <c r="J238" s="495" t="s">
        <v>564</v>
      </c>
      <c r="K238" s="495">
        <v>2006</v>
      </c>
      <c r="L238" s="495" t="s">
        <v>242</v>
      </c>
      <c r="M238" s="498">
        <v>10000</v>
      </c>
      <c r="O238" s="499"/>
    </row>
    <row r="239" spans="1:15" s="497" customFormat="1" ht="30" x14ac:dyDescent="0.2">
      <c r="A239" s="495" t="s">
        <v>836</v>
      </c>
      <c r="B239" s="495" t="s">
        <v>1472</v>
      </c>
      <c r="C239" s="495" t="s">
        <v>1949</v>
      </c>
      <c r="D239" s="495" t="s">
        <v>521</v>
      </c>
      <c r="E239" s="495" t="s">
        <v>464</v>
      </c>
      <c r="F239" s="495">
        <v>0</v>
      </c>
      <c r="H239" s="495" t="s">
        <v>243</v>
      </c>
      <c r="I239" s="497" t="s">
        <v>266</v>
      </c>
      <c r="J239" s="495" t="s">
        <v>577</v>
      </c>
      <c r="K239" s="495">
        <v>1993</v>
      </c>
      <c r="L239" s="495" t="s">
        <v>242</v>
      </c>
      <c r="M239" s="498">
        <v>25000</v>
      </c>
      <c r="O239" s="499"/>
    </row>
    <row r="240" spans="1:15" s="497" customFormat="1" ht="30" x14ac:dyDescent="0.2">
      <c r="A240" s="495" t="s">
        <v>837</v>
      </c>
      <c r="B240" s="495" t="s">
        <v>1473</v>
      </c>
      <c r="C240" s="495" t="s">
        <v>129</v>
      </c>
      <c r="D240" s="495" t="s">
        <v>339</v>
      </c>
      <c r="E240" s="495" t="s">
        <v>464</v>
      </c>
      <c r="F240" s="495">
        <v>0</v>
      </c>
      <c r="H240" s="495" t="s">
        <v>243</v>
      </c>
      <c r="I240" s="497" t="s">
        <v>266</v>
      </c>
      <c r="J240" s="495" t="s">
        <v>245</v>
      </c>
      <c r="K240" s="495">
        <v>2004</v>
      </c>
      <c r="L240" s="495" t="s">
        <v>248</v>
      </c>
      <c r="M240" s="498">
        <v>25000</v>
      </c>
      <c r="N240" s="498"/>
      <c r="O240" s="499"/>
    </row>
    <row r="241" spans="1:15" s="497" customFormat="1" ht="30" x14ac:dyDescent="0.2">
      <c r="A241" s="495" t="s">
        <v>1183</v>
      </c>
      <c r="B241" s="495" t="s">
        <v>1817</v>
      </c>
      <c r="C241" s="495" t="s">
        <v>1998</v>
      </c>
      <c r="D241" s="495" t="s">
        <v>2076</v>
      </c>
      <c r="E241" s="495"/>
      <c r="F241" s="495"/>
      <c r="H241" s="495" t="s">
        <v>243</v>
      </c>
      <c r="I241" s="497" t="s">
        <v>266</v>
      </c>
      <c r="J241" s="495" t="s">
        <v>245</v>
      </c>
      <c r="K241" s="495">
        <v>2007</v>
      </c>
      <c r="L241" s="495" t="s">
        <v>255</v>
      </c>
      <c r="M241" s="498">
        <v>10000</v>
      </c>
      <c r="N241" s="498"/>
      <c r="O241" s="499"/>
    </row>
    <row r="242" spans="1:15" s="497" customFormat="1" ht="30" x14ac:dyDescent="0.2">
      <c r="A242" s="495" t="s">
        <v>838</v>
      </c>
      <c r="B242" s="495" t="s">
        <v>1474</v>
      </c>
      <c r="C242" s="495" t="s">
        <v>73</v>
      </c>
      <c r="D242" s="495" t="s">
        <v>2053</v>
      </c>
      <c r="E242" s="495" t="s">
        <v>464</v>
      </c>
      <c r="F242" s="495">
        <v>1991</v>
      </c>
      <c r="H242" s="495" t="s">
        <v>243</v>
      </c>
      <c r="I242" s="497" t="s">
        <v>266</v>
      </c>
      <c r="J242" s="495" t="s">
        <v>577</v>
      </c>
      <c r="K242" s="495">
        <v>2012</v>
      </c>
      <c r="L242" s="495" t="s">
        <v>247</v>
      </c>
      <c r="M242" s="498">
        <v>25000</v>
      </c>
      <c r="N242" s="498"/>
      <c r="O242" s="499"/>
    </row>
    <row r="243" spans="1:15" s="497" customFormat="1" ht="30" x14ac:dyDescent="0.2">
      <c r="A243" s="495" t="s">
        <v>1184</v>
      </c>
      <c r="B243" s="495" t="s">
        <v>1818</v>
      </c>
      <c r="C243" s="495" t="s">
        <v>72</v>
      </c>
      <c r="D243" s="495" t="s">
        <v>366</v>
      </c>
      <c r="E243" s="495"/>
      <c r="F243" s="495"/>
      <c r="H243" s="495" t="s">
        <v>243</v>
      </c>
      <c r="I243" s="497" t="s">
        <v>266</v>
      </c>
      <c r="J243" s="495" t="s">
        <v>2168</v>
      </c>
      <c r="K243" s="495">
        <v>2017</v>
      </c>
      <c r="L243" s="495" t="s">
        <v>251</v>
      </c>
      <c r="M243" s="498">
        <v>10000</v>
      </c>
      <c r="N243" s="498"/>
      <c r="O243" s="499"/>
    </row>
    <row r="244" spans="1:15" s="497" customFormat="1" ht="30" x14ac:dyDescent="0.2">
      <c r="A244" s="495" t="s">
        <v>1185</v>
      </c>
      <c r="B244" s="495" t="s">
        <v>1819</v>
      </c>
      <c r="C244" s="495" t="s">
        <v>1999</v>
      </c>
      <c r="D244" s="495" t="s">
        <v>2143</v>
      </c>
      <c r="E244" s="495"/>
      <c r="F244" s="495"/>
      <c r="H244" s="495" t="s">
        <v>243</v>
      </c>
      <c r="I244" s="497" t="s">
        <v>266</v>
      </c>
      <c r="J244" s="495" t="s">
        <v>2168</v>
      </c>
      <c r="K244" s="495">
        <v>2015</v>
      </c>
      <c r="L244" s="495" t="s">
        <v>242</v>
      </c>
      <c r="M244" s="498">
        <v>10000</v>
      </c>
      <c r="N244" s="498"/>
      <c r="O244" s="499"/>
    </row>
    <row r="245" spans="1:15" s="497" customFormat="1" ht="30" x14ac:dyDescent="0.2">
      <c r="A245" s="495" t="s">
        <v>1186</v>
      </c>
      <c r="B245" s="495" t="s">
        <v>1820</v>
      </c>
      <c r="C245" s="495" t="s">
        <v>106</v>
      </c>
      <c r="D245" s="495" t="s">
        <v>427</v>
      </c>
      <c r="E245" s="495"/>
      <c r="F245" s="495"/>
      <c r="H245" s="495" t="s">
        <v>243</v>
      </c>
      <c r="I245" s="497" t="s">
        <v>266</v>
      </c>
      <c r="J245" s="495" t="s">
        <v>2168</v>
      </c>
      <c r="K245" s="495">
        <v>2020</v>
      </c>
      <c r="L245" s="495" t="s">
        <v>242</v>
      </c>
      <c r="M245" s="498">
        <v>10000</v>
      </c>
      <c r="N245" s="498"/>
      <c r="O245" s="499"/>
    </row>
    <row r="246" spans="1:15" s="497" customFormat="1" ht="30" x14ac:dyDescent="0.2">
      <c r="A246" s="495" t="s">
        <v>1187</v>
      </c>
      <c r="B246" s="495" t="s">
        <v>1821</v>
      </c>
      <c r="C246" s="495" t="s">
        <v>90</v>
      </c>
      <c r="D246" s="495" t="s">
        <v>393</v>
      </c>
      <c r="E246" s="495" t="s">
        <v>464</v>
      </c>
      <c r="F246" s="495">
        <v>2000</v>
      </c>
      <c r="H246" s="495" t="s">
        <v>243</v>
      </c>
      <c r="I246" s="497" t="s">
        <v>266</v>
      </c>
      <c r="J246" s="495" t="s">
        <v>564</v>
      </c>
      <c r="K246" s="495">
        <v>2018</v>
      </c>
      <c r="L246" s="495" t="s">
        <v>242</v>
      </c>
      <c r="M246" s="498">
        <v>25000</v>
      </c>
      <c r="N246" s="498"/>
      <c r="O246" s="499"/>
    </row>
    <row r="247" spans="1:15" s="497" customFormat="1" ht="30" x14ac:dyDescent="0.2">
      <c r="A247" s="495" t="s">
        <v>839</v>
      </c>
      <c r="B247" s="495" t="s">
        <v>1475</v>
      </c>
      <c r="C247" s="495" t="s">
        <v>128</v>
      </c>
      <c r="D247" s="495" t="s">
        <v>2054</v>
      </c>
      <c r="E247" s="495" t="s">
        <v>464</v>
      </c>
      <c r="F247" s="495">
        <v>1996</v>
      </c>
      <c r="H247" s="495" t="s">
        <v>243</v>
      </c>
      <c r="I247" s="497" t="s">
        <v>266</v>
      </c>
      <c r="J247" s="495" t="s">
        <v>577</v>
      </c>
      <c r="K247" s="495">
        <v>2014</v>
      </c>
      <c r="L247" s="495" t="s">
        <v>241</v>
      </c>
      <c r="M247" s="498">
        <v>25000</v>
      </c>
      <c r="N247" s="498"/>
      <c r="O247" s="499"/>
    </row>
    <row r="248" spans="1:15" s="497" customFormat="1" ht="30" x14ac:dyDescent="0.2">
      <c r="A248" s="495" t="s">
        <v>840</v>
      </c>
      <c r="B248" s="495" t="s">
        <v>1476</v>
      </c>
      <c r="C248" s="495" t="s">
        <v>72</v>
      </c>
      <c r="D248" s="495" t="s">
        <v>2055</v>
      </c>
      <c r="E248" s="495" t="s">
        <v>464</v>
      </c>
      <c r="F248" s="495">
        <v>1987</v>
      </c>
      <c r="H248" s="495" t="s">
        <v>243</v>
      </c>
      <c r="I248" s="497" t="s">
        <v>266</v>
      </c>
      <c r="J248" s="495" t="s">
        <v>577</v>
      </c>
      <c r="K248" s="495">
        <v>2007</v>
      </c>
      <c r="L248" s="495" t="s">
        <v>246</v>
      </c>
      <c r="M248" s="498">
        <v>25000</v>
      </c>
      <c r="N248" s="498"/>
      <c r="O248" s="499"/>
    </row>
    <row r="249" spans="1:15" s="497" customFormat="1" ht="30" x14ac:dyDescent="0.2">
      <c r="A249" s="495" t="s">
        <v>841</v>
      </c>
      <c r="B249" s="495" t="s">
        <v>1477</v>
      </c>
      <c r="C249" s="495" t="s">
        <v>320</v>
      </c>
      <c r="D249" s="495" t="s">
        <v>2056</v>
      </c>
      <c r="E249" s="495" t="s">
        <v>464</v>
      </c>
      <c r="F249" s="495">
        <v>1995</v>
      </c>
      <c r="H249" s="495" t="s">
        <v>243</v>
      </c>
      <c r="I249" s="497" t="s">
        <v>266</v>
      </c>
      <c r="J249" s="495" t="s">
        <v>577</v>
      </c>
      <c r="K249" s="495">
        <v>2012</v>
      </c>
      <c r="L249" s="495" t="s">
        <v>247</v>
      </c>
      <c r="M249" s="498">
        <v>25000</v>
      </c>
      <c r="N249" s="498"/>
      <c r="O249" s="501"/>
    </row>
    <row r="250" spans="1:15" s="497" customFormat="1" ht="30" x14ac:dyDescent="0.2">
      <c r="A250" s="495" t="s">
        <v>842</v>
      </c>
      <c r="B250" s="495" t="s">
        <v>1478</v>
      </c>
      <c r="C250" s="495" t="s">
        <v>91</v>
      </c>
      <c r="D250" s="495" t="s">
        <v>404</v>
      </c>
      <c r="E250" s="495" t="s">
        <v>464</v>
      </c>
      <c r="F250" s="495">
        <v>2000</v>
      </c>
      <c r="H250" s="495" t="s">
        <v>243</v>
      </c>
      <c r="I250" s="497" t="s">
        <v>266</v>
      </c>
      <c r="J250" s="495" t="s">
        <v>245</v>
      </c>
      <c r="K250" s="495">
        <v>2018</v>
      </c>
      <c r="L250" s="495" t="s">
        <v>242</v>
      </c>
      <c r="M250" s="498">
        <v>25000</v>
      </c>
      <c r="O250" s="501"/>
    </row>
    <row r="251" spans="1:15" s="497" customFormat="1" ht="30" x14ac:dyDescent="0.2">
      <c r="A251" s="495" t="s">
        <v>843</v>
      </c>
      <c r="B251" s="495" t="s">
        <v>1479</v>
      </c>
      <c r="C251" s="495" t="s">
        <v>108</v>
      </c>
      <c r="D251" s="495" t="s">
        <v>2057</v>
      </c>
      <c r="E251" s="495" t="s">
        <v>464</v>
      </c>
      <c r="F251" s="495">
        <v>1979</v>
      </c>
      <c r="H251" s="495" t="s">
        <v>571</v>
      </c>
      <c r="I251" s="497" t="s">
        <v>266</v>
      </c>
      <c r="J251" s="495" t="s">
        <v>577</v>
      </c>
      <c r="K251" s="495">
        <v>1997</v>
      </c>
      <c r="L251" s="495" t="s">
        <v>242</v>
      </c>
      <c r="M251" s="498">
        <v>25000</v>
      </c>
      <c r="N251" s="498"/>
      <c r="O251" s="499"/>
    </row>
    <row r="252" spans="1:15" s="497" customFormat="1" ht="30" x14ac:dyDescent="0.2">
      <c r="A252" s="495" t="s">
        <v>844</v>
      </c>
      <c r="B252" s="495" t="s">
        <v>1480</v>
      </c>
      <c r="C252" s="495" t="s">
        <v>91</v>
      </c>
      <c r="D252" s="495" t="s">
        <v>303</v>
      </c>
      <c r="E252" s="495" t="s">
        <v>464</v>
      </c>
      <c r="F252" s="495">
        <v>1990</v>
      </c>
      <c r="H252" s="495" t="s">
        <v>243</v>
      </c>
      <c r="I252" s="497" t="s">
        <v>266</v>
      </c>
      <c r="J252" s="495" t="s">
        <v>245</v>
      </c>
      <c r="K252" s="495">
        <v>2009</v>
      </c>
      <c r="L252" s="495" t="s">
        <v>241</v>
      </c>
      <c r="M252" s="498">
        <v>25000</v>
      </c>
      <c r="N252" s="498"/>
      <c r="O252" s="499"/>
    </row>
    <row r="253" spans="1:15" s="497" customFormat="1" ht="30" x14ac:dyDescent="0.2">
      <c r="A253" s="495" t="s">
        <v>845</v>
      </c>
      <c r="B253" s="495" t="s">
        <v>1481</v>
      </c>
      <c r="C253" s="495" t="s">
        <v>173</v>
      </c>
      <c r="D253" s="495" t="s">
        <v>2058</v>
      </c>
      <c r="E253" s="495" t="s">
        <v>464</v>
      </c>
      <c r="F253" s="495">
        <v>1995</v>
      </c>
      <c r="H253" s="495" t="s">
        <v>571</v>
      </c>
      <c r="I253" s="497" t="s">
        <v>266</v>
      </c>
      <c r="J253" s="495" t="s">
        <v>577</v>
      </c>
      <c r="K253" s="495">
        <v>2013</v>
      </c>
      <c r="L253" s="495" t="s">
        <v>241</v>
      </c>
      <c r="M253" s="498">
        <v>25000</v>
      </c>
      <c r="N253" s="498"/>
      <c r="O253" s="501"/>
    </row>
    <row r="254" spans="1:15" s="497" customFormat="1" ht="30" x14ac:dyDescent="0.2">
      <c r="A254" s="495" t="s">
        <v>846</v>
      </c>
      <c r="B254" s="495" t="s">
        <v>1482</v>
      </c>
      <c r="C254" s="495" t="s">
        <v>124</v>
      </c>
      <c r="D254" s="495" t="s">
        <v>2059</v>
      </c>
      <c r="E254" s="495" t="s">
        <v>464</v>
      </c>
      <c r="F254" s="495">
        <v>0</v>
      </c>
      <c r="H254" s="495" t="s">
        <v>243</v>
      </c>
      <c r="I254" s="497" t="s">
        <v>266</v>
      </c>
      <c r="J254" s="495" t="s">
        <v>577</v>
      </c>
      <c r="K254" s="495">
        <v>1995</v>
      </c>
      <c r="L254" s="495" t="s">
        <v>242</v>
      </c>
      <c r="M254" s="498">
        <v>25000</v>
      </c>
      <c r="N254" s="498"/>
      <c r="O254" s="499"/>
    </row>
    <row r="255" spans="1:15" s="497" customFormat="1" ht="30" x14ac:dyDescent="0.2">
      <c r="A255" s="495" t="s">
        <v>847</v>
      </c>
      <c r="B255" s="495" t="s">
        <v>1483</v>
      </c>
      <c r="C255" s="495" t="s">
        <v>106</v>
      </c>
      <c r="D255" s="495" t="s">
        <v>2060</v>
      </c>
      <c r="E255" s="495" t="s">
        <v>464</v>
      </c>
      <c r="F255" s="495">
        <v>1987</v>
      </c>
      <c r="H255" s="495" t="s">
        <v>243</v>
      </c>
      <c r="I255" s="497" t="s">
        <v>266</v>
      </c>
      <c r="J255" s="495" t="s">
        <v>577</v>
      </c>
      <c r="K255" s="495">
        <v>2006</v>
      </c>
      <c r="L255" s="495" t="s">
        <v>242</v>
      </c>
      <c r="M255" s="498">
        <v>25000</v>
      </c>
      <c r="N255" s="498"/>
      <c r="O255" s="499"/>
    </row>
    <row r="256" spans="1:15" s="497" customFormat="1" ht="30" x14ac:dyDescent="0.2">
      <c r="A256" s="495" t="s">
        <v>848</v>
      </c>
      <c r="B256" s="495" t="s">
        <v>1484</v>
      </c>
      <c r="C256" s="495" t="s">
        <v>1950</v>
      </c>
      <c r="D256" s="495" t="s">
        <v>2061</v>
      </c>
      <c r="E256" s="495" t="s">
        <v>464</v>
      </c>
      <c r="F256" s="495">
        <v>1973</v>
      </c>
      <c r="H256" s="495" t="s">
        <v>243</v>
      </c>
      <c r="I256" s="497" t="s">
        <v>266</v>
      </c>
      <c r="J256" s="495" t="s">
        <v>245</v>
      </c>
      <c r="K256" s="495">
        <v>1992</v>
      </c>
      <c r="L256" s="495" t="s">
        <v>251</v>
      </c>
      <c r="M256" s="498">
        <v>25000</v>
      </c>
      <c r="N256" s="498"/>
      <c r="O256" s="499"/>
    </row>
    <row r="257" spans="1:15" s="497" customFormat="1" ht="30" x14ac:dyDescent="0.2">
      <c r="A257" s="495" t="s">
        <v>849</v>
      </c>
      <c r="B257" s="495" t="s">
        <v>1485</v>
      </c>
      <c r="C257" s="495" t="s">
        <v>1951</v>
      </c>
      <c r="D257" s="495" t="s">
        <v>2062</v>
      </c>
      <c r="E257" s="495" t="s">
        <v>464</v>
      </c>
      <c r="F257" s="495">
        <v>1998</v>
      </c>
      <c r="H257" s="495" t="s">
        <v>243</v>
      </c>
      <c r="I257" s="497" t="s">
        <v>266</v>
      </c>
      <c r="J257" s="495" t="s">
        <v>577</v>
      </c>
      <c r="K257" s="495">
        <v>2016</v>
      </c>
      <c r="L257" s="495" t="s">
        <v>250</v>
      </c>
      <c r="M257" s="498">
        <v>25000</v>
      </c>
      <c r="O257" s="499"/>
    </row>
    <row r="258" spans="1:15" s="497" customFormat="1" ht="30" x14ac:dyDescent="0.4">
      <c r="A258" s="495" t="s">
        <v>850</v>
      </c>
      <c r="B258" s="495" t="s">
        <v>1486</v>
      </c>
      <c r="C258" s="495" t="s">
        <v>105</v>
      </c>
      <c r="D258" s="495" t="s">
        <v>415</v>
      </c>
      <c r="E258" s="495" t="s">
        <v>464</v>
      </c>
      <c r="F258" s="495">
        <v>1995</v>
      </c>
      <c r="H258" s="495" t="s">
        <v>243</v>
      </c>
      <c r="I258" s="497" t="s">
        <v>266</v>
      </c>
      <c r="J258" s="495" t="s">
        <v>577</v>
      </c>
      <c r="K258" s="495">
        <v>2013</v>
      </c>
      <c r="L258" s="495" t="s">
        <v>241</v>
      </c>
      <c r="M258" s="498">
        <v>25000</v>
      </c>
      <c r="O258" s="500"/>
    </row>
    <row r="259" spans="1:15" s="497" customFormat="1" ht="30" x14ac:dyDescent="0.2">
      <c r="A259" s="495" t="s">
        <v>1188</v>
      </c>
      <c r="B259" s="495" t="s">
        <v>1822</v>
      </c>
      <c r="C259" s="495" t="s">
        <v>2000</v>
      </c>
      <c r="D259" s="495" t="s">
        <v>498</v>
      </c>
      <c r="E259" s="495" t="s">
        <v>464</v>
      </c>
      <c r="F259" s="495">
        <v>1998</v>
      </c>
      <c r="H259" s="495" t="s">
        <v>243</v>
      </c>
      <c r="I259" s="497" t="s">
        <v>266</v>
      </c>
      <c r="J259" s="495" t="s">
        <v>564</v>
      </c>
      <c r="K259" s="495">
        <v>2018</v>
      </c>
      <c r="L259" s="495" t="s">
        <v>242</v>
      </c>
      <c r="M259" s="498">
        <v>25000</v>
      </c>
      <c r="N259" s="498"/>
      <c r="O259" s="499"/>
    </row>
    <row r="260" spans="1:15" s="497" customFormat="1" ht="30" x14ac:dyDescent="0.2">
      <c r="A260" s="495" t="s">
        <v>851</v>
      </c>
      <c r="B260" s="495" t="s">
        <v>1487</v>
      </c>
      <c r="C260" s="495" t="s">
        <v>98</v>
      </c>
      <c r="D260" s="495" t="s">
        <v>354</v>
      </c>
      <c r="E260" s="495" t="s">
        <v>464</v>
      </c>
      <c r="F260" s="495">
        <v>1994</v>
      </c>
      <c r="H260" s="495" t="s">
        <v>243</v>
      </c>
      <c r="I260" s="497" t="s">
        <v>266</v>
      </c>
      <c r="J260" s="495" t="s">
        <v>245</v>
      </c>
      <c r="K260" s="495">
        <v>2012</v>
      </c>
      <c r="L260" s="495" t="s">
        <v>241</v>
      </c>
      <c r="M260" s="498">
        <v>25000</v>
      </c>
      <c r="N260" s="498"/>
      <c r="O260" s="499"/>
    </row>
    <row r="261" spans="1:15" s="497" customFormat="1" ht="33" x14ac:dyDescent="0.2">
      <c r="A261" s="495" t="s">
        <v>852</v>
      </c>
      <c r="B261" s="495" t="s">
        <v>1488</v>
      </c>
      <c r="C261" s="495" t="s">
        <v>523</v>
      </c>
      <c r="D261" s="495" t="s">
        <v>2063</v>
      </c>
      <c r="E261" s="495" t="s">
        <v>464</v>
      </c>
      <c r="F261" s="495">
        <v>1998</v>
      </c>
      <c r="H261" s="495" t="s">
        <v>243</v>
      </c>
      <c r="I261" s="497" t="s">
        <v>266</v>
      </c>
      <c r="J261" s="495" t="s">
        <v>245</v>
      </c>
      <c r="K261" s="495">
        <v>2016</v>
      </c>
      <c r="L261" s="495" t="s">
        <v>250</v>
      </c>
      <c r="M261" s="498">
        <v>25000</v>
      </c>
      <c r="N261" s="498"/>
      <c r="O261" s="502"/>
    </row>
    <row r="262" spans="1:15" s="497" customFormat="1" ht="30" x14ac:dyDescent="0.2">
      <c r="A262" s="495" t="s">
        <v>853</v>
      </c>
      <c r="B262" s="495" t="s">
        <v>1489</v>
      </c>
      <c r="C262" s="495" t="s">
        <v>113</v>
      </c>
      <c r="D262" s="495" t="s">
        <v>366</v>
      </c>
      <c r="E262" s="495" t="s">
        <v>464</v>
      </c>
      <c r="F262" s="495">
        <v>1998</v>
      </c>
      <c r="H262" s="495" t="s">
        <v>243</v>
      </c>
      <c r="I262" s="497" t="s">
        <v>266</v>
      </c>
      <c r="J262" s="495" t="s">
        <v>577</v>
      </c>
      <c r="K262" s="495">
        <v>2015</v>
      </c>
      <c r="L262" s="495" t="s">
        <v>242</v>
      </c>
      <c r="M262" s="498">
        <v>25000</v>
      </c>
      <c r="O262" s="499"/>
    </row>
    <row r="263" spans="1:15" s="497" customFormat="1" ht="30" x14ac:dyDescent="0.2">
      <c r="A263" s="495" t="s">
        <v>1189</v>
      </c>
      <c r="B263" s="495" t="s">
        <v>1823</v>
      </c>
      <c r="C263" s="495" t="s">
        <v>558</v>
      </c>
      <c r="D263" s="495" t="s">
        <v>300</v>
      </c>
      <c r="E263" s="495" t="s">
        <v>464</v>
      </c>
      <c r="F263" s="495">
        <v>1995</v>
      </c>
      <c r="H263" s="495" t="s">
        <v>243</v>
      </c>
      <c r="I263" s="497" t="s">
        <v>266</v>
      </c>
      <c r="J263" s="495" t="s">
        <v>564</v>
      </c>
      <c r="K263" s="495">
        <v>2014</v>
      </c>
      <c r="L263" s="495" t="s">
        <v>241</v>
      </c>
      <c r="M263" s="498">
        <v>25000</v>
      </c>
      <c r="N263" s="498"/>
      <c r="O263" s="499"/>
    </row>
    <row r="264" spans="1:15" s="497" customFormat="1" ht="30" x14ac:dyDescent="0.2">
      <c r="A264" s="495" t="s">
        <v>854</v>
      </c>
      <c r="B264" s="495" t="s">
        <v>1490</v>
      </c>
      <c r="C264" s="495" t="s">
        <v>102</v>
      </c>
      <c r="D264" s="495" t="s">
        <v>450</v>
      </c>
      <c r="E264" s="495" t="s">
        <v>464</v>
      </c>
      <c r="F264" s="495">
        <v>1992</v>
      </c>
      <c r="H264" s="495" t="s">
        <v>243</v>
      </c>
      <c r="I264" s="497" t="s">
        <v>266</v>
      </c>
      <c r="J264" s="495" t="s">
        <v>577</v>
      </c>
      <c r="K264" s="495">
        <v>2012</v>
      </c>
      <c r="L264" s="495" t="s">
        <v>246</v>
      </c>
      <c r="M264" s="498">
        <v>25000</v>
      </c>
      <c r="O264" s="499"/>
    </row>
    <row r="265" spans="1:15" s="497" customFormat="1" ht="30" x14ac:dyDescent="0.2">
      <c r="A265" s="495" t="s">
        <v>855</v>
      </c>
      <c r="B265" s="495" t="s">
        <v>1491</v>
      </c>
      <c r="C265" s="495" t="s">
        <v>158</v>
      </c>
      <c r="D265" s="495" t="s">
        <v>348</v>
      </c>
      <c r="E265" s="495" t="s">
        <v>464</v>
      </c>
      <c r="F265" s="495">
        <v>1990</v>
      </c>
      <c r="H265" s="495" t="s">
        <v>243</v>
      </c>
      <c r="I265" s="497" t="s">
        <v>266</v>
      </c>
      <c r="J265" s="495" t="s">
        <v>577</v>
      </c>
      <c r="K265" s="495">
        <v>2012</v>
      </c>
      <c r="L265" s="495" t="s">
        <v>247</v>
      </c>
      <c r="M265" s="498">
        <v>25000</v>
      </c>
      <c r="O265" s="499"/>
    </row>
    <row r="266" spans="1:15" s="497" customFormat="1" ht="30" x14ac:dyDescent="0.2">
      <c r="A266" s="495" t="s">
        <v>1268</v>
      </c>
      <c r="B266" s="495" t="s">
        <v>1899</v>
      </c>
      <c r="C266" s="495" t="s">
        <v>72</v>
      </c>
      <c r="D266" s="495" t="s">
        <v>339</v>
      </c>
      <c r="E266" s="495" t="s">
        <v>464</v>
      </c>
      <c r="F266" s="495">
        <v>1986</v>
      </c>
      <c r="H266" s="495" t="s">
        <v>243</v>
      </c>
      <c r="I266" s="497" t="s">
        <v>266</v>
      </c>
      <c r="J266" s="495" t="s">
        <v>564</v>
      </c>
      <c r="K266" s="495">
        <v>2003</v>
      </c>
      <c r="L266" s="495" t="s">
        <v>247</v>
      </c>
      <c r="M266" s="498">
        <v>25000</v>
      </c>
      <c r="O266" s="499"/>
    </row>
    <row r="267" spans="1:15" s="497" customFormat="1" ht="30" x14ac:dyDescent="0.2">
      <c r="A267" s="495" t="s">
        <v>856</v>
      </c>
      <c r="B267" s="495" t="s">
        <v>1492</v>
      </c>
      <c r="C267" s="495" t="s">
        <v>164</v>
      </c>
      <c r="D267" s="495" t="s">
        <v>2064</v>
      </c>
      <c r="E267" s="495" t="s">
        <v>464</v>
      </c>
      <c r="F267" s="495">
        <v>1980</v>
      </c>
      <c r="H267" s="495" t="s">
        <v>243</v>
      </c>
      <c r="I267" s="497" t="s">
        <v>266</v>
      </c>
      <c r="J267" s="495" t="s">
        <v>577</v>
      </c>
      <c r="K267" s="495">
        <v>2013</v>
      </c>
      <c r="L267" s="495" t="s">
        <v>241</v>
      </c>
      <c r="M267" s="498">
        <v>25000</v>
      </c>
      <c r="N267" s="498"/>
      <c r="O267" s="499"/>
    </row>
    <row r="268" spans="1:15" s="497" customFormat="1" ht="30" x14ac:dyDescent="0.2">
      <c r="A268" s="495" t="s">
        <v>1269</v>
      </c>
      <c r="B268" s="495" t="s">
        <v>1900</v>
      </c>
      <c r="C268" s="495" t="s">
        <v>76</v>
      </c>
      <c r="D268" s="495" t="s">
        <v>2163</v>
      </c>
      <c r="E268" s="495" t="s">
        <v>464</v>
      </c>
      <c r="F268" s="495">
        <v>1987</v>
      </c>
      <c r="H268" s="495" t="s">
        <v>243</v>
      </c>
      <c r="I268" s="497" t="s">
        <v>266</v>
      </c>
      <c r="J268" s="495" t="s">
        <v>564</v>
      </c>
      <c r="K268" s="495">
        <v>2004</v>
      </c>
      <c r="L268" s="495" t="s">
        <v>241</v>
      </c>
      <c r="M268" s="498">
        <v>25000</v>
      </c>
      <c r="O268" s="499"/>
    </row>
    <row r="269" spans="1:15" s="497" customFormat="1" ht="30" x14ac:dyDescent="0.2">
      <c r="A269" s="495" t="s">
        <v>857</v>
      </c>
      <c r="B269" s="495" t="s">
        <v>1493</v>
      </c>
      <c r="C269" s="495" t="s">
        <v>73</v>
      </c>
      <c r="D269" s="495" t="s">
        <v>286</v>
      </c>
      <c r="E269" s="495" t="s">
        <v>464</v>
      </c>
      <c r="F269" s="495">
        <v>1993</v>
      </c>
      <c r="H269" s="495" t="s">
        <v>243</v>
      </c>
      <c r="I269" s="497" t="s">
        <v>266</v>
      </c>
      <c r="J269" s="495" t="s">
        <v>577</v>
      </c>
      <c r="K269" s="495">
        <v>2010</v>
      </c>
      <c r="L269" s="495" t="s">
        <v>247</v>
      </c>
      <c r="M269" s="498">
        <v>25000</v>
      </c>
      <c r="N269" s="498"/>
      <c r="O269" s="499"/>
    </row>
    <row r="270" spans="1:15" s="497" customFormat="1" ht="30" x14ac:dyDescent="0.2">
      <c r="A270" s="495" t="s">
        <v>858</v>
      </c>
      <c r="B270" s="495" t="s">
        <v>1494</v>
      </c>
      <c r="C270" s="495" t="s">
        <v>95</v>
      </c>
      <c r="D270" s="495" t="s">
        <v>327</v>
      </c>
      <c r="E270" s="495" t="s">
        <v>464</v>
      </c>
      <c r="F270" s="495">
        <v>1996</v>
      </c>
      <c r="H270" s="495" t="s">
        <v>243</v>
      </c>
      <c r="I270" s="497" t="s">
        <v>266</v>
      </c>
      <c r="J270" s="495" t="s">
        <v>245</v>
      </c>
      <c r="K270" s="495">
        <v>2014</v>
      </c>
      <c r="L270" s="495" t="s">
        <v>250</v>
      </c>
      <c r="M270" s="498">
        <v>25000</v>
      </c>
      <c r="O270" s="499"/>
    </row>
    <row r="271" spans="1:15" s="497" customFormat="1" ht="30" x14ac:dyDescent="0.2">
      <c r="A271" s="495" t="s">
        <v>1190</v>
      </c>
      <c r="B271" s="495" t="s">
        <v>1824</v>
      </c>
      <c r="C271" s="495" t="s">
        <v>2001</v>
      </c>
      <c r="D271" s="495" t="s">
        <v>295</v>
      </c>
      <c r="E271" s="495"/>
      <c r="F271" s="495"/>
      <c r="H271" s="495" t="s">
        <v>243</v>
      </c>
      <c r="I271" s="497" t="s">
        <v>266</v>
      </c>
      <c r="J271" s="495" t="s">
        <v>245</v>
      </c>
      <c r="K271" s="495">
        <v>2016</v>
      </c>
      <c r="L271" s="495" t="s">
        <v>251</v>
      </c>
      <c r="M271" s="498">
        <v>10000</v>
      </c>
      <c r="N271" s="498"/>
      <c r="O271" s="499"/>
    </row>
    <row r="272" spans="1:15" s="497" customFormat="1" ht="30" x14ac:dyDescent="0.2">
      <c r="A272" s="495" t="s">
        <v>859</v>
      </c>
      <c r="B272" s="495" t="s">
        <v>1495</v>
      </c>
      <c r="C272" s="495" t="s">
        <v>129</v>
      </c>
      <c r="D272" s="495" t="s">
        <v>401</v>
      </c>
      <c r="E272" s="495" t="s">
        <v>464</v>
      </c>
      <c r="F272" s="495">
        <v>1998</v>
      </c>
      <c r="H272" s="495" t="s">
        <v>243</v>
      </c>
      <c r="I272" s="497" t="s">
        <v>266</v>
      </c>
      <c r="J272" s="495" t="s">
        <v>577</v>
      </c>
      <c r="K272" s="495">
        <v>2017</v>
      </c>
      <c r="L272" s="495" t="s">
        <v>250</v>
      </c>
      <c r="M272" s="498">
        <v>25000</v>
      </c>
      <c r="N272" s="498"/>
      <c r="O272" s="499"/>
    </row>
    <row r="273" spans="1:15" s="497" customFormat="1" ht="30" x14ac:dyDescent="0.2">
      <c r="A273" s="495" t="s">
        <v>860</v>
      </c>
      <c r="B273" s="495" t="s">
        <v>1496</v>
      </c>
      <c r="C273" s="495" t="s">
        <v>116</v>
      </c>
      <c r="D273" s="495" t="s">
        <v>425</v>
      </c>
      <c r="E273" s="495" t="s">
        <v>464</v>
      </c>
      <c r="F273" s="495">
        <v>1999</v>
      </c>
      <c r="H273" s="495" t="s">
        <v>243</v>
      </c>
      <c r="I273" s="497" t="s">
        <v>266</v>
      </c>
      <c r="J273" s="495" t="s">
        <v>245</v>
      </c>
      <c r="K273" s="495">
        <v>2017</v>
      </c>
      <c r="L273" s="495" t="s">
        <v>250</v>
      </c>
      <c r="M273" s="498">
        <v>25000</v>
      </c>
      <c r="N273" s="498"/>
      <c r="O273" s="499"/>
    </row>
    <row r="274" spans="1:15" s="497" customFormat="1" ht="30" x14ac:dyDescent="0.2">
      <c r="A274" s="495" t="s">
        <v>861</v>
      </c>
      <c r="B274" s="495" t="s">
        <v>1497</v>
      </c>
      <c r="C274" s="495" t="s">
        <v>1952</v>
      </c>
      <c r="D274" s="495" t="s">
        <v>368</v>
      </c>
      <c r="E274" s="495" t="s">
        <v>464</v>
      </c>
      <c r="F274" s="495">
        <v>1996</v>
      </c>
      <c r="H274" s="495" t="s">
        <v>243</v>
      </c>
      <c r="I274" s="497" t="s">
        <v>266</v>
      </c>
      <c r="J274" s="495" t="s">
        <v>245</v>
      </c>
      <c r="K274" s="495">
        <v>2014</v>
      </c>
      <c r="L274" s="495" t="s">
        <v>242</v>
      </c>
      <c r="M274" s="498">
        <v>25000</v>
      </c>
      <c r="N274" s="498"/>
      <c r="O274" s="499"/>
    </row>
    <row r="275" spans="1:15" s="497" customFormat="1" ht="30" x14ac:dyDescent="0.2">
      <c r="A275" s="495" t="s">
        <v>1191</v>
      </c>
      <c r="B275" s="495" t="s">
        <v>1825</v>
      </c>
      <c r="C275" s="495" t="s">
        <v>2002</v>
      </c>
      <c r="D275" s="495" t="s">
        <v>261</v>
      </c>
      <c r="E275" s="495"/>
      <c r="F275" s="495"/>
      <c r="H275" s="495" t="s">
        <v>243</v>
      </c>
      <c r="I275" s="497" t="s">
        <v>266</v>
      </c>
      <c r="J275" s="495" t="s">
        <v>2168</v>
      </c>
      <c r="K275" s="495">
        <v>2008</v>
      </c>
      <c r="L275" s="495" t="s">
        <v>242</v>
      </c>
      <c r="M275" s="498">
        <v>10000</v>
      </c>
      <c r="N275" s="498"/>
      <c r="O275" s="499"/>
    </row>
    <row r="276" spans="1:15" s="497" customFormat="1" ht="30" x14ac:dyDescent="0.2">
      <c r="A276" s="495" t="s">
        <v>1270</v>
      </c>
      <c r="B276" s="495" t="s">
        <v>1901</v>
      </c>
      <c r="C276" s="495" t="s">
        <v>72</v>
      </c>
      <c r="D276" s="495" t="s">
        <v>2164</v>
      </c>
      <c r="E276" s="495" t="s">
        <v>464</v>
      </c>
      <c r="F276" s="495">
        <v>1986</v>
      </c>
      <c r="H276" s="495" t="s">
        <v>243</v>
      </c>
      <c r="I276" s="497" t="s">
        <v>266</v>
      </c>
      <c r="J276" s="495" t="s">
        <v>564</v>
      </c>
      <c r="K276" s="495">
        <v>2003</v>
      </c>
      <c r="L276" s="495" t="s">
        <v>241</v>
      </c>
      <c r="M276" s="498">
        <v>25000</v>
      </c>
      <c r="O276" s="499"/>
    </row>
    <row r="277" spans="1:15" s="497" customFormat="1" ht="30" x14ac:dyDescent="0.2">
      <c r="A277" s="495" t="s">
        <v>1192</v>
      </c>
      <c r="B277" s="495" t="s">
        <v>1826</v>
      </c>
      <c r="C277" s="495" t="s">
        <v>95</v>
      </c>
      <c r="D277" s="495" t="s">
        <v>350</v>
      </c>
      <c r="E277" s="495"/>
      <c r="F277" s="495"/>
      <c r="H277" s="495" t="s">
        <v>243</v>
      </c>
      <c r="I277" s="497" t="s">
        <v>266</v>
      </c>
      <c r="J277" s="495" t="s">
        <v>2168</v>
      </c>
      <c r="K277" s="495">
        <v>2009</v>
      </c>
      <c r="L277" s="495" t="s">
        <v>241</v>
      </c>
      <c r="M277" s="498">
        <v>10000</v>
      </c>
      <c r="N277" s="498"/>
      <c r="O277" s="499"/>
    </row>
    <row r="278" spans="1:15" s="497" customFormat="1" ht="30" x14ac:dyDescent="0.2">
      <c r="A278" s="495" t="s">
        <v>862</v>
      </c>
      <c r="B278" s="495" t="s">
        <v>1498</v>
      </c>
      <c r="C278" s="495" t="s">
        <v>120</v>
      </c>
      <c r="D278" s="495" t="s">
        <v>547</v>
      </c>
      <c r="E278" s="495" t="s">
        <v>464</v>
      </c>
      <c r="F278" s="495">
        <v>1994</v>
      </c>
      <c r="H278" s="495" t="s">
        <v>243</v>
      </c>
      <c r="I278" s="497" t="s">
        <v>266</v>
      </c>
      <c r="J278" s="495" t="s">
        <v>577</v>
      </c>
      <c r="K278" s="495">
        <v>2012</v>
      </c>
      <c r="L278" s="495" t="s">
        <v>247</v>
      </c>
      <c r="M278" s="498">
        <v>25000</v>
      </c>
      <c r="N278" s="498"/>
      <c r="O278" s="499"/>
    </row>
    <row r="279" spans="1:15" s="497" customFormat="1" ht="30" x14ac:dyDescent="0.4">
      <c r="A279" s="495" t="s">
        <v>863</v>
      </c>
      <c r="B279" s="495" t="s">
        <v>1499</v>
      </c>
      <c r="C279" s="495" t="s">
        <v>115</v>
      </c>
      <c r="D279" s="495" t="s">
        <v>2065</v>
      </c>
      <c r="E279" s="495" t="s">
        <v>464</v>
      </c>
      <c r="F279" s="495">
        <v>1987</v>
      </c>
      <c r="H279" s="495" t="s">
        <v>243</v>
      </c>
      <c r="I279" s="497" t="s">
        <v>266</v>
      </c>
      <c r="J279" s="495" t="s">
        <v>577</v>
      </c>
      <c r="K279" s="495">
        <v>2005</v>
      </c>
      <c r="L279" s="495" t="s">
        <v>252</v>
      </c>
      <c r="M279" s="498">
        <v>25000</v>
      </c>
      <c r="N279" s="498"/>
      <c r="O279" s="500"/>
    </row>
    <row r="280" spans="1:15" s="497" customFormat="1" ht="30" x14ac:dyDescent="0.2">
      <c r="A280" s="495" t="s">
        <v>864</v>
      </c>
      <c r="B280" s="495" t="s">
        <v>1500</v>
      </c>
      <c r="C280" s="495" t="s">
        <v>86</v>
      </c>
      <c r="D280" s="495" t="s">
        <v>360</v>
      </c>
      <c r="E280" s="495" t="s">
        <v>464</v>
      </c>
      <c r="F280" s="495">
        <v>1998</v>
      </c>
      <c r="H280" s="495" t="s">
        <v>243</v>
      </c>
      <c r="I280" s="497" t="s">
        <v>266</v>
      </c>
      <c r="J280" s="495" t="s">
        <v>577</v>
      </c>
      <c r="K280" s="495">
        <v>2016</v>
      </c>
      <c r="L280" s="495" t="s">
        <v>241</v>
      </c>
      <c r="M280" s="498">
        <v>25000</v>
      </c>
      <c r="N280" s="498"/>
      <c r="O280" s="499"/>
    </row>
    <row r="281" spans="1:15" s="497" customFormat="1" ht="33" x14ac:dyDescent="0.2">
      <c r="A281" s="495" t="s">
        <v>865</v>
      </c>
      <c r="B281" s="495" t="s">
        <v>1501</v>
      </c>
      <c r="C281" s="495" t="s">
        <v>135</v>
      </c>
      <c r="D281" s="495" t="s">
        <v>296</v>
      </c>
      <c r="E281" s="495" t="s">
        <v>464</v>
      </c>
      <c r="F281" s="495">
        <v>1999</v>
      </c>
      <c r="H281" s="495" t="s">
        <v>243</v>
      </c>
      <c r="I281" s="497" t="s">
        <v>266</v>
      </c>
      <c r="J281" s="495" t="s">
        <v>577</v>
      </c>
      <c r="K281" s="495">
        <v>2018</v>
      </c>
      <c r="L281" s="495" t="s">
        <v>242</v>
      </c>
      <c r="M281" s="498">
        <v>25000</v>
      </c>
      <c r="N281" s="498"/>
      <c r="O281" s="502"/>
    </row>
    <row r="282" spans="1:15" s="497" customFormat="1" ht="30" x14ac:dyDescent="0.2">
      <c r="A282" s="495" t="s">
        <v>866</v>
      </c>
      <c r="B282" s="495" t="s">
        <v>1502</v>
      </c>
      <c r="C282" s="495" t="s">
        <v>74</v>
      </c>
      <c r="D282" s="495" t="s">
        <v>349</v>
      </c>
      <c r="E282" s="495" t="s">
        <v>464</v>
      </c>
      <c r="F282" s="495">
        <v>1998</v>
      </c>
      <c r="H282" s="495" t="s">
        <v>2170</v>
      </c>
      <c r="I282" s="497" t="s">
        <v>266</v>
      </c>
      <c r="J282" s="495" t="s">
        <v>245</v>
      </c>
      <c r="K282" s="495">
        <v>2016</v>
      </c>
      <c r="L282" s="495" t="s">
        <v>256</v>
      </c>
      <c r="M282" s="498">
        <v>25000</v>
      </c>
      <c r="N282" s="498"/>
      <c r="O282" s="501"/>
    </row>
    <row r="283" spans="1:15" s="497" customFormat="1" ht="30" x14ac:dyDescent="0.4">
      <c r="A283" s="495" t="s">
        <v>1193</v>
      </c>
      <c r="B283" s="495" t="s">
        <v>1827</v>
      </c>
      <c r="C283" s="495" t="s">
        <v>131</v>
      </c>
      <c r="D283" s="495" t="s">
        <v>423</v>
      </c>
      <c r="E283" s="495"/>
      <c r="F283" s="495"/>
      <c r="H283" s="495" t="s">
        <v>243</v>
      </c>
      <c r="I283" s="497" t="s">
        <v>266</v>
      </c>
      <c r="J283" s="495" t="s">
        <v>2168</v>
      </c>
      <c r="K283" s="495">
        <v>2007</v>
      </c>
      <c r="L283" s="495" t="s">
        <v>254</v>
      </c>
      <c r="M283" s="498">
        <v>10000</v>
      </c>
      <c r="O283" s="500"/>
    </row>
    <row r="284" spans="1:15" s="497" customFormat="1" ht="33.75" x14ac:dyDescent="0.2">
      <c r="A284" s="495" t="s">
        <v>1194</v>
      </c>
      <c r="B284" s="495" t="s">
        <v>1828</v>
      </c>
      <c r="C284" s="495" t="s">
        <v>181</v>
      </c>
      <c r="D284" s="495" t="s">
        <v>2144</v>
      </c>
      <c r="E284" s="495"/>
      <c r="F284" s="495"/>
      <c r="H284" s="495" t="s">
        <v>243</v>
      </c>
      <c r="I284" s="497" t="s">
        <v>266</v>
      </c>
      <c r="J284" s="495" t="s">
        <v>2168</v>
      </c>
      <c r="K284" s="495">
        <v>2014</v>
      </c>
      <c r="L284" s="495" t="s">
        <v>241</v>
      </c>
      <c r="M284" s="498">
        <v>10000</v>
      </c>
      <c r="N284" s="498"/>
      <c r="O284" s="504"/>
    </row>
    <row r="285" spans="1:15" s="497" customFormat="1" ht="30" x14ac:dyDescent="0.4">
      <c r="A285" s="495" t="s">
        <v>867</v>
      </c>
      <c r="B285" s="495" t="s">
        <v>1503</v>
      </c>
      <c r="C285" s="495" t="s">
        <v>72</v>
      </c>
      <c r="D285" s="495" t="s">
        <v>527</v>
      </c>
      <c r="E285" s="495" t="s">
        <v>196</v>
      </c>
      <c r="F285" s="495">
        <v>1971</v>
      </c>
      <c r="H285" s="495" t="s">
        <v>243</v>
      </c>
      <c r="I285" s="497" t="s">
        <v>266</v>
      </c>
      <c r="J285" s="495" t="s">
        <v>577</v>
      </c>
      <c r="K285" s="495">
        <v>1990</v>
      </c>
      <c r="L285" s="495" t="s">
        <v>249</v>
      </c>
      <c r="M285" s="498">
        <v>25000</v>
      </c>
      <c r="N285" s="498"/>
      <c r="O285" s="500"/>
    </row>
    <row r="286" spans="1:15" s="497" customFormat="1" ht="30" x14ac:dyDescent="0.2">
      <c r="A286" s="495" t="s">
        <v>1195</v>
      </c>
      <c r="B286" s="495" t="s">
        <v>1829</v>
      </c>
      <c r="C286" s="495" t="s">
        <v>106</v>
      </c>
      <c r="D286" s="495" t="s">
        <v>2145</v>
      </c>
      <c r="E286" s="495"/>
      <c r="F286" s="495"/>
      <c r="H286" s="495" t="s">
        <v>243</v>
      </c>
      <c r="I286" s="497" t="s">
        <v>266</v>
      </c>
      <c r="J286" s="495" t="s">
        <v>2168</v>
      </c>
      <c r="K286" s="495">
        <v>1991</v>
      </c>
      <c r="L286" s="495" t="s">
        <v>255</v>
      </c>
      <c r="M286" s="498">
        <v>10000</v>
      </c>
      <c r="N286" s="498"/>
      <c r="O286" s="499"/>
    </row>
    <row r="287" spans="1:15" s="497" customFormat="1" ht="30" x14ac:dyDescent="0.2">
      <c r="A287" s="495" t="s">
        <v>1196</v>
      </c>
      <c r="B287" s="495" t="s">
        <v>1830</v>
      </c>
      <c r="C287" s="495" t="s">
        <v>95</v>
      </c>
      <c r="D287" s="495" t="s">
        <v>494</v>
      </c>
      <c r="E287" s="495" t="s">
        <v>464</v>
      </c>
      <c r="F287" s="495">
        <v>1980</v>
      </c>
      <c r="H287" s="495" t="s">
        <v>243</v>
      </c>
      <c r="I287" s="497" t="s">
        <v>266</v>
      </c>
      <c r="J287" s="495" t="s">
        <v>564</v>
      </c>
      <c r="K287" s="495">
        <v>1998</v>
      </c>
      <c r="L287" s="495" t="s">
        <v>241</v>
      </c>
      <c r="M287" s="498">
        <v>25000</v>
      </c>
      <c r="O287" s="499"/>
    </row>
    <row r="288" spans="1:15" s="497" customFormat="1" ht="30" x14ac:dyDescent="0.2">
      <c r="A288" s="495" t="s">
        <v>868</v>
      </c>
      <c r="B288" s="495" t="s">
        <v>1504</v>
      </c>
      <c r="C288" s="495" t="s">
        <v>1953</v>
      </c>
      <c r="D288" s="495" t="s">
        <v>2066</v>
      </c>
      <c r="E288" s="495" t="s">
        <v>464</v>
      </c>
      <c r="F288" s="495">
        <v>1989</v>
      </c>
      <c r="H288" s="495" t="s">
        <v>243</v>
      </c>
      <c r="I288" s="497" t="s">
        <v>266</v>
      </c>
      <c r="J288" s="495" t="s">
        <v>577</v>
      </c>
      <c r="K288" s="495">
        <v>2009</v>
      </c>
      <c r="L288" s="495" t="s">
        <v>247</v>
      </c>
      <c r="M288" s="498">
        <v>25000</v>
      </c>
      <c r="N288" s="498"/>
      <c r="O288" s="499"/>
    </row>
    <row r="289" spans="1:15" s="497" customFormat="1" ht="30" x14ac:dyDescent="0.2">
      <c r="A289" s="495" t="s">
        <v>1197</v>
      </c>
      <c r="B289" s="495" t="s">
        <v>1831</v>
      </c>
      <c r="C289" s="495" t="s">
        <v>100</v>
      </c>
      <c r="D289" s="495" t="s">
        <v>505</v>
      </c>
      <c r="E289" s="495"/>
      <c r="F289" s="495"/>
      <c r="H289" s="495" t="s">
        <v>243</v>
      </c>
      <c r="I289" s="497" t="s">
        <v>266</v>
      </c>
      <c r="J289" s="495" t="s">
        <v>2168</v>
      </c>
      <c r="K289" s="495">
        <v>2005</v>
      </c>
      <c r="L289" s="495" t="s">
        <v>252</v>
      </c>
      <c r="M289" s="498">
        <v>10000</v>
      </c>
      <c r="N289" s="498"/>
      <c r="O289" s="499"/>
    </row>
    <row r="290" spans="1:15" s="497" customFormat="1" ht="30" x14ac:dyDescent="0.4">
      <c r="A290" s="495" t="s">
        <v>869</v>
      </c>
      <c r="B290" s="495" t="s">
        <v>1505</v>
      </c>
      <c r="C290" s="495" t="s">
        <v>108</v>
      </c>
      <c r="D290" s="495" t="s">
        <v>2067</v>
      </c>
      <c r="E290" s="495" t="s">
        <v>464</v>
      </c>
      <c r="F290" s="495">
        <v>2000</v>
      </c>
      <c r="H290" s="495" t="s">
        <v>243</v>
      </c>
      <c r="I290" s="497" t="s">
        <v>266</v>
      </c>
      <c r="J290" s="495" t="s">
        <v>245</v>
      </c>
      <c r="K290" s="495">
        <v>2018</v>
      </c>
      <c r="L290" s="495" t="s">
        <v>241</v>
      </c>
      <c r="M290" s="498">
        <v>25000</v>
      </c>
      <c r="N290" s="498"/>
      <c r="O290" s="500"/>
    </row>
    <row r="291" spans="1:15" s="497" customFormat="1" ht="30" x14ac:dyDescent="0.2">
      <c r="A291" s="495" t="s">
        <v>870</v>
      </c>
      <c r="B291" s="495" t="s">
        <v>1506</v>
      </c>
      <c r="C291" s="495" t="s">
        <v>381</v>
      </c>
      <c r="D291" s="495" t="s">
        <v>530</v>
      </c>
      <c r="E291" s="495" t="s">
        <v>464</v>
      </c>
      <c r="F291" s="495">
        <v>1969</v>
      </c>
      <c r="H291" s="495" t="s">
        <v>243</v>
      </c>
      <c r="I291" s="497" t="s">
        <v>266</v>
      </c>
      <c r="J291" s="495" t="s">
        <v>245</v>
      </c>
      <c r="K291" s="495">
        <v>1988</v>
      </c>
      <c r="L291" s="495" t="s">
        <v>241</v>
      </c>
      <c r="M291" s="498">
        <v>25000</v>
      </c>
      <c r="N291" s="498"/>
      <c r="O291" s="499"/>
    </row>
    <row r="292" spans="1:15" s="497" customFormat="1" ht="30" x14ac:dyDescent="0.2">
      <c r="A292" s="495" t="s">
        <v>1271</v>
      </c>
      <c r="B292" s="495" t="s">
        <v>1902</v>
      </c>
      <c r="C292" s="495" t="s">
        <v>532</v>
      </c>
      <c r="D292" s="495" t="s">
        <v>288</v>
      </c>
      <c r="E292" s="495" t="s">
        <v>464</v>
      </c>
      <c r="F292" s="495">
        <v>0</v>
      </c>
      <c r="H292" s="495" t="s">
        <v>243</v>
      </c>
      <c r="I292" s="497" t="s">
        <v>266</v>
      </c>
      <c r="J292" s="495" t="s">
        <v>564</v>
      </c>
      <c r="K292" s="495">
        <v>2005</v>
      </c>
      <c r="L292" s="495" t="s">
        <v>241</v>
      </c>
      <c r="M292" s="498">
        <v>25000</v>
      </c>
      <c r="N292" s="498"/>
      <c r="O292" s="499"/>
    </row>
    <row r="293" spans="1:15" s="497" customFormat="1" ht="30" x14ac:dyDescent="0.4">
      <c r="A293" s="495" t="s">
        <v>1198</v>
      </c>
      <c r="B293" s="495" t="s">
        <v>1832</v>
      </c>
      <c r="C293" s="495" t="s">
        <v>67</v>
      </c>
      <c r="D293" s="495" t="s">
        <v>328</v>
      </c>
      <c r="E293" s="495"/>
      <c r="F293" s="495"/>
      <c r="H293" s="495" t="s">
        <v>243</v>
      </c>
      <c r="I293" s="497" t="s">
        <v>266</v>
      </c>
      <c r="J293" s="495" t="s">
        <v>564</v>
      </c>
      <c r="K293" s="495">
        <v>2007</v>
      </c>
      <c r="L293" s="495" t="s">
        <v>248</v>
      </c>
      <c r="M293" s="498">
        <v>10000</v>
      </c>
      <c r="N293" s="498"/>
      <c r="O293" s="500"/>
    </row>
    <row r="294" spans="1:15" s="497" customFormat="1" ht="30" x14ac:dyDescent="0.2">
      <c r="A294" s="495" t="s">
        <v>871</v>
      </c>
      <c r="B294" s="495" t="s">
        <v>1507</v>
      </c>
      <c r="C294" s="495" t="s">
        <v>70</v>
      </c>
      <c r="D294" s="495" t="s">
        <v>554</v>
      </c>
      <c r="E294" s="495" t="s">
        <v>464</v>
      </c>
      <c r="F294" s="495">
        <v>1994</v>
      </c>
      <c r="H294" s="495" t="s">
        <v>243</v>
      </c>
      <c r="I294" s="497" t="s">
        <v>266</v>
      </c>
      <c r="J294" s="495" t="s">
        <v>577</v>
      </c>
      <c r="K294" s="495">
        <v>2013</v>
      </c>
      <c r="L294" s="495" t="s">
        <v>254</v>
      </c>
      <c r="M294" s="498">
        <v>25000</v>
      </c>
      <c r="O294" s="499"/>
    </row>
    <row r="295" spans="1:15" s="497" customFormat="1" ht="30" x14ac:dyDescent="0.4">
      <c r="A295" s="495" t="s">
        <v>872</v>
      </c>
      <c r="B295" s="495" t="s">
        <v>1508</v>
      </c>
      <c r="C295" s="495" t="s">
        <v>143</v>
      </c>
      <c r="D295" s="495" t="s">
        <v>2068</v>
      </c>
      <c r="E295" s="495" t="s">
        <v>464</v>
      </c>
      <c r="F295" s="495">
        <v>1993</v>
      </c>
      <c r="H295" s="495" t="s">
        <v>243</v>
      </c>
      <c r="I295" s="497" t="s">
        <v>266</v>
      </c>
      <c r="J295" s="495" t="s">
        <v>577</v>
      </c>
      <c r="K295" s="495">
        <v>2013</v>
      </c>
      <c r="L295" s="495" t="s">
        <v>241</v>
      </c>
      <c r="M295" s="498">
        <v>25000</v>
      </c>
      <c r="O295" s="500"/>
    </row>
    <row r="296" spans="1:15" s="497" customFormat="1" ht="30" x14ac:dyDescent="0.2">
      <c r="A296" s="495" t="s">
        <v>1199</v>
      </c>
      <c r="B296" s="495" t="s">
        <v>1833</v>
      </c>
      <c r="C296" s="495" t="s">
        <v>257</v>
      </c>
      <c r="D296" s="495" t="s">
        <v>295</v>
      </c>
      <c r="E296" s="495"/>
      <c r="F296" s="495"/>
      <c r="H296" s="495" t="s">
        <v>243</v>
      </c>
      <c r="I296" s="497" t="s">
        <v>266</v>
      </c>
      <c r="J296" s="495" t="s">
        <v>245</v>
      </c>
      <c r="K296" s="495">
        <v>2018</v>
      </c>
      <c r="L296" s="495" t="s">
        <v>251</v>
      </c>
      <c r="M296" s="498">
        <v>10000</v>
      </c>
      <c r="N296" s="498"/>
      <c r="O296" s="499"/>
    </row>
    <row r="297" spans="1:15" s="497" customFormat="1" ht="30" x14ac:dyDescent="0.2">
      <c r="A297" s="495" t="s">
        <v>1200</v>
      </c>
      <c r="B297" s="495" t="s">
        <v>1834</v>
      </c>
      <c r="C297" s="495" t="s">
        <v>77</v>
      </c>
      <c r="D297" s="495" t="s">
        <v>2146</v>
      </c>
      <c r="E297" s="495"/>
      <c r="F297" s="495"/>
      <c r="H297" s="495" t="s">
        <v>243</v>
      </c>
      <c r="I297" s="497" t="s">
        <v>266</v>
      </c>
      <c r="J297" s="495" t="s">
        <v>245</v>
      </c>
      <c r="K297" s="495">
        <v>2004</v>
      </c>
      <c r="L297" s="495" t="s">
        <v>255</v>
      </c>
      <c r="M297" s="498">
        <v>10000</v>
      </c>
      <c r="N297" s="498"/>
      <c r="O297" s="499"/>
    </row>
    <row r="298" spans="1:15" s="497" customFormat="1" ht="30" x14ac:dyDescent="0.2">
      <c r="A298" s="495" t="s">
        <v>873</v>
      </c>
      <c r="B298" s="495" t="s">
        <v>1509</v>
      </c>
      <c r="C298" s="495" t="s">
        <v>105</v>
      </c>
      <c r="D298" s="495" t="s">
        <v>539</v>
      </c>
      <c r="E298" s="495" t="s">
        <v>464</v>
      </c>
      <c r="F298" s="495">
        <v>1987</v>
      </c>
      <c r="H298" s="495" t="s">
        <v>243</v>
      </c>
      <c r="I298" s="497" t="s">
        <v>266</v>
      </c>
      <c r="J298" s="495" t="s">
        <v>577</v>
      </c>
      <c r="K298" s="495">
        <v>2005</v>
      </c>
      <c r="L298" s="495" t="s">
        <v>249</v>
      </c>
      <c r="M298" s="498">
        <v>25000</v>
      </c>
      <c r="N298" s="498"/>
      <c r="O298" s="499"/>
    </row>
    <row r="299" spans="1:15" s="497" customFormat="1" ht="30" x14ac:dyDescent="0.2">
      <c r="A299" s="495" t="s">
        <v>1201</v>
      </c>
      <c r="B299" s="495" t="s">
        <v>1835</v>
      </c>
      <c r="C299" s="495" t="s">
        <v>463</v>
      </c>
      <c r="D299" s="495" t="s">
        <v>289</v>
      </c>
      <c r="E299" s="495"/>
      <c r="F299" s="495"/>
      <c r="H299" s="495" t="s">
        <v>243</v>
      </c>
      <c r="I299" s="497" t="s">
        <v>266</v>
      </c>
      <c r="J299" s="495" t="s">
        <v>2168</v>
      </c>
      <c r="K299" s="495">
        <v>2005</v>
      </c>
      <c r="L299" s="495" t="s">
        <v>250</v>
      </c>
      <c r="M299" s="498">
        <v>10000</v>
      </c>
      <c r="N299" s="498"/>
      <c r="O299" s="499"/>
    </row>
    <row r="300" spans="1:15" s="497" customFormat="1" ht="30" x14ac:dyDescent="0.2">
      <c r="A300" s="495" t="s">
        <v>874</v>
      </c>
      <c r="B300" s="495" t="s">
        <v>1510</v>
      </c>
      <c r="C300" s="495" t="s">
        <v>152</v>
      </c>
      <c r="D300" s="495" t="s">
        <v>298</v>
      </c>
      <c r="E300" s="495" t="s">
        <v>464</v>
      </c>
      <c r="F300" s="495">
        <v>0</v>
      </c>
      <c r="H300" s="495" t="s">
        <v>243</v>
      </c>
      <c r="I300" s="497" t="s">
        <v>266</v>
      </c>
      <c r="J300" s="495" t="s">
        <v>577</v>
      </c>
      <c r="K300" s="495">
        <v>2000</v>
      </c>
      <c r="L300" s="495" t="s">
        <v>247</v>
      </c>
      <c r="M300" s="498">
        <v>25000</v>
      </c>
      <c r="N300" s="498"/>
      <c r="O300" s="499"/>
    </row>
    <row r="301" spans="1:15" s="497" customFormat="1" ht="30" x14ac:dyDescent="0.4">
      <c r="A301" s="495" t="s">
        <v>1202</v>
      </c>
      <c r="B301" s="495" t="s">
        <v>1836</v>
      </c>
      <c r="C301" s="495" t="s">
        <v>1956</v>
      </c>
      <c r="D301" s="495" t="s">
        <v>373</v>
      </c>
      <c r="E301" s="495" t="s">
        <v>464</v>
      </c>
      <c r="F301" s="495">
        <v>2001</v>
      </c>
      <c r="H301" s="495" t="s">
        <v>243</v>
      </c>
      <c r="I301" s="497" t="s">
        <v>266</v>
      </c>
      <c r="J301" s="495" t="s">
        <v>564</v>
      </c>
      <c r="K301" s="495">
        <v>2018</v>
      </c>
      <c r="L301" s="495" t="s">
        <v>242</v>
      </c>
      <c r="M301" s="498">
        <v>25000</v>
      </c>
      <c r="N301" s="498"/>
      <c r="O301" s="500"/>
    </row>
    <row r="302" spans="1:15" s="497" customFormat="1" ht="30" x14ac:dyDescent="0.2">
      <c r="A302" s="495" t="s">
        <v>875</v>
      </c>
      <c r="B302" s="495" t="s">
        <v>1511</v>
      </c>
      <c r="C302" s="495" t="s">
        <v>111</v>
      </c>
      <c r="D302" s="495" t="s">
        <v>445</v>
      </c>
      <c r="E302" s="495" t="s">
        <v>464</v>
      </c>
      <c r="F302" s="495">
        <v>1995</v>
      </c>
      <c r="H302" s="495" t="s">
        <v>243</v>
      </c>
      <c r="I302" s="497" t="s">
        <v>266</v>
      </c>
      <c r="J302" s="495" t="s">
        <v>577</v>
      </c>
      <c r="K302" s="495">
        <v>2013</v>
      </c>
      <c r="L302" s="495" t="s">
        <v>251</v>
      </c>
      <c r="M302" s="498">
        <v>25000</v>
      </c>
      <c r="N302" s="498"/>
      <c r="O302" s="501"/>
    </row>
    <row r="303" spans="1:15" s="497" customFormat="1" ht="30" x14ac:dyDescent="0.2">
      <c r="A303" s="495" t="s">
        <v>876</v>
      </c>
      <c r="B303" s="495" t="s">
        <v>1512</v>
      </c>
      <c r="C303" s="495" t="s">
        <v>166</v>
      </c>
      <c r="D303" s="495" t="s">
        <v>295</v>
      </c>
      <c r="E303" s="495" t="s">
        <v>464</v>
      </c>
      <c r="F303" s="495">
        <v>2000</v>
      </c>
      <c r="H303" s="495" t="s">
        <v>243</v>
      </c>
      <c r="I303" s="497" t="s">
        <v>266</v>
      </c>
      <c r="J303" s="495" t="s">
        <v>245</v>
      </c>
      <c r="K303" s="495">
        <v>2017</v>
      </c>
      <c r="L303" s="495" t="s">
        <v>465</v>
      </c>
      <c r="M303" s="498">
        <v>25000</v>
      </c>
      <c r="O303" s="499"/>
    </row>
    <row r="304" spans="1:15" s="497" customFormat="1" ht="30" x14ac:dyDescent="0.2">
      <c r="A304" s="495" t="s">
        <v>877</v>
      </c>
      <c r="B304" s="495" t="s">
        <v>1513</v>
      </c>
      <c r="C304" s="495" t="s">
        <v>139</v>
      </c>
      <c r="D304" s="495" t="s">
        <v>378</v>
      </c>
      <c r="E304" s="495" t="s">
        <v>464</v>
      </c>
      <c r="F304" s="495">
        <v>1986</v>
      </c>
      <c r="H304" s="495" t="s">
        <v>243</v>
      </c>
      <c r="I304" s="497" t="s">
        <v>266</v>
      </c>
      <c r="J304" s="495" t="s">
        <v>577</v>
      </c>
      <c r="K304" s="495">
        <v>2005</v>
      </c>
      <c r="L304" s="495" t="s">
        <v>242</v>
      </c>
      <c r="M304" s="498">
        <v>25000</v>
      </c>
      <c r="O304" s="499"/>
    </row>
    <row r="305" spans="1:15" s="497" customFormat="1" ht="30" x14ac:dyDescent="0.2">
      <c r="A305" s="495" t="s">
        <v>1203</v>
      </c>
      <c r="B305" s="495" t="s">
        <v>1837</v>
      </c>
      <c r="C305" s="495" t="s">
        <v>130</v>
      </c>
      <c r="D305" s="495" t="s">
        <v>438</v>
      </c>
      <c r="E305" s="495" t="s">
        <v>464</v>
      </c>
      <c r="F305" s="495">
        <v>1998</v>
      </c>
      <c r="H305" s="495" t="s">
        <v>243</v>
      </c>
      <c r="I305" s="497" t="s">
        <v>266</v>
      </c>
      <c r="J305" s="495" t="s">
        <v>564</v>
      </c>
      <c r="K305" s="495">
        <v>2018</v>
      </c>
      <c r="L305" s="495" t="s">
        <v>249</v>
      </c>
      <c r="M305" s="498">
        <v>25000</v>
      </c>
      <c r="O305" s="499"/>
    </row>
    <row r="306" spans="1:15" s="497" customFormat="1" ht="30" x14ac:dyDescent="0.2">
      <c r="A306" s="495" t="s">
        <v>878</v>
      </c>
      <c r="B306" s="495" t="s">
        <v>1514</v>
      </c>
      <c r="C306" s="495" t="s">
        <v>117</v>
      </c>
      <c r="D306" s="495" t="s">
        <v>2069</v>
      </c>
      <c r="E306" s="495" t="s">
        <v>464</v>
      </c>
      <c r="F306" s="495">
        <v>1999</v>
      </c>
      <c r="H306" s="495" t="s">
        <v>243</v>
      </c>
      <c r="I306" s="497" t="s">
        <v>266</v>
      </c>
      <c r="J306" s="495" t="s">
        <v>245</v>
      </c>
      <c r="K306" s="495">
        <v>2017</v>
      </c>
      <c r="L306" s="495" t="s">
        <v>242</v>
      </c>
      <c r="M306" s="498">
        <v>25000</v>
      </c>
      <c r="N306" s="498"/>
      <c r="O306" s="499"/>
    </row>
    <row r="307" spans="1:15" s="497" customFormat="1" ht="30" x14ac:dyDescent="0.2">
      <c r="A307" s="495" t="s">
        <v>879</v>
      </c>
      <c r="B307" s="495" t="s">
        <v>1515</v>
      </c>
      <c r="C307" s="495" t="s">
        <v>1954</v>
      </c>
      <c r="D307" s="495" t="s">
        <v>2070</v>
      </c>
      <c r="E307" s="495" t="s">
        <v>464</v>
      </c>
      <c r="F307" s="495">
        <v>1994</v>
      </c>
      <c r="H307" s="495" t="s">
        <v>243</v>
      </c>
      <c r="I307" s="497" t="s">
        <v>266</v>
      </c>
      <c r="J307" s="495" t="s">
        <v>245</v>
      </c>
      <c r="K307" s="495">
        <v>2013</v>
      </c>
      <c r="L307" s="495" t="s">
        <v>241</v>
      </c>
      <c r="M307" s="498">
        <v>25000</v>
      </c>
      <c r="N307" s="498"/>
      <c r="O307" s="499"/>
    </row>
    <row r="308" spans="1:15" s="497" customFormat="1" ht="30" x14ac:dyDescent="0.4">
      <c r="A308" s="495" t="s">
        <v>880</v>
      </c>
      <c r="B308" s="495" t="s">
        <v>1516</v>
      </c>
      <c r="C308" s="495" t="s">
        <v>534</v>
      </c>
      <c r="D308" s="495" t="s">
        <v>405</v>
      </c>
      <c r="E308" s="495" t="s">
        <v>464</v>
      </c>
      <c r="F308" s="495">
        <v>1995</v>
      </c>
      <c r="H308" s="495" t="s">
        <v>243</v>
      </c>
      <c r="I308" s="497" t="s">
        <v>266</v>
      </c>
      <c r="J308" s="495" t="s">
        <v>577</v>
      </c>
      <c r="K308" s="495">
        <v>2013</v>
      </c>
      <c r="L308" s="495" t="s">
        <v>251</v>
      </c>
      <c r="M308" s="498">
        <v>25000</v>
      </c>
      <c r="N308" s="498"/>
      <c r="O308" s="500"/>
    </row>
    <row r="309" spans="1:15" s="497" customFormat="1" ht="30" x14ac:dyDescent="0.2">
      <c r="A309" s="495" t="s">
        <v>881</v>
      </c>
      <c r="B309" s="495" t="s">
        <v>1517</v>
      </c>
      <c r="C309" s="495" t="s">
        <v>68</v>
      </c>
      <c r="D309" s="495" t="s">
        <v>535</v>
      </c>
      <c r="E309" s="495" t="s">
        <v>464</v>
      </c>
      <c r="F309" s="495">
        <v>1990</v>
      </c>
      <c r="H309" s="495" t="s">
        <v>243</v>
      </c>
      <c r="I309" s="497" t="s">
        <v>266</v>
      </c>
      <c r="J309" s="495" t="s">
        <v>577</v>
      </c>
      <c r="K309" s="495">
        <v>2007</v>
      </c>
      <c r="L309" s="495" t="s">
        <v>244</v>
      </c>
      <c r="M309" s="498">
        <v>25000</v>
      </c>
      <c r="N309" s="498"/>
      <c r="O309" s="499"/>
    </row>
    <row r="310" spans="1:15" s="497" customFormat="1" ht="30" x14ac:dyDescent="0.2">
      <c r="A310" s="495" t="s">
        <v>882</v>
      </c>
      <c r="B310" s="495" t="s">
        <v>1518</v>
      </c>
      <c r="C310" s="495" t="s">
        <v>106</v>
      </c>
      <c r="D310" s="495" t="s">
        <v>393</v>
      </c>
      <c r="E310" s="495" t="s">
        <v>464</v>
      </c>
      <c r="F310" s="495">
        <v>1997</v>
      </c>
      <c r="H310" s="495" t="s">
        <v>243</v>
      </c>
      <c r="I310" s="497" t="s">
        <v>266</v>
      </c>
      <c r="J310" s="495" t="s">
        <v>245</v>
      </c>
      <c r="K310" s="495">
        <v>2014</v>
      </c>
      <c r="L310" s="495" t="s">
        <v>241</v>
      </c>
      <c r="M310" s="498">
        <v>25000</v>
      </c>
      <c r="N310" s="498"/>
      <c r="O310" s="499"/>
    </row>
    <row r="311" spans="1:15" s="497" customFormat="1" ht="30" x14ac:dyDescent="0.4">
      <c r="A311" s="495" t="s">
        <v>883</v>
      </c>
      <c r="B311" s="495" t="s">
        <v>1519</v>
      </c>
      <c r="C311" s="495" t="s">
        <v>67</v>
      </c>
      <c r="D311" s="495" t="s">
        <v>423</v>
      </c>
      <c r="E311" s="495" t="s">
        <v>464</v>
      </c>
      <c r="F311" s="495">
        <v>1991</v>
      </c>
      <c r="H311" s="495" t="s">
        <v>243</v>
      </c>
      <c r="I311" s="497" t="s">
        <v>266</v>
      </c>
      <c r="J311" s="495" t="s">
        <v>577</v>
      </c>
      <c r="K311" s="495">
        <v>2012</v>
      </c>
      <c r="L311" s="495" t="s">
        <v>246</v>
      </c>
      <c r="M311" s="498">
        <v>25000</v>
      </c>
      <c r="N311" s="498"/>
      <c r="O311" s="500"/>
    </row>
    <row r="312" spans="1:15" s="497" customFormat="1" ht="30" x14ac:dyDescent="0.2">
      <c r="A312" s="495" t="s">
        <v>884</v>
      </c>
      <c r="B312" s="495" t="s">
        <v>1520</v>
      </c>
      <c r="C312" s="495" t="s">
        <v>112</v>
      </c>
      <c r="D312" s="495" t="s">
        <v>295</v>
      </c>
      <c r="E312" s="495" t="s">
        <v>464</v>
      </c>
      <c r="F312" s="495">
        <v>1988</v>
      </c>
      <c r="H312" s="495" t="s">
        <v>243</v>
      </c>
      <c r="I312" s="497" t="s">
        <v>266</v>
      </c>
      <c r="J312" s="495" t="s">
        <v>245</v>
      </c>
      <c r="K312" s="495">
        <v>2006</v>
      </c>
      <c r="L312" s="495" t="s">
        <v>241</v>
      </c>
      <c r="M312" s="498">
        <v>25000</v>
      </c>
      <c r="N312" s="498"/>
      <c r="O312" s="499"/>
    </row>
    <row r="313" spans="1:15" s="497" customFormat="1" ht="30" x14ac:dyDescent="0.4">
      <c r="A313" s="495" t="s">
        <v>885</v>
      </c>
      <c r="B313" s="495" t="s">
        <v>1521</v>
      </c>
      <c r="C313" s="495" t="s">
        <v>81</v>
      </c>
      <c r="D313" s="495" t="s">
        <v>322</v>
      </c>
      <c r="E313" s="495" t="s">
        <v>464</v>
      </c>
      <c r="F313" s="495">
        <v>0</v>
      </c>
      <c r="H313" s="495" t="s">
        <v>243</v>
      </c>
      <c r="I313" s="497" t="s">
        <v>266</v>
      </c>
      <c r="J313" s="495" t="s">
        <v>577</v>
      </c>
      <c r="K313" s="495">
        <v>2001</v>
      </c>
      <c r="L313" s="495" t="s">
        <v>242</v>
      </c>
      <c r="M313" s="498">
        <v>25000</v>
      </c>
      <c r="O313" s="500"/>
    </row>
    <row r="314" spans="1:15" s="497" customFormat="1" ht="30" x14ac:dyDescent="0.2">
      <c r="A314" s="495" t="s">
        <v>886</v>
      </c>
      <c r="B314" s="495" t="s">
        <v>1522</v>
      </c>
      <c r="C314" s="495" t="s">
        <v>172</v>
      </c>
      <c r="D314" s="495" t="s">
        <v>294</v>
      </c>
      <c r="E314" s="495" t="s">
        <v>464</v>
      </c>
      <c r="F314" s="495">
        <v>1998</v>
      </c>
      <c r="H314" s="495" t="s">
        <v>243</v>
      </c>
      <c r="I314" s="497" t="s">
        <v>266</v>
      </c>
      <c r="J314" s="495" t="s">
        <v>577</v>
      </c>
      <c r="K314" s="495">
        <v>2016</v>
      </c>
      <c r="L314" s="495" t="s">
        <v>241</v>
      </c>
      <c r="M314" s="498">
        <v>25000</v>
      </c>
      <c r="N314" s="498"/>
      <c r="O314" s="499"/>
    </row>
    <row r="315" spans="1:15" s="497" customFormat="1" ht="30" x14ac:dyDescent="0.2">
      <c r="A315" s="495" t="s">
        <v>887</v>
      </c>
      <c r="B315" s="495" t="s">
        <v>1523</v>
      </c>
      <c r="C315" s="495" t="s">
        <v>72</v>
      </c>
      <c r="D315" s="495" t="s">
        <v>434</v>
      </c>
      <c r="E315" s="495" t="s">
        <v>464</v>
      </c>
      <c r="F315" s="495">
        <v>1996</v>
      </c>
      <c r="H315" s="495" t="s">
        <v>243</v>
      </c>
      <c r="I315" s="497" t="s">
        <v>266</v>
      </c>
      <c r="J315" s="495" t="s">
        <v>245</v>
      </c>
      <c r="K315" s="495">
        <v>2014</v>
      </c>
      <c r="L315" s="495" t="s">
        <v>241</v>
      </c>
      <c r="M315" s="498">
        <v>25000</v>
      </c>
      <c r="N315" s="498"/>
      <c r="O315" s="499"/>
    </row>
    <row r="316" spans="1:15" s="497" customFormat="1" ht="30" x14ac:dyDescent="0.2">
      <c r="A316" s="495" t="s">
        <v>888</v>
      </c>
      <c r="B316" s="495" t="s">
        <v>1524</v>
      </c>
      <c r="C316" s="495" t="s">
        <v>1955</v>
      </c>
      <c r="D316" s="495" t="s">
        <v>286</v>
      </c>
      <c r="E316" s="495" t="s">
        <v>464</v>
      </c>
      <c r="F316" s="495">
        <v>1979</v>
      </c>
      <c r="H316" s="495" t="s">
        <v>243</v>
      </c>
      <c r="I316" s="497" t="s">
        <v>266</v>
      </c>
      <c r="J316" s="495" t="s">
        <v>245</v>
      </c>
      <c r="K316" s="495">
        <v>1997</v>
      </c>
      <c r="L316" s="495" t="s">
        <v>465</v>
      </c>
      <c r="M316" s="498">
        <v>25000</v>
      </c>
      <c r="N316" s="498"/>
      <c r="O316" s="499"/>
    </row>
    <row r="317" spans="1:15" s="497" customFormat="1" ht="30" x14ac:dyDescent="0.2">
      <c r="A317" s="495" t="s">
        <v>1204</v>
      </c>
      <c r="B317" s="495" t="s">
        <v>1838</v>
      </c>
      <c r="C317" s="495" t="s">
        <v>2003</v>
      </c>
      <c r="D317" s="495" t="s">
        <v>441</v>
      </c>
      <c r="E317" s="495" t="s">
        <v>464</v>
      </c>
      <c r="F317" s="495">
        <v>2001</v>
      </c>
      <c r="H317" s="495" t="s">
        <v>243</v>
      </c>
      <c r="I317" s="497" t="s">
        <v>266</v>
      </c>
      <c r="J317" s="495" t="s">
        <v>564</v>
      </c>
      <c r="K317" s="495">
        <v>2018</v>
      </c>
      <c r="L317" s="495" t="s">
        <v>249</v>
      </c>
      <c r="M317" s="498">
        <v>25000</v>
      </c>
      <c r="O317" s="499"/>
    </row>
    <row r="318" spans="1:15" s="497" customFormat="1" ht="30" x14ac:dyDescent="0.2">
      <c r="A318" s="495" t="s">
        <v>1272</v>
      </c>
      <c r="B318" s="495" t="s">
        <v>1903</v>
      </c>
      <c r="C318" s="495" t="s">
        <v>150</v>
      </c>
      <c r="D318" s="495" t="s">
        <v>285</v>
      </c>
      <c r="E318" s="495" t="s">
        <v>464</v>
      </c>
      <c r="F318" s="495">
        <v>1986</v>
      </c>
      <c r="H318" s="495" t="s">
        <v>243</v>
      </c>
      <c r="I318" s="497" t="s">
        <v>266</v>
      </c>
      <c r="J318" s="495" t="s">
        <v>564</v>
      </c>
      <c r="K318" s="495">
        <v>2004</v>
      </c>
      <c r="L318" s="495" t="s">
        <v>241</v>
      </c>
      <c r="M318" s="498">
        <v>25000</v>
      </c>
      <c r="N318" s="498"/>
      <c r="O318" s="499"/>
    </row>
    <row r="319" spans="1:15" s="497" customFormat="1" ht="30" x14ac:dyDescent="0.2">
      <c r="A319" s="495" t="s">
        <v>889</v>
      </c>
      <c r="B319" s="495" t="s">
        <v>1525</v>
      </c>
      <c r="C319" s="495" t="s">
        <v>71</v>
      </c>
      <c r="D319" s="495" t="s">
        <v>298</v>
      </c>
      <c r="E319" s="495" t="s">
        <v>464</v>
      </c>
      <c r="F319" s="495">
        <v>1993</v>
      </c>
      <c r="H319" s="495" t="s">
        <v>243</v>
      </c>
      <c r="I319" s="497" t="s">
        <v>266</v>
      </c>
      <c r="J319" s="495" t="s">
        <v>577</v>
      </c>
      <c r="K319" s="495">
        <v>2012</v>
      </c>
      <c r="L319" s="495" t="s">
        <v>256</v>
      </c>
      <c r="M319" s="498">
        <v>25000</v>
      </c>
      <c r="N319" s="498"/>
      <c r="O319" s="499"/>
    </row>
    <row r="320" spans="1:15" s="497" customFormat="1" ht="30" x14ac:dyDescent="0.2">
      <c r="A320" s="495" t="s">
        <v>890</v>
      </c>
      <c r="B320" s="495" t="s">
        <v>1526</v>
      </c>
      <c r="C320" s="495" t="s">
        <v>159</v>
      </c>
      <c r="D320" s="495" t="s">
        <v>321</v>
      </c>
      <c r="E320" s="495" t="s">
        <v>464</v>
      </c>
      <c r="F320" s="495">
        <v>1988</v>
      </c>
      <c r="H320" s="495" t="s">
        <v>243</v>
      </c>
      <c r="I320" s="497" t="s">
        <v>266</v>
      </c>
      <c r="J320" s="495" t="s">
        <v>577</v>
      </c>
      <c r="K320" s="495">
        <v>2005</v>
      </c>
      <c r="L320" s="495" t="s">
        <v>241</v>
      </c>
      <c r="M320" s="498">
        <v>25000</v>
      </c>
      <c r="O320" s="499"/>
    </row>
    <row r="321" spans="1:15" s="497" customFormat="1" ht="30" x14ac:dyDescent="0.2">
      <c r="A321" s="495" t="s">
        <v>891</v>
      </c>
      <c r="B321" s="495" t="s">
        <v>1527</v>
      </c>
      <c r="C321" s="495" t="s">
        <v>516</v>
      </c>
      <c r="D321" s="495" t="s">
        <v>521</v>
      </c>
      <c r="E321" s="495" t="s">
        <v>464</v>
      </c>
      <c r="F321" s="495">
        <v>0</v>
      </c>
      <c r="H321" s="495" t="s">
        <v>243</v>
      </c>
      <c r="I321" s="497" t="s">
        <v>266</v>
      </c>
      <c r="J321" s="495" t="s">
        <v>577</v>
      </c>
      <c r="K321" s="495">
        <v>1993</v>
      </c>
      <c r="L321" s="495" t="s">
        <v>241</v>
      </c>
      <c r="M321" s="498">
        <v>25000</v>
      </c>
      <c r="N321" s="498"/>
      <c r="O321" s="499"/>
    </row>
    <row r="322" spans="1:15" s="497" customFormat="1" ht="30" x14ac:dyDescent="0.2">
      <c r="A322" s="495" t="s">
        <v>892</v>
      </c>
      <c r="B322" s="495" t="s">
        <v>1528</v>
      </c>
      <c r="C322" s="495" t="s">
        <v>89</v>
      </c>
      <c r="D322" s="495" t="s">
        <v>319</v>
      </c>
      <c r="E322" s="495" t="s">
        <v>464</v>
      </c>
      <c r="F322" s="495">
        <v>1988</v>
      </c>
      <c r="H322" s="495" t="s">
        <v>243</v>
      </c>
      <c r="I322" s="497" t="s">
        <v>266</v>
      </c>
      <c r="J322" s="495" t="s">
        <v>577</v>
      </c>
      <c r="K322" s="495">
        <v>2005</v>
      </c>
      <c r="L322" s="495" t="s">
        <v>242</v>
      </c>
      <c r="M322" s="498">
        <v>25000</v>
      </c>
      <c r="O322" s="499"/>
    </row>
    <row r="323" spans="1:15" s="497" customFormat="1" ht="30" x14ac:dyDescent="0.2">
      <c r="A323" s="495" t="s">
        <v>893</v>
      </c>
      <c r="B323" s="495" t="s">
        <v>1529</v>
      </c>
      <c r="C323" s="495" t="s">
        <v>133</v>
      </c>
      <c r="D323" s="495" t="s">
        <v>447</v>
      </c>
      <c r="E323" s="495" t="s">
        <v>464</v>
      </c>
      <c r="F323" s="495">
        <v>1997</v>
      </c>
      <c r="H323" s="495" t="s">
        <v>243</v>
      </c>
      <c r="I323" s="497" t="s">
        <v>266</v>
      </c>
      <c r="J323" s="495" t="s">
        <v>245</v>
      </c>
      <c r="K323" s="495">
        <v>2016</v>
      </c>
      <c r="L323" s="495" t="s">
        <v>465</v>
      </c>
      <c r="M323" s="498">
        <v>25000</v>
      </c>
      <c r="N323" s="498"/>
      <c r="O323" s="501"/>
    </row>
    <row r="324" spans="1:15" s="497" customFormat="1" ht="30" x14ac:dyDescent="0.2">
      <c r="A324" s="495" t="s">
        <v>894</v>
      </c>
      <c r="B324" s="495" t="s">
        <v>1530</v>
      </c>
      <c r="C324" s="495" t="s">
        <v>98</v>
      </c>
      <c r="D324" s="495" t="s">
        <v>284</v>
      </c>
      <c r="E324" s="495" t="s">
        <v>464</v>
      </c>
      <c r="F324" s="495">
        <v>1989</v>
      </c>
      <c r="H324" s="495" t="s">
        <v>243</v>
      </c>
      <c r="I324" s="497" t="s">
        <v>266</v>
      </c>
      <c r="J324" s="495" t="s">
        <v>577</v>
      </c>
      <c r="K324" s="495">
        <v>2006</v>
      </c>
      <c r="L324" s="495" t="s">
        <v>241</v>
      </c>
      <c r="M324" s="498">
        <v>25000</v>
      </c>
      <c r="O324" s="499"/>
    </row>
    <row r="325" spans="1:15" s="497" customFormat="1" ht="30" x14ac:dyDescent="0.4">
      <c r="A325" s="495" t="s">
        <v>895</v>
      </c>
      <c r="B325" s="495" t="s">
        <v>1531</v>
      </c>
      <c r="C325" s="495" t="s">
        <v>116</v>
      </c>
      <c r="D325" s="495" t="s">
        <v>354</v>
      </c>
      <c r="E325" s="495" t="s">
        <v>196</v>
      </c>
      <c r="F325" s="495">
        <v>1999</v>
      </c>
      <c r="H325" s="495" t="s">
        <v>243</v>
      </c>
      <c r="I325" s="497" t="s">
        <v>266</v>
      </c>
      <c r="J325" s="495" t="s">
        <v>245</v>
      </c>
      <c r="K325" s="495">
        <v>2017</v>
      </c>
      <c r="L325" s="495" t="s">
        <v>249</v>
      </c>
      <c r="M325" s="498">
        <v>25000</v>
      </c>
      <c r="O325" s="500"/>
    </row>
    <row r="326" spans="1:15" s="497" customFormat="1" ht="30" x14ac:dyDescent="0.2">
      <c r="A326" s="495" t="s">
        <v>896</v>
      </c>
      <c r="B326" s="495" t="s">
        <v>1532</v>
      </c>
      <c r="C326" s="495" t="s">
        <v>1956</v>
      </c>
      <c r="D326" s="495" t="s">
        <v>2071</v>
      </c>
      <c r="E326" s="495" t="s">
        <v>464</v>
      </c>
      <c r="F326" s="495">
        <v>1996</v>
      </c>
      <c r="H326" s="495" t="s">
        <v>243</v>
      </c>
      <c r="I326" s="497" t="s">
        <v>266</v>
      </c>
      <c r="J326" s="495" t="s">
        <v>245</v>
      </c>
      <c r="K326" s="495">
        <v>2014</v>
      </c>
      <c r="L326" s="495" t="s">
        <v>241</v>
      </c>
      <c r="M326" s="498">
        <v>25000</v>
      </c>
      <c r="O326" s="499"/>
    </row>
    <row r="327" spans="1:15" s="497" customFormat="1" ht="30" x14ac:dyDescent="0.2">
      <c r="A327" s="495" t="s">
        <v>897</v>
      </c>
      <c r="B327" s="495" t="s">
        <v>1533</v>
      </c>
      <c r="C327" s="495" t="s">
        <v>106</v>
      </c>
      <c r="D327" s="495" t="s">
        <v>295</v>
      </c>
      <c r="E327" s="495" t="s">
        <v>464</v>
      </c>
      <c r="F327" s="495">
        <v>1984</v>
      </c>
      <c r="H327" s="495" t="s">
        <v>243</v>
      </c>
      <c r="I327" s="497" t="s">
        <v>266</v>
      </c>
      <c r="J327" s="495" t="s">
        <v>577</v>
      </c>
      <c r="K327" s="495">
        <v>2006</v>
      </c>
      <c r="L327" s="495" t="s">
        <v>252</v>
      </c>
      <c r="M327" s="498">
        <v>25000</v>
      </c>
      <c r="O327" s="499"/>
    </row>
    <row r="328" spans="1:15" s="497" customFormat="1" ht="30" x14ac:dyDescent="0.2">
      <c r="A328" s="495" t="s">
        <v>898</v>
      </c>
      <c r="B328" s="495" t="s">
        <v>1534</v>
      </c>
      <c r="C328" s="495" t="s">
        <v>1957</v>
      </c>
      <c r="D328" s="495" t="s">
        <v>2072</v>
      </c>
      <c r="E328" s="495" t="s">
        <v>464</v>
      </c>
      <c r="F328" s="495">
        <v>0</v>
      </c>
      <c r="H328" s="495" t="s">
        <v>243</v>
      </c>
      <c r="I328" s="497" t="s">
        <v>266</v>
      </c>
      <c r="J328" s="495" t="s">
        <v>577</v>
      </c>
      <c r="K328" s="495">
        <v>1997</v>
      </c>
      <c r="L328" s="495" t="s">
        <v>242</v>
      </c>
      <c r="M328" s="498">
        <v>25000</v>
      </c>
      <c r="O328" s="499"/>
    </row>
    <row r="329" spans="1:15" s="497" customFormat="1" ht="30" x14ac:dyDescent="0.4">
      <c r="A329" s="495" t="s">
        <v>899</v>
      </c>
      <c r="B329" s="495" t="s">
        <v>1535</v>
      </c>
      <c r="C329" s="495" t="s">
        <v>76</v>
      </c>
      <c r="D329" s="495" t="s">
        <v>324</v>
      </c>
      <c r="E329" s="495" t="s">
        <v>196</v>
      </c>
      <c r="F329" s="495">
        <v>1998</v>
      </c>
      <c r="H329" s="495" t="s">
        <v>243</v>
      </c>
      <c r="I329" s="497" t="s">
        <v>266</v>
      </c>
      <c r="J329" s="495" t="s">
        <v>245</v>
      </c>
      <c r="K329" s="495">
        <v>2016</v>
      </c>
      <c r="L329" s="495" t="s">
        <v>242</v>
      </c>
      <c r="M329" s="498">
        <v>25000</v>
      </c>
      <c r="O329" s="500"/>
    </row>
    <row r="330" spans="1:15" s="497" customFormat="1" ht="33.75" x14ac:dyDescent="0.2">
      <c r="A330" s="495" t="s">
        <v>900</v>
      </c>
      <c r="B330" s="495" t="s">
        <v>1536</v>
      </c>
      <c r="C330" s="495" t="s">
        <v>180</v>
      </c>
      <c r="D330" s="495" t="s">
        <v>2073</v>
      </c>
      <c r="E330" s="495" t="s">
        <v>464</v>
      </c>
      <c r="F330" s="495">
        <v>0</v>
      </c>
      <c r="H330" s="495" t="s">
        <v>243</v>
      </c>
      <c r="I330" s="497" t="s">
        <v>266</v>
      </c>
      <c r="J330" s="495" t="s">
        <v>577</v>
      </c>
      <c r="K330" s="495">
        <v>2000</v>
      </c>
      <c r="L330" s="495" t="s">
        <v>255</v>
      </c>
      <c r="M330" s="498">
        <v>25000</v>
      </c>
      <c r="N330" s="498"/>
      <c r="O330" s="504"/>
    </row>
    <row r="331" spans="1:15" s="497" customFormat="1" ht="30" x14ac:dyDescent="0.2">
      <c r="A331" s="495" t="s">
        <v>901</v>
      </c>
      <c r="B331" s="495" t="s">
        <v>1537</v>
      </c>
      <c r="C331" s="495" t="s">
        <v>178</v>
      </c>
      <c r="D331" s="495" t="s">
        <v>389</v>
      </c>
      <c r="E331" s="495" t="s">
        <v>464</v>
      </c>
      <c r="F331" s="495">
        <v>0</v>
      </c>
      <c r="H331" s="495" t="s">
        <v>243</v>
      </c>
      <c r="I331" s="497" t="s">
        <v>266</v>
      </c>
      <c r="J331" s="495" t="s">
        <v>577</v>
      </c>
      <c r="K331" s="495">
        <v>2003</v>
      </c>
      <c r="L331" s="495" t="s">
        <v>249</v>
      </c>
      <c r="M331" s="498">
        <v>25000</v>
      </c>
      <c r="N331" s="498"/>
      <c r="O331" s="499"/>
    </row>
    <row r="332" spans="1:15" s="497" customFormat="1" ht="30" x14ac:dyDescent="0.4">
      <c r="A332" s="495" t="s">
        <v>902</v>
      </c>
      <c r="B332" s="495" t="s">
        <v>1538</v>
      </c>
      <c r="C332" s="495" t="s">
        <v>76</v>
      </c>
      <c r="D332" s="495" t="s">
        <v>563</v>
      </c>
      <c r="E332" s="495" t="s">
        <v>464</v>
      </c>
      <c r="F332" s="495">
        <v>1977</v>
      </c>
      <c r="H332" s="495" t="s">
        <v>243</v>
      </c>
      <c r="I332" s="497" t="s">
        <v>266</v>
      </c>
      <c r="J332" s="495" t="s">
        <v>577</v>
      </c>
      <c r="K332" s="495">
        <v>2007</v>
      </c>
      <c r="L332" s="495" t="s">
        <v>242</v>
      </c>
      <c r="M332" s="498">
        <v>25000</v>
      </c>
      <c r="O332" s="500"/>
    </row>
    <row r="333" spans="1:15" s="497" customFormat="1" ht="30" x14ac:dyDescent="0.2">
      <c r="A333" s="495" t="s">
        <v>903</v>
      </c>
      <c r="B333" s="495" t="s">
        <v>1539</v>
      </c>
      <c r="C333" s="495" t="s">
        <v>106</v>
      </c>
      <c r="D333" s="495" t="s">
        <v>449</v>
      </c>
      <c r="E333" s="495" t="s">
        <v>464</v>
      </c>
      <c r="F333" s="495">
        <v>1986</v>
      </c>
      <c r="H333" s="495" t="s">
        <v>243</v>
      </c>
      <c r="I333" s="497" t="s">
        <v>266</v>
      </c>
      <c r="J333" s="495" t="s">
        <v>577</v>
      </c>
      <c r="K333" s="495">
        <v>2005</v>
      </c>
      <c r="L333" s="495" t="s">
        <v>241</v>
      </c>
      <c r="M333" s="498">
        <v>25000</v>
      </c>
      <c r="N333" s="498"/>
      <c r="O333" s="499"/>
    </row>
    <row r="334" spans="1:15" s="497" customFormat="1" ht="30" x14ac:dyDescent="0.4">
      <c r="A334" s="495" t="s">
        <v>904</v>
      </c>
      <c r="B334" s="495" t="s">
        <v>1540</v>
      </c>
      <c r="C334" s="495" t="s">
        <v>83</v>
      </c>
      <c r="D334" s="495" t="s">
        <v>340</v>
      </c>
      <c r="E334" s="495" t="s">
        <v>464</v>
      </c>
      <c r="F334" s="495">
        <v>1977</v>
      </c>
      <c r="H334" s="495" t="s">
        <v>571</v>
      </c>
      <c r="I334" s="497" t="s">
        <v>266</v>
      </c>
      <c r="J334" s="495" t="s">
        <v>577</v>
      </c>
      <c r="K334" s="495">
        <v>2013</v>
      </c>
      <c r="L334" s="495" t="s">
        <v>242</v>
      </c>
      <c r="M334" s="498">
        <v>25000</v>
      </c>
      <c r="N334" s="498"/>
      <c r="O334" s="500"/>
    </row>
    <row r="335" spans="1:15" s="497" customFormat="1" ht="30" x14ac:dyDescent="0.2">
      <c r="A335" s="495" t="s">
        <v>905</v>
      </c>
      <c r="B335" s="495" t="s">
        <v>1541</v>
      </c>
      <c r="C335" s="495" t="s">
        <v>106</v>
      </c>
      <c r="D335" s="495" t="s">
        <v>2074</v>
      </c>
      <c r="E335" s="495" t="s">
        <v>464</v>
      </c>
      <c r="F335" s="495">
        <v>1981</v>
      </c>
      <c r="H335" s="495" t="s">
        <v>243</v>
      </c>
      <c r="I335" s="497" t="s">
        <v>266</v>
      </c>
      <c r="J335" s="495" t="s">
        <v>577</v>
      </c>
      <c r="K335" s="495">
        <v>2005</v>
      </c>
      <c r="L335" s="495" t="s">
        <v>242</v>
      </c>
      <c r="M335" s="498">
        <v>25000</v>
      </c>
      <c r="N335" s="498"/>
      <c r="O335" s="499"/>
    </row>
    <row r="336" spans="1:15" s="497" customFormat="1" ht="33" x14ac:dyDescent="0.2">
      <c r="A336" s="495" t="s">
        <v>906</v>
      </c>
      <c r="B336" s="495" t="s">
        <v>1542</v>
      </c>
      <c r="C336" s="495" t="s">
        <v>147</v>
      </c>
      <c r="D336" s="495" t="s">
        <v>397</v>
      </c>
      <c r="E336" s="495" t="s">
        <v>196</v>
      </c>
      <c r="F336" s="495">
        <v>2000</v>
      </c>
      <c r="H336" s="495" t="s">
        <v>243</v>
      </c>
      <c r="I336" s="497" t="s">
        <v>266</v>
      </c>
      <c r="J336" s="495" t="s">
        <v>245</v>
      </c>
      <c r="K336" s="495">
        <v>2018</v>
      </c>
      <c r="L336" s="495" t="s">
        <v>465</v>
      </c>
      <c r="M336" s="498">
        <v>25000</v>
      </c>
      <c r="N336" s="498"/>
      <c r="O336" s="502"/>
    </row>
    <row r="337" spans="1:15" s="497" customFormat="1" ht="30" x14ac:dyDescent="0.2">
      <c r="A337" s="495" t="s">
        <v>907</v>
      </c>
      <c r="B337" s="495" t="s">
        <v>1543</v>
      </c>
      <c r="C337" s="495" t="s">
        <v>72</v>
      </c>
      <c r="D337" s="495" t="s">
        <v>409</v>
      </c>
      <c r="E337" s="495" t="s">
        <v>196</v>
      </c>
      <c r="F337" s="495">
        <v>1999</v>
      </c>
      <c r="H337" s="495" t="s">
        <v>243</v>
      </c>
      <c r="I337" s="497" t="s">
        <v>266</v>
      </c>
      <c r="J337" s="495" t="s">
        <v>245</v>
      </c>
      <c r="K337" s="495">
        <v>2018</v>
      </c>
      <c r="L337" s="495" t="s">
        <v>241</v>
      </c>
      <c r="M337" s="498">
        <v>25000</v>
      </c>
      <c r="N337" s="498"/>
      <c r="O337" s="499"/>
    </row>
    <row r="338" spans="1:15" s="497" customFormat="1" ht="30" x14ac:dyDescent="0.4">
      <c r="A338" s="495" t="s">
        <v>908</v>
      </c>
      <c r="B338" s="495" t="s">
        <v>1544</v>
      </c>
      <c r="C338" s="495" t="s">
        <v>120</v>
      </c>
      <c r="D338" s="495" t="s">
        <v>484</v>
      </c>
      <c r="E338" s="495" t="s">
        <v>196</v>
      </c>
      <c r="F338" s="495">
        <v>1994</v>
      </c>
      <c r="H338" s="495" t="s">
        <v>571</v>
      </c>
      <c r="I338" s="497" t="s">
        <v>266</v>
      </c>
      <c r="J338" s="495" t="s">
        <v>577</v>
      </c>
      <c r="K338" s="495">
        <v>2011</v>
      </c>
      <c r="L338" s="495" t="s">
        <v>242</v>
      </c>
      <c r="M338" s="498">
        <v>25000</v>
      </c>
      <c r="N338" s="498"/>
      <c r="O338" s="500"/>
    </row>
    <row r="339" spans="1:15" s="497" customFormat="1" ht="30" x14ac:dyDescent="0.2">
      <c r="A339" s="495" t="s">
        <v>909</v>
      </c>
      <c r="B339" s="495" t="s">
        <v>1545</v>
      </c>
      <c r="C339" s="495" t="s">
        <v>1958</v>
      </c>
      <c r="D339" s="495" t="s">
        <v>286</v>
      </c>
      <c r="E339" s="495" t="s">
        <v>196</v>
      </c>
      <c r="F339" s="495">
        <v>2000</v>
      </c>
      <c r="H339" s="495" t="s">
        <v>243</v>
      </c>
      <c r="I339" s="497" t="s">
        <v>266</v>
      </c>
      <c r="J339" s="495" t="s">
        <v>577</v>
      </c>
      <c r="K339" s="495">
        <v>2018</v>
      </c>
      <c r="L339" s="495" t="s">
        <v>247</v>
      </c>
      <c r="M339" s="498">
        <v>25000</v>
      </c>
      <c r="N339" s="498"/>
      <c r="O339" s="499"/>
    </row>
    <row r="340" spans="1:15" s="497" customFormat="1" ht="30" x14ac:dyDescent="0.2">
      <c r="A340" s="495" t="s">
        <v>1205</v>
      </c>
      <c r="B340" s="495" t="s">
        <v>1839</v>
      </c>
      <c r="C340" s="495" t="s">
        <v>89</v>
      </c>
      <c r="D340" s="495" t="s">
        <v>525</v>
      </c>
      <c r="E340" s="495"/>
      <c r="F340" s="495"/>
      <c r="H340" s="495" t="s">
        <v>243</v>
      </c>
      <c r="I340" s="497" t="s">
        <v>266</v>
      </c>
      <c r="J340" s="495" t="s">
        <v>2168</v>
      </c>
      <c r="K340" s="495">
        <v>2006</v>
      </c>
      <c r="L340" s="495" t="s">
        <v>250</v>
      </c>
      <c r="M340" s="498">
        <v>10000</v>
      </c>
      <c r="N340" s="498"/>
      <c r="O340" s="499"/>
    </row>
    <row r="341" spans="1:15" s="497" customFormat="1" ht="30" x14ac:dyDescent="0.4">
      <c r="A341" s="495" t="s">
        <v>910</v>
      </c>
      <c r="B341" s="495" t="s">
        <v>1546</v>
      </c>
      <c r="C341" s="495" t="s">
        <v>100</v>
      </c>
      <c r="D341" s="495" t="s">
        <v>2075</v>
      </c>
      <c r="E341" s="495" t="s">
        <v>464</v>
      </c>
      <c r="F341" s="495">
        <v>1973</v>
      </c>
      <c r="H341" s="495" t="s">
        <v>243</v>
      </c>
      <c r="I341" s="497" t="s">
        <v>266</v>
      </c>
      <c r="J341" s="495" t="s">
        <v>577</v>
      </c>
      <c r="K341" s="495">
        <v>1993</v>
      </c>
      <c r="L341" s="495" t="s">
        <v>241</v>
      </c>
      <c r="M341" s="498">
        <v>25000</v>
      </c>
      <c r="N341" s="498"/>
      <c r="O341" s="500"/>
    </row>
    <row r="342" spans="1:15" s="497" customFormat="1" ht="30" x14ac:dyDescent="0.4">
      <c r="A342" s="495" t="s">
        <v>1206</v>
      </c>
      <c r="B342" s="495" t="s">
        <v>497</v>
      </c>
      <c r="C342" s="495" t="s">
        <v>92</v>
      </c>
      <c r="D342" s="495" t="s">
        <v>285</v>
      </c>
      <c r="E342" s="495"/>
      <c r="F342" s="495"/>
      <c r="H342" s="495" t="s">
        <v>243</v>
      </c>
      <c r="I342" s="497" t="s">
        <v>266</v>
      </c>
      <c r="J342" s="495" t="s">
        <v>564</v>
      </c>
      <c r="K342" s="495">
        <v>2004</v>
      </c>
      <c r="L342" s="495" t="s">
        <v>251</v>
      </c>
      <c r="M342" s="498">
        <v>10000</v>
      </c>
      <c r="O342" s="500"/>
    </row>
    <row r="343" spans="1:15" s="497" customFormat="1" ht="30" x14ac:dyDescent="0.2">
      <c r="A343" s="495" t="s">
        <v>911</v>
      </c>
      <c r="B343" s="495" t="s">
        <v>1547</v>
      </c>
      <c r="C343" s="495" t="s">
        <v>544</v>
      </c>
      <c r="D343" s="495" t="s">
        <v>2076</v>
      </c>
      <c r="E343" s="495" t="s">
        <v>464</v>
      </c>
      <c r="F343" s="495">
        <v>0</v>
      </c>
      <c r="H343" s="495" t="s">
        <v>243</v>
      </c>
      <c r="I343" s="497" t="s">
        <v>266</v>
      </c>
      <c r="J343" s="495" t="s">
        <v>577</v>
      </c>
      <c r="K343" s="495">
        <v>2000</v>
      </c>
      <c r="L343" s="495" t="s">
        <v>242</v>
      </c>
      <c r="M343" s="498">
        <v>25000</v>
      </c>
      <c r="N343" s="498"/>
      <c r="O343" s="499"/>
    </row>
    <row r="344" spans="1:15" s="497" customFormat="1" ht="30" x14ac:dyDescent="0.2">
      <c r="A344" s="495" t="s">
        <v>912</v>
      </c>
      <c r="B344" s="495" t="s">
        <v>1548</v>
      </c>
      <c r="C344" s="495" t="s">
        <v>1943</v>
      </c>
      <c r="D344" s="495" t="s">
        <v>398</v>
      </c>
      <c r="E344" s="495" t="s">
        <v>464</v>
      </c>
      <c r="F344" s="495">
        <v>1991</v>
      </c>
      <c r="H344" s="495" t="s">
        <v>243</v>
      </c>
      <c r="I344" s="497" t="s">
        <v>266</v>
      </c>
      <c r="J344" s="495" t="s">
        <v>577</v>
      </c>
      <c r="K344" s="495">
        <v>2011</v>
      </c>
      <c r="L344" s="495" t="s">
        <v>247</v>
      </c>
      <c r="M344" s="498">
        <v>25000</v>
      </c>
      <c r="N344" s="498"/>
      <c r="O344" s="499"/>
    </row>
    <row r="345" spans="1:15" s="497" customFormat="1" ht="33.75" x14ac:dyDescent="0.2">
      <c r="A345" s="495" t="s">
        <v>913</v>
      </c>
      <c r="B345" s="495" t="s">
        <v>1549</v>
      </c>
      <c r="C345" s="495" t="s">
        <v>439</v>
      </c>
      <c r="D345" s="495" t="s">
        <v>346</v>
      </c>
      <c r="E345" s="495" t="s">
        <v>464</v>
      </c>
      <c r="F345" s="495">
        <v>1986</v>
      </c>
      <c r="H345" s="495" t="s">
        <v>243</v>
      </c>
      <c r="I345" s="497" t="s">
        <v>266</v>
      </c>
      <c r="J345" s="495" t="s">
        <v>2167</v>
      </c>
      <c r="K345" s="495">
        <v>2004</v>
      </c>
      <c r="L345" s="495" t="s">
        <v>241</v>
      </c>
      <c r="M345" s="498">
        <v>25000</v>
      </c>
      <c r="N345" s="498"/>
      <c r="O345" s="504"/>
    </row>
    <row r="346" spans="1:15" s="497" customFormat="1" ht="30" x14ac:dyDescent="0.4">
      <c r="A346" s="495" t="s">
        <v>914</v>
      </c>
      <c r="B346" s="495" t="s">
        <v>1550</v>
      </c>
      <c r="C346" s="495" t="s">
        <v>72</v>
      </c>
      <c r="D346" s="495" t="s">
        <v>2077</v>
      </c>
      <c r="E346" s="495" t="s">
        <v>464</v>
      </c>
      <c r="F346" s="495">
        <v>1982</v>
      </c>
      <c r="H346" s="495" t="s">
        <v>571</v>
      </c>
      <c r="I346" s="497" t="s">
        <v>266</v>
      </c>
      <c r="J346" s="495" t="s">
        <v>577</v>
      </c>
      <c r="K346" s="495">
        <v>1999</v>
      </c>
      <c r="L346" s="495" t="s">
        <v>242</v>
      </c>
      <c r="M346" s="498">
        <v>25000</v>
      </c>
      <c r="N346" s="498"/>
      <c r="O346" s="500"/>
    </row>
    <row r="347" spans="1:15" s="497" customFormat="1" ht="30" x14ac:dyDescent="0.4">
      <c r="A347" s="495" t="s">
        <v>1207</v>
      </c>
      <c r="B347" s="495" t="s">
        <v>1840</v>
      </c>
      <c r="C347" s="495" t="s">
        <v>262</v>
      </c>
      <c r="D347" s="495" t="s">
        <v>2147</v>
      </c>
      <c r="E347" s="495"/>
      <c r="F347" s="495"/>
      <c r="H347" s="495" t="s">
        <v>243</v>
      </c>
      <c r="I347" s="497" t="s">
        <v>266</v>
      </c>
      <c r="J347" s="495" t="s">
        <v>2168</v>
      </c>
      <c r="K347" s="495">
        <v>2013</v>
      </c>
      <c r="L347" s="495" t="s">
        <v>241</v>
      </c>
      <c r="M347" s="498">
        <v>10000</v>
      </c>
      <c r="O347" s="500"/>
    </row>
    <row r="348" spans="1:15" s="497" customFormat="1" ht="30" x14ac:dyDescent="0.2">
      <c r="A348" s="495" t="s">
        <v>915</v>
      </c>
      <c r="B348" s="495" t="s">
        <v>1551</v>
      </c>
      <c r="C348" s="495" t="s">
        <v>88</v>
      </c>
      <c r="D348" s="495" t="s">
        <v>508</v>
      </c>
      <c r="E348" s="495" t="s">
        <v>464</v>
      </c>
      <c r="F348" s="495">
        <v>0</v>
      </c>
      <c r="H348" s="495" t="s">
        <v>243</v>
      </c>
      <c r="I348" s="497" t="s">
        <v>266</v>
      </c>
      <c r="J348" s="495" t="s">
        <v>577</v>
      </c>
      <c r="K348" s="495">
        <v>2004</v>
      </c>
      <c r="L348" s="495" t="s">
        <v>242</v>
      </c>
      <c r="M348" s="498">
        <v>25000</v>
      </c>
      <c r="O348" s="499"/>
    </row>
    <row r="349" spans="1:15" s="497" customFormat="1" ht="30" x14ac:dyDescent="0.2">
      <c r="A349" s="495" t="s">
        <v>916</v>
      </c>
      <c r="B349" s="495" t="s">
        <v>1552</v>
      </c>
      <c r="C349" s="495" t="s">
        <v>1959</v>
      </c>
      <c r="D349" s="495" t="s">
        <v>366</v>
      </c>
      <c r="E349" s="495" t="s">
        <v>464</v>
      </c>
      <c r="F349" s="495">
        <v>0</v>
      </c>
      <c r="H349" s="495" t="s">
        <v>243</v>
      </c>
      <c r="I349" s="497" t="s">
        <v>266</v>
      </c>
      <c r="J349" s="495" t="s">
        <v>245</v>
      </c>
      <c r="K349" s="495">
        <v>2000</v>
      </c>
      <c r="L349" s="495" t="s">
        <v>242</v>
      </c>
      <c r="M349" s="498">
        <v>25000</v>
      </c>
      <c r="N349" s="498"/>
      <c r="O349" s="499"/>
    </row>
    <row r="350" spans="1:15" s="497" customFormat="1" ht="30" x14ac:dyDescent="0.2">
      <c r="A350" s="495" t="s">
        <v>1208</v>
      </c>
      <c r="B350" s="495" t="s">
        <v>1841</v>
      </c>
      <c r="C350" s="495" t="s">
        <v>95</v>
      </c>
      <c r="D350" s="495" t="s">
        <v>445</v>
      </c>
      <c r="E350" s="495"/>
      <c r="F350" s="495"/>
      <c r="H350" s="495" t="s">
        <v>243</v>
      </c>
      <c r="I350" s="497" t="s">
        <v>266</v>
      </c>
      <c r="J350" s="495" t="s">
        <v>2168</v>
      </c>
      <c r="K350" s="495">
        <v>2003</v>
      </c>
      <c r="L350" s="495" t="s">
        <v>251</v>
      </c>
      <c r="M350" s="498">
        <v>10000</v>
      </c>
      <c r="N350" s="498"/>
      <c r="O350" s="499"/>
    </row>
    <row r="351" spans="1:15" s="497" customFormat="1" ht="30" x14ac:dyDescent="0.2">
      <c r="A351" s="495" t="s">
        <v>917</v>
      </c>
      <c r="B351" s="495" t="s">
        <v>1553</v>
      </c>
      <c r="C351" s="495" t="s">
        <v>1927</v>
      </c>
      <c r="D351" s="495" t="s">
        <v>527</v>
      </c>
      <c r="E351" s="495" t="s">
        <v>464</v>
      </c>
      <c r="F351" s="495">
        <v>0</v>
      </c>
      <c r="H351" s="495" t="s">
        <v>243</v>
      </c>
      <c r="I351" s="497" t="s">
        <v>266</v>
      </c>
      <c r="J351" s="495" t="s">
        <v>577</v>
      </c>
      <c r="K351" s="495">
        <v>1999</v>
      </c>
      <c r="L351" s="495" t="s">
        <v>242</v>
      </c>
      <c r="M351" s="498">
        <v>25000</v>
      </c>
      <c r="N351" s="498"/>
      <c r="O351" s="499"/>
    </row>
    <row r="352" spans="1:15" s="497" customFormat="1" ht="30" x14ac:dyDescent="0.2">
      <c r="A352" s="495" t="s">
        <v>918</v>
      </c>
      <c r="B352" s="495" t="s">
        <v>1554</v>
      </c>
      <c r="C352" s="495" t="s">
        <v>86</v>
      </c>
      <c r="D352" s="495" t="s">
        <v>521</v>
      </c>
      <c r="E352" s="495" t="s">
        <v>464</v>
      </c>
      <c r="F352" s="495">
        <v>0</v>
      </c>
      <c r="H352" s="495" t="s">
        <v>243</v>
      </c>
      <c r="I352" s="497" t="s">
        <v>266</v>
      </c>
      <c r="J352" s="495" t="s">
        <v>245</v>
      </c>
      <c r="K352" s="495">
        <v>1993</v>
      </c>
      <c r="L352" s="495" t="s">
        <v>247</v>
      </c>
      <c r="M352" s="498">
        <v>25000</v>
      </c>
      <c r="N352" s="498"/>
      <c r="O352" s="499"/>
    </row>
    <row r="353" spans="1:15" s="497" customFormat="1" ht="30" x14ac:dyDescent="0.4">
      <c r="A353" s="495" t="s">
        <v>1209</v>
      </c>
      <c r="B353" s="495" t="s">
        <v>1842</v>
      </c>
      <c r="C353" s="495" t="s">
        <v>103</v>
      </c>
      <c r="D353" s="495" t="s">
        <v>328</v>
      </c>
      <c r="E353" s="495" t="s">
        <v>464</v>
      </c>
      <c r="F353" s="495">
        <v>1981</v>
      </c>
      <c r="H353" s="495" t="s">
        <v>243</v>
      </c>
      <c r="I353" s="497" t="s">
        <v>266</v>
      </c>
      <c r="J353" s="495" t="s">
        <v>564</v>
      </c>
      <c r="K353" s="495">
        <v>1999</v>
      </c>
      <c r="L353" s="495" t="s">
        <v>249</v>
      </c>
      <c r="M353" s="498">
        <v>25000</v>
      </c>
      <c r="N353" s="498"/>
      <c r="O353" s="500"/>
    </row>
    <row r="354" spans="1:15" s="497" customFormat="1" ht="30" x14ac:dyDescent="0.2">
      <c r="A354" s="495" t="s">
        <v>919</v>
      </c>
      <c r="B354" s="495" t="s">
        <v>1555</v>
      </c>
      <c r="C354" s="495" t="s">
        <v>74</v>
      </c>
      <c r="D354" s="495" t="s">
        <v>2078</v>
      </c>
      <c r="E354" s="495" t="s">
        <v>464</v>
      </c>
      <c r="F354" s="495">
        <v>0</v>
      </c>
      <c r="H354" s="495" t="s">
        <v>243</v>
      </c>
      <c r="I354" s="497" t="s">
        <v>266</v>
      </c>
      <c r="J354" s="495" t="s">
        <v>245</v>
      </c>
      <c r="K354" s="495">
        <v>2002</v>
      </c>
      <c r="L354" s="495" t="s">
        <v>256</v>
      </c>
      <c r="M354" s="498">
        <v>25000</v>
      </c>
      <c r="N354" s="498"/>
      <c r="O354" s="499"/>
    </row>
    <row r="355" spans="1:15" s="497" customFormat="1" ht="30" x14ac:dyDescent="0.2">
      <c r="A355" s="495" t="s">
        <v>920</v>
      </c>
      <c r="B355" s="495" t="s">
        <v>1556</v>
      </c>
      <c r="C355" s="495" t="s">
        <v>72</v>
      </c>
      <c r="D355" s="495" t="s">
        <v>356</v>
      </c>
      <c r="E355" s="495" t="s">
        <v>464</v>
      </c>
      <c r="F355" s="495">
        <v>1988</v>
      </c>
      <c r="H355" s="495" t="s">
        <v>243</v>
      </c>
      <c r="I355" s="497" t="s">
        <v>266</v>
      </c>
      <c r="J355" s="495" t="s">
        <v>577</v>
      </c>
      <c r="K355" s="495">
        <v>2007</v>
      </c>
      <c r="L355" s="495" t="s">
        <v>241</v>
      </c>
      <c r="M355" s="498">
        <v>25000</v>
      </c>
      <c r="N355" s="498"/>
      <c r="O355" s="499"/>
    </row>
    <row r="356" spans="1:15" s="497" customFormat="1" ht="30" x14ac:dyDescent="0.2">
      <c r="A356" s="495" t="s">
        <v>921</v>
      </c>
      <c r="B356" s="495" t="s">
        <v>1557</v>
      </c>
      <c r="C356" s="495" t="s">
        <v>137</v>
      </c>
      <c r="D356" s="495" t="s">
        <v>324</v>
      </c>
      <c r="E356" s="495" t="s">
        <v>464</v>
      </c>
      <c r="F356" s="495">
        <v>1997</v>
      </c>
      <c r="H356" s="495" t="s">
        <v>243</v>
      </c>
      <c r="I356" s="497" t="s">
        <v>266</v>
      </c>
      <c r="J356" s="495" t="s">
        <v>577</v>
      </c>
      <c r="K356" s="495">
        <v>2014</v>
      </c>
      <c r="L356" s="495" t="s">
        <v>247</v>
      </c>
      <c r="M356" s="498">
        <v>25000</v>
      </c>
      <c r="N356" s="498"/>
      <c r="O356" s="499"/>
    </row>
    <row r="357" spans="1:15" s="497" customFormat="1" ht="30" x14ac:dyDescent="0.2">
      <c r="A357" s="495" t="s">
        <v>922</v>
      </c>
      <c r="B357" s="495" t="s">
        <v>1558</v>
      </c>
      <c r="C357" s="495" t="s">
        <v>1960</v>
      </c>
      <c r="D357" s="495" t="s">
        <v>2079</v>
      </c>
      <c r="E357" s="495" t="s">
        <v>464</v>
      </c>
      <c r="F357" s="495">
        <v>1987</v>
      </c>
      <c r="H357" s="495" t="s">
        <v>243</v>
      </c>
      <c r="I357" s="497" t="s">
        <v>266</v>
      </c>
      <c r="J357" s="495" t="s">
        <v>577</v>
      </c>
      <c r="K357" s="495">
        <v>2005</v>
      </c>
      <c r="L357" s="495" t="s">
        <v>251</v>
      </c>
      <c r="M357" s="498">
        <v>25000</v>
      </c>
      <c r="N357" s="498"/>
      <c r="O357" s="499"/>
    </row>
    <row r="358" spans="1:15" s="497" customFormat="1" ht="30" x14ac:dyDescent="0.2">
      <c r="A358" s="495" t="s">
        <v>1210</v>
      </c>
      <c r="B358" s="495" t="s">
        <v>1843</v>
      </c>
      <c r="C358" s="495" t="s">
        <v>142</v>
      </c>
      <c r="D358" s="495" t="s">
        <v>2148</v>
      </c>
      <c r="E358" s="495"/>
      <c r="F358" s="495"/>
      <c r="H358" s="495" t="s">
        <v>243</v>
      </c>
      <c r="I358" s="497" t="s">
        <v>266</v>
      </c>
      <c r="J358" s="495" t="s">
        <v>564</v>
      </c>
      <c r="K358" s="495">
        <v>2013</v>
      </c>
      <c r="L358" s="495" t="s">
        <v>241</v>
      </c>
      <c r="M358" s="498">
        <v>10000</v>
      </c>
      <c r="N358" s="498"/>
      <c r="O358" s="499"/>
    </row>
    <row r="359" spans="1:15" s="497" customFormat="1" ht="30" x14ac:dyDescent="0.2">
      <c r="A359" s="495" t="s">
        <v>923</v>
      </c>
      <c r="B359" s="495" t="s">
        <v>1559</v>
      </c>
      <c r="C359" s="495" t="s">
        <v>106</v>
      </c>
      <c r="D359" s="495" t="s">
        <v>401</v>
      </c>
      <c r="E359" s="495" t="s">
        <v>464</v>
      </c>
      <c r="F359" s="495">
        <v>1997</v>
      </c>
      <c r="H359" s="495" t="s">
        <v>243</v>
      </c>
      <c r="I359" s="497" t="s">
        <v>266</v>
      </c>
      <c r="J359" s="495" t="s">
        <v>245</v>
      </c>
      <c r="K359" s="495">
        <v>2015</v>
      </c>
      <c r="L359" s="495" t="s">
        <v>241</v>
      </c>
      <c r="M359" s="498">
        <v>25000</v>
      </c>
      <c r="N359" s="498"/>
      <c r="O359" s="499"/>
    </row>
    <row r="360" spans="1:15" s="497" customFormat="1" ht="30" x14ac:dyDescent="0.2">
      <c r="A360" s="495" t="s">
        <v>1211</v>
      </c>
      <c r="B360" s="495" t="s">
        <v>538</v>
      </c>
      <c r="C360" s="495" t="s">
        <v>2004</v>
      </c>
      <c r="D360" s="495" t="s">
        <v>286</v>
      </c>
      <c r="E360" s="495"/>
      <c r="F360" s="495"/>
      <c r="H360" s="495" t="s">
        <v>243</v>
      </c>
      <c r="I360" s="497" t="s">
        <v>266</v>
      </c>
      <c r="J360" s="495" t="s">
        <v>2168</v>
      </c>
      <c r="K360" s="495">
        <v>2006</v>
      </c>
      <c r="L360" s="495" t="s">
        <v>242</v>
      </c>
      <c r="M360" s="498">
        <v>10000</v>
      </c>
      <c r="N360" s="498"/>
      <c r="O360" s="499"/>
    </row>
    <row r="361" spans="1:15" s="497" customFormat="1" ht="30" x14ac:dyDescent="0.2">
      <c r="A361" s="495" t="s">
        <v>924</v>
      </c>
      <c r="B361" s="495" t="s">
        <v>1560</v>
      </c>
      <c r="C361" s="495" t="s">
        <v>104</v>
      </c>
      <c r="D361" s="495" t="s">
        <v>389</v>
      </c>
      <c r="E361" s="495" t="s">
        <v>464</v>
      </c>
      <c r="F361" s="495">
        <v>0</v>
      </c>
      <c r="H361" s="495" t="s">
        <v>243</v>
      </c>
      <c r="I361" s="497" t="s">
        <v>266</v>
      </c>
      <c r="J361" s="495" t="s">
        <v>245</v>
      </c>
      <c r="K361" s="495">
        <v>1996</v>
      </c>
      <c r="L361" s="495" t="s">
        <v>249</v>
      </c>
      <c r="M361" s="498">
        <v>25000</v>
      </c>
      <c r="N361" s="498"/>
      <c r="O361" s="499"/>
    </row>
    <row r="362" spans="1:15" s="497" customFormat="1" ht="30" x14ac:dyDescent="0.2">
      <c r="A362" s="495" t="s">
        <v>925</v>
      </c>
      <c r="B362" s="495" t="s">
        <v>1561</v>
      </c>
      <c r="C362" s="495" t="s">
        <v>76</v>
      </c>
      <c r="D362" s="495" t="s">
        <v>2080</v>
      </c>
      <c r="E362" s="495" t="s">
        <v>464</v>
      </c>
      <c r="F362" s="495">
        <v>0</v>
      </c>
      <c r="H362" s="495" t="s">
        <v>243</v>
      </c>
      <c r="I362" s="497" t="s">
        <v>266</v>
      </c>
      <c r="J362" s="495" t="s">
        <v>245</v>
      </c>
      <c r="K362" s="495">
        <v>2003</v>
      </c>
      <c r="L362" s="495" t="s">
        <v>241</v>
      </c>
      <c r="M362" s="498">
        <v>25000</v>
      </c>
      <c r="N362" s="498"/>
      <c r="O362" s="499"/>
    </row>
    <row r="363" spans="1:15" s="497" customFormat="1" ht="30" x14ac:dyDescent="0.2">
      <c r="A363" s="495" t="s">
        <v>926</v>
      </c>
      <c r="B363" s="495" t="s">
        <v>1562</v>
      </c>
      <c r="C363" s="495" t="s">
        <v>72</v>
      </c>
      <c r="D363" s="495" t="s">
        <v>2081</v>
      </c>
      <c r="E363" s="495" t="s">
        <v>464</v>
      </c>
      <c r="F363" s="495">
        <v>1996</v>
      </c>
      <c r="H363" s="495" t="s">
        <v>243</v>
      </c>
      <c r="I363" s="497" t="s">
        <v>266</v>
      </c>
      <c r="J363" s="495" t="s">
        <v>245</v>
      </c>
      <c r="K363" s="495">
        <v>2015</v>
      </c>
      <c r="L363" s="495" t="s">
        <v>242</v>
      </c>
      <c r="M363" s="498">
        <v>25000</v>
      </c>
      <c r="N363" s="498"/>
      <c r="O363" s="499"/>
    </row>
    <row r="364" spans="1:15" s="497" customFormat="1" ht="30" x14ac:dyDescent="0.2">
      <c r="A364" s="495" t="s">
        <v>1212</v>
      </c>
      <c r="B364" s="495" t="s">
        <v>1844</v>
      </c>
      <c r="C364" s="495" t="s">
        <v>67</v>
      </c>
      <c r="D364" s="495" t="s">
        <v>515</v>
      </c>
      <c r="E364" s="495" t="s">
        <v>464</v>
      </c>
      <c r="F364" s="495">
        <v>1998</v>
      </c>
      <c r="H364" s="495" t="s">
        <v>243</v>
      </c>
      <c r="I364" s="497" t="s">
        <v>266</v>
      </c>
      <c r="J364" s="495" t="s">
        <v>564</v>
      </c>
      <c r="K364" s="495">
        <v>2016</v>
      </c>
      <c r="L364" s="495" t="s">
        <v>241</v>
      </c>
      <c r="M364" s="498">
        <v>25000</v>
      </c>
      <c r="N364" s="498"/>
      <c r="O364" s="499"/>
    </row>
    <row r="365" spans="1:15" s="497" customFormat="1" ht="30" x14ac:dyDescent="0.4">
      <c r="A365" s="495" t="s">
        <v>927</v>
      </c>
      <c r="B365" s="495" t="s">
        <v>1563</v>
      </c>
      <c r="C365" s="495" t="s">
        <v>302</v>
      </c>
      <c r="D365" s="495" t="s">
        <v>436</v>
      </c>
      <c r="E365" s="495" t="s">
        <v>464</v>
      </c>
      <c r="F365" s="495">
        <v>1995</v>
      </c>
      <c r="H365" s="495" t="s">
        <v>243</v>
      </c>
      <c r="I365" s="497" t="s">
        <v>266</v>
      </c>
      <c r="J365" s="495" t="s">
        <v>577</v>
      </c>
      <c r="K365" s="495">
        <v>2013</v>
      </c>
      <c r="L365" s="495" t="s">
        <v>241</v>
      </c>
      <c r="M365" s="498">
        <v>25000</v>
      </c>
      <c r="O365" s="500"/>
    </row>
    <row r="366" spans="1:15" s="497" customFormat="1" ht="30" x14ac:dyDescent="0.4">
      <c r="A366" s="495" t="s">
        <v>928</v>
      </c>
      <c r="B366" s="495" t="s">
        <v>1564</v>
      </c>
      <c r="C366" s="495" t="s">
        <v>72</v>
      </c>
      <c r="D366" s="495" t="s">
        <v>2082</v>
      </c>
      <c r="E366" s="495" t="s">
        <v>196</v>
      </c>
      <c r="F366" s="495">
        <v>0</v>
      </c>
      <c r="H366" s="495" t="s">
        <v>243</v>
      </c>
      <c r="I366" s="497" t="s">
        <v>266</v>
      </c>
      <c r="J366" s="495" t="s">
        <v>577</v>
      </c>
      <c r="K366" s="495">
        <v>2000</v>
      </c>
      <c r="L366" s="495" t="s">
        <v>242</v>
      </c>
      <c r="M366" s="498">
        <v>25000</v>
      </c>
      <c r="N366" s="498"/>
      <c r="O366" s="500"/>
    </row>
    <row r="367" spans="1:15" s="497" customFormat="1" ht="30" x14ac:dyDescent="0.4">
      <c r="A367" s="495" t="s">
        <v>1213</v>
      </c>
      <c r="B367" s="495" t="s">
        <v>1845</v>
      </c>
      <c r="C367" s="495" t="s">
        <v>72</v>
      </c>
      <c r="D367" s="495" t="s">
        <v>345</v>
      </c>
      <c r="E367" s="495" t="s">
        <v>464</v>
      </c>
      <c r="F367" s="495">
        <v>1994</v>
      </c>
      <c r="H367" s="495" t="s">
        <v>243</v>
      </c>
      <c r="I367" s="497" t="s">
        <v>266</v>
      </c>
      <c r="J367" s="495" t="s">
        <v>564</v>
      </c>
      <c r="K367" s="495">
        <v>2012</v>
      </c>
      <c r="L367" s="495" t="s">
        <v>241</v>
      </c>
      <c r="M367" s="498">
        <v>25000</v>
      </c>
      <c r="N367" s="498"/>
      <c r="O367" s="500"/>
    </row>
    <row r="368" spans="1:15" s="497" customFormat="1" ht="30" x14ac:dyDescent="0.2">
      <c r="A368" s="495" t="s">
        <v>929</v>
      </c>
      <c r="B368" s="495" t="s">
        <v>1565</v>
      </c>
      <c r="C368" s="495" t="s">
        <v>495</v>
      </c>
      <c r="D368" s="495" t="s">
        <v>504</v>
      </c>
      <c r="E368" s="495" t="s">
        <v>464</v>
      </c>
      <c r="F368" s="495">
        <v>1974</v>
      </c>
      <c r="H368" s="495" t="s">
        <v>243</v>
      </c>
      <c r="I368" s="497" t="s">
        <v>266</v>
      </c>
      <c r="J368" s="495" t="s">
        <v>245</v>
      </c>
      <c r="K368" s="495">
        <v>1992</v>
      </c>
      <c r="L368" s="495" t="s">
        <v>248</v>
      </c>
      <c r="M368" s="498">
        <v>25000</v>
      </c>
      <c r="O368" s="499"/>
    </row>
    <row r="369" spans="1:15" s="497" customFormat="1" ht="30" x14ac:dyDescent="0.2">
      <c r="A369" s="495" t="s">
        <v>1214</v>
      </c>
      <c r="B369" s="495" t="s">
        <v>1846</v>
      </c>
      <c r="C369" s="495" t="s">
        <v>127</v>
      </c>
      <c r="D369" s="495" t="s">
        <v>2149</v>
      </c>
      <c r="E369" s="495"/>
      <c r="F369" s="495"/>
      <c r="H369" s="495" t="s">
        <v>243</v>
      </c>
      <c r="I369" s="497" t="s">
        <v>266</v>
      </c>
      <c r="J369" s="495" t="s">
        <v>245</v>
      </c>
      <c r="K369" s="495">
        <v>1990</v>
      </c>
      <c r="L369" s="495" t="s">
        <v>248</v>
      </c>
      <c r="M369" s="498">
        <v>10000</v>
      </c>
      <c r="N369" s="498"/>
      <c r="O369" s="499"/>
    </row>
    <row r="370" spans="1:15" s="497" customFormat="1" ht="30" x14ac:dyDescent="0.4">
      <c r="A370" s="495" t="s">
        <v>1215</v>
      </c>
      <c r="B370" s="495" t="s">
        <v>1847</v>
      </c>
      <c r="C370" s="495" t="s">
        <v>100</v>
      </c>
      <c r="D370" s="495" t="s">
        <v>310</v>
      </c>
      <c r="E370" s="495"/>
      <c r="F370" s="495"/>
      <c r="H370" s="495" t="s">
        <v>243</v>
      </c>
      <c r="I370" s="497" t="s">
        <v>266</v>
      </c>
      <c r="J370" s="495" t="s">
        <v>2168</v>
      </c>
      <c r="K370" s="495">
        <v>2019</v>
      </c>
      <c r="L370" s="495" t="s">
        <v>242</v>
      </c>
      <c r="M370" s="498">
        <v>10000</v>
      </c>
      <c r="O370" s="500"/>
    </row>
    <row r="371" spans="1:15" s="497" customFormat="1" ht="30" x14ac:dyDescent="0.2">
      <c r="A371" s="495" t="s">
        <v>930</v>
      </c>
      <c r="B371" s="495" t="s">
        <v>1566</v>
      </c>
      <c r="C371" s="495" t="s">
        <v>70</v>
      </c>
      <c r="D371" s="495" t="s">
        <v>394</v>
      </c>
      <c r="E371" s="495" t="s">
        <v>196</v>
      </c>
      <c r="F371" s="495">
        <v>1998</v>
      </c>
      <c r="H371" s="495" t="s">
        <v>243</v>
      </c>
      <c r="I371" s="497" t="s">
        <v>266</v>
      </c>
      <c r="J371" s="495" t="s">
        <v>245</v>
      </c>
      <c r="K371" s="495">
        <v>2016</v>
      </c>
      <c r="L371" s="495" t="s">
        <v>247</v>
      </c>
      <c r="M371" s="498">
        <v>25000</v>
      </c>
      <c r="N371" s="498"/>
      <c r="O371" s="499"/>
    </row>
    <row r="372" spans="1:15" s="497" customFormat="1" ht="30" x14ac:dyDescent="0.2">
      <c r="A372" s="495" t="s">
        <v>1216</v>
      </c>
      <c r="B372" s="495" t="s">
        <v>1848</v>
      </c>
      <c r="C372" s="495" t="s">
        <v>74</v>
      </c>
      <c r="D372" s="495" t="s">
        <v>321</v>
      </c>
      <c r="E372" s="495"/>
      <c r="F372" s="495"/>
      <c r="H372" s="495" t="s">
        <v>243</v>
      </c>
      <c r="I372" s="497" t="s">
        <v>266</v>
      </c>
      <c r="J372" s="495" t="s">
        <v>2168</v>
      </c>
      <c r="K372" s="495">
        <v>2013</v>
      </c>
      <c r="L372" s="495" t="s">
        <v>255</v>
      </c>
      <c r="M372" s="498">
        <v>10000</v>
      </c>
      <c r="N372" s="498"/>
      <c r="O372" s="499"/>
    </row>
    <row r="373" spans="1:15" s="497" customFormat="1" ht="33" x14ac:dyDescent="0.2">
      <c r="A373" s="495" t="s">
        <v>1217</v>
      </c>
      <c r="B373" s="495" t="s">
        <v>1849</v>
      </c>
      <c r="C373" s="495" t="s">
        <v>91</v>
      </c>
      <c r="D373" s="495" t="s">
        <v>2150</v>
      </c>
      <c r="E373" s="495"/>
      <c r="F373" s="495"/>
      <c r="H373" s="495" t="s">
        <v>243</v>
      </c>
      <c r="I373" s="497" t="s">
        <v>266</v>
      </c>
      <c r="J373" s="495" t="s">
        <v>2168</v>
      </c>
      <c r="K373" s="495">
        <v>2007</v>
      </c>
      <c r="L373" s="495" t="s">
        <v>251</v>
      </c>
      <c r="M373" s="498">
        <v>10000</v>
      </c>
      <c r="N373" s="498"/>
      <c r="O373" s="502"/>
    </row>
    <row r="374" spans="1:15" s="497" customFormat="1" ht="30" x14ac:dyDescent="0.2">
      <c r="A374" s="495" t="s">
        <v>931</v>
      </c>
      <c r="B374" s="495" t="s">
        <v>1567</v>
      </c>
      <c r="C374" s="495" t="s">
        <v>101</v>
      </c>
      <c r="D374" s="495" t="s">
        <v>454</v>
      </c>
      <c r="E374" s="495" t="s">
        <v>464</v>
      </c>
      <c r="F374" s="495">
        <v>0</v>
      </c>
      <c r="H374" s="495" t="s">
        <v>243</v>
      </c>
      <c r="I374" s="497" t="s">
        <v>266</v>
      </c>
      <c r="J374" s="495" t="s">
        <v>245</v>
      </c>
      <c r="K374" s="495">
        <v>2004</v>
      </c>
      <c r="L374" s="495" t="s">
        <v>250</v>
      </c>
      <c r="M374" s="498">
        <v>25000</v>
      </c>
      <c r="N374" s="498"/>
      <c r="O374" s="499"/>
    </row>
    <row r="375" spans="1:15" s="497" customFormat="1" ht="30" x14ac:dyDescent="0.4">
      <c r="A375" s="495" t="s">
        <v>932</v>
      </c>
      <c r="B375" s="495" t="s">
        <v>1568</v>
      </c>
      <c r="C375" s="495" t="s">
        <v>144</v>
      </c>
      <c r="D375" s="495" t="s">
        <v>488</v>
      </c>
      <c r="E375" s="495" t="s">
        <v>464</v>
      </c>
      <c r="F375" s="495">
        <v>1987</v>
      </c>
      <c r="H375" s="495" t="s">
        <v>243</v>
      </c>
      <c r="I375" s="497" t="s">
        <v>266</v>
      </c>
      <c r="J375" s="495" t="s">
        <v>245</v>
      </c>
      <c r="K375" s="495">
        <v>2006</v>
      </c>
      <c r="L375" s="495" t="s">
        <v>242</v>
      </c>
      <c r="M375" s="498">
        <v>25000</v>
      </c>
      <c r="O375" s="500"/>
    </row>
    <row r="376" spans="1:15" s="497" customFormat="1" ht="30" x14ac:dyDescent="0.2">
      <c r="A376" s="495" t="s">
        <v>933</v>
      </c>
      <c r="B376" s="495" t="s">
        <v>1569</v>
      </c>
      <c r="C376" s="495" t="s">
        <v>122</v>
      </c>
      <c r="D376" s="495" t="s">
        <v>307</v>
      </c>
      <c r="E376" s="495" t="s">
        <v>464</v>
      </c>
      <c r="F376" s="495">
        <v>1987</v>
      </c>
      <c r="H376" s="495" t="s">
        <v>243</v>
      </c>
      <c r="I376" s="497" t="s">
        <v>266</v>
      </c>
      <c r="J376" s="495" t="s">
        <v>577</v>
      </c>
      <c r="K376" s="495">
        <v>2005</v>
      </c>
      <c r="L376" s="495" t="s">
        <v>241</v>
      </c>
      <c r="M376" s="498">
        <v>25000</v>
      </c>
      <c r="N376" s="498"/>
      <c r="O376" s="499"/>
    </row>
    <row r="377" spans="1:15" s="497" customFormat="1" ht="30" x14ac:dyDescent="0.2">
      <c r="A377" s="495" t="s">
        <v>1218</v>
      </c>
      <c r="B377" s="495" t="s">
        <v>1850</v>
      </c>
      <c r="C377" s="495" t="s">
        <v>2005</v>
      </c>
      <c r="D377" s="495" t="s">
        <v>316</v>
      </c>
      <c r="E377" s="495"/>
      <c r="F377" s="495"/>
      <c r="H377" s="495" t="s">
        <v>243</v>
      </c>
      <c r="I377" s="497" t="s">
        <v>266</v>
      </c>
      <c r="J377" s="495" t="s">
        <v>2168</v>
      </c>
      <c r="K377" s="495">
        <v>2017</v>
      </c>
      <c r="L377" s="495" t="s">
        <v>250</v>
      </c>
      <c r="M377" s="498">
        <v>10000</v>
      </c>
      <c r="N377" s="498"/>
      <c r="O377" s="499"/>
    </row>
    <row r="378" spans="1:15" s="497" customFormat="1" ht="30" x14ac:dyDescent="0.2">
      <c r="A378" s="495" t="s">
        <v>934</v>
      </c>
      <c r="B378" s="495" t="s">
        <v>1570</v>
      </c>
      <c r="C378" s="495" t="s">
        <v>88</v>
      </c>
      <c r="D378" s="495" t="s">
        <v>2083</v>
      </c>
      <c r="E378" s="495" t="s">
        <v>464</v>
      </c>
      <c r="F378" s="495">
        <v>1992</v>
      </c>
      <c r="H378" s="495" t="s">
        <v>243</v>
      </c>
      <c r="I378" s="497" t="s">
        <v>266</v>
      </c>
      <c r="J378" s="495" t="s">
        <v>577</v>
      </c>
      <c r="K378" s="495">
        <v>2013</v>
      </c>
      <c r="L378" s="495" t="s">
        <v>249</v>
      </c>
      <c r="M378" s="498">
        <v>25000</v>
      </c>
      <c r="N378" s="498"/>
      <c r="O378" s="499"/>
    </row>
    <row r="379" spans="1:15" s="497" customFormat="1" ht="30" x14ac:dyDescent="0.2">
      <c r="A379" s="495" t="s">
        <v>1219</v>
      </c>
      <c r="B379" s="495" t="s">
        <v>1851</v>
      </c>
      <c r="C379" s="495" t="s">
        <v>177</v>
      </c>
      <c r="D379" s="495" t="s">
        <v>319</v>
      </c>
      <c r="E379" s="495"/>
      <c r="F379" s="495"/>
      <c r="H379" s="495" t="s">
        <v>243</v>
      </c>
      <c r="I379" s="497" t="s">
        <v>266</v>
      </c>
      <c r="J379" s="495" t="s">
        <v>245</v>
      </c>
      <c r="K379" s="495">
        <v>2015</v>
      </c>
      <c r="L379" s="495" t="s">
        <v>242</v>
      </c>
      <c r="M379" s="498">
        <v>10000</v>
      </c>
      <c r="N379" s="498"/>
      <c r="O379" s="499"/>
    </row>
    <row r="380" spans="1:15" s="497" customFormat="1" ht="30" x14ac:dyDescent="0.2">
      <c r="A380" s="495" t="s">
        <v>1220</v>
      </c>
      <c r="B380" s="495" t="s">
        <v>1852</v>
      </c>
      <c r="C380" s="495" t="s">
        <v>72</v>
      </c>
      <c r="D380" s="495" t="s">
        <v>2151</v>
      </c>
      <c r="E380" s="495"/>
      <c r="F380" s="495"/>
      <c r="H380" s="495" t="s">
        <v>243</v>
      </c>
      <c r="I380" s="497" t="s">
        <v>266</v>
      </c>
      <c r="J380" s="495" t="s">
        <v>564</v>
      </c>
      <c r="K380" s="495">
        <v>2009</v>
      </c>
      <c r="L380" s="495" t="s">
        <v>242</v>
      </c>
      <c r="M380" s="498">
        <v>10000</v>
      </c>
      <c r="N380" s="498"/>
      <c r="O380" s="499"/>
    </row>
    <row r="381" spans="1:15" s="497" customFormat="1" ht="30" x14ac:dyDescent="0.2">
      <c r="A381" s="495" t="s">
        <v>935</v>
      </c>
      <c r="B381" s="495" t="s">
        <v>1571</v>
      </c>
      <c r="C381" s="495" t="s">
        <v>160</v>
      </c>
      <c r="D381" s="495" t="s">
        <v>2084</v>
      </c>
      <c r="E381" s="495" t="s">
        <v>464</v>
      </c>
      <c r="F381" s="495">
        <v>0</v>
      </c>
      <c r="H381" s="495" t="s">
        <v>243</v>
      </c>
      <c r="I381" s="497" t="s">
        <v>266</v>
      </c>
      <c r="J381" s="495" t="s">
        <v>577</v>
      </c>
      <c r="K381" s="495">
        <v>1998</v>
      </c>
      <c r="L381" s="495" t="s">
        <v>241</v>
      </c>
      <c r="M381" s="498">
        <v>25000</v>
      </c>
      <c r="O381" s="499"/>
    </row>
    <row r="382" spans="1:15" s="497" customFormat="1" ht="30" x14ac:dyDescent="0.4">
      <c r="A382" s="495" t="s">
        <v>1273</v>
      </c>
      <c r="B382" s="495" t="s">
        <v>1904</v>
      </c>
      <c r="C382" s="495" t="s">
        <v>73</v>
      </c>
      <c r="D382" s="495" t="s">
        <v>309</v>
      </c>
      <c r="E382" s="495" t="s">
        <v>464</v>
      </c>
      <c r="F382" s="495">
        <v>0</v>
      </c>
      <c r="H382" s="495" t="s">
        <v>243</v>
      </c>
      <c r="I382" s="497" t="s">
        <v>266</v>
      </c>
      <c r="J382" s="495" t="s">
        <v>564</v>
      </c>
      <c r="K382" s="495">
        <v>2006</v>
      </c>
      <c r="L382" s="495" t="s">
        <v>241</v>
      </c>
      <c r="M382" s="498">
        <v>25000</v>
      </c>
      <c r="O382" s="500"/>
    </row>
    <row r="383" spans="1:15" s="497" customFormat="1" ht="30" x14ac:dyDescent="0.2">
      <c r="A383" s="495" t="s">
        <v>936</v>
      </c>
      <c r="B383" s="495" t="s">
        <v>1572</v>
      </c>
      <c r="C383" s="495" t="s">
        <v>83</v>
      </c>
      <c r="D383" s="495" t="s">
        <v>316</v>
      </c>
      <c r="E383" s="495" t="s">
        <v>464</v>
      </c>
      <c r="F383" s="495">
        <v>1989</v>
      </c>
      <c r="H383" s="495" t="s">
        <v>243</v>
      </c>
      <c r="I383" s="497" t="s">
        <v>266</v>
      </c>
      <c r="J383" s="495" t="s">
        <v>245</v>
      </c>
      <c r="K383" s="495">
        <v>2007</v>
      </c>
      <c r="L383" s="495" t="s">
        <v>241</v>
      </c>
      <c r="M383" s="498">
        <v>25000</v>
      </c>
      <c r="N383" s="498"/>
      <c r="O383" s="499"/>
    </row>
    <row r="384" spans="1:15" s="497" customFormat="1" ht="30" x14ac:dyDescent="0.2">
      <c r="A384" s="495" t="s">
        <v>1221</v>
      </c>
      <c r="B384" s="495" t="s">
        <v>1853</v>
      </c>
      <c r="C384" s="495" t="s">
        <v>70</v>
      </c>
      <c r="D384" s="495" t="s">
        <v>308</v>
      </c>
      <c r="E384" s="495"/>
      <c r="F384" s="495"/>
      <c r="H384" s="495" t="s">
        <v>243</v>
      </c>
      <c r="I384" s="497" t="s">
        <v>266</v>
      </c>
      <c r="J384" s="495" t="s">
        <v>2168</v>
      </c>
      <c r="K384" s="495">
        <v>2004</v>
      </c>
      <c r="L384" s="495" t="s">
        <v>251</v>
      </c>
      <c r="M384" s="498">
        <v>10000</v>
      </c>
      <c r="N384" s="498"/>
      <c r="O384" s="499"/>
    </row>
    <row r="385" spans="1:15" s="497" customFormat="1" ht="30" x14ac:dyDescent="0.2">
      <c r="A385" s="495" t="s">
        <v>937</v>
      </c>
      <c r="B385" s="495" t="s">
        <v>1573</v>
      </c>
      <c r="C385" s="495" t="s">
        <v>79</v>
      </c>
      <c r="D385" s="495" t="s">
        <v>366</v>
      </c>
      <c r="E385" s="495" t="s">
        <v>464</v>
      </c>
      <c r="F385" s="495">
        <v>1980</v>
      </c>
      <c r="H385" s="495" t="s">
        <v>243</v>
      </c>
      <c r="I385" s="497" t="s">
        <v>266</v>
      </c>
      <c r="J385" s="495" t="s">
        <v>577</v>
      </c>
      <c r="K385" s="495">
        <v>2006</v>
      </c>
      <c r="L385" s="495" t="s">
        <v>242</v>
      </c>
      <c r="M385" s="498">
        <v>25000</v>
      </c>
      <c r="O385" s="499"/>
    </row>
    <row r="386" spans="1:15" s="497" customFormat="1" ht="30" x14ac:dyDescent="0.2">
      <c r="A386" s="495" t="s">
        <v>938</v>
      </c>
      <c r="B386" s="495" t="s">
        <v>1574</v>
      </c>
      <c r="C386" s="495" t="s">
        <v>72</v>
      </c>
      <c r="D386" s="495" t="s">
        <v>2085</v>
      </c>
      <c r="E386" s="495" t="s">
        <v>464</v>
      </c>
      <c r="F386" s="495">
        <v>1970</v>
      </c>
      <c r="H386" s="495" t="s">
        <v>243</v>
      </c>
      <c r="I386" s="497" t="s">
        <v>266</v>
      </c>
      <c r="J386" s="495" t="s">
        <v>577</v>
      </c>
      <c r="K386" s="495">
        <v>1989</v>
      </c>
      <c r="L386" s="495" t="s">
        <v>242</v>
      </c>
      <c r="M386" s="498">
        <v>25000</v>
      </c>
      <c r="N386" s="498"/>
      <c r="O386" s="501"/>
    </row>
    <row r="387" spans="1:15" s="497" customFormat="1" ht="30" x14ac:dyDescent="0.4">
      <c r="A387" s="495" t="s">
        <v>1222</v>
      </c>
      <c r="B387" s="495" t="s">
        <v>1854</v>
      </c>
      <c r="C387" s="495" t="s">
        <v>95</v>
      </c>
      <c r="D387" s="495" t="s">
        <v>2152</v>
      </c>
      <c r="E387" s="495"/>
      <c r="F387" s="495"/>
      <c r="H387" s="495" t="s">
        <v>243</v>
      </c>
      <c r="I387" s="497" t="s">
        <v>266</v>
      </c>
      <c r="J387" s="495" t="s">
        <v>564</v>
      </c>
      <c r="K387" s="495">
        <v>2009</v>
      </c>
      <c r="L387" s="495" t="s">
        <v>251</v>
      </c>
      <c r="M387" s="498">
        <v>10000</v>
      </c>
      <c r="O387" s="500"/>
    </row>
    <row r="388" spans="1:15" s="497" customFormat="1" ht="30" x14ac:dyDescent="0.2">
      <c r="A388" s="495" t="s">
        <v>939</v>
      </c>
      <c r="B388" s="495" t="s">
        <v>1575</v>
      </c>
      <c r="C388" s="495" t="s">
        <v>112</v>
      </c>
      <c r="D388" s="495" t="s">
        <v>2086</v>
      </c>
      <c r="E388" s="495" t="s">
        <v>464</v>
      </c>
      <c r="F388" s="495">
        <v>0</v>
      </c>
      <c r="H388" s="495" t="s">
        <v>243</v>
      </c>
      <c r="I388" s="497" t="s">
        <v>266</v>
      </c>
      <c r="J388" s="495" t="s">
        <v>577</v>
      </c>
      <c r="K388" s="495">
        <v>1996</v>
      </c>
      <c r="L388" s="495" t="s">
        <v>249</v>
      </c>
      <c r="M388" s="498">
        <v>25000</v>
      </c>
      <c r="O388" s="499"/>
    </row>
    <row r="389" spans="1:15" s="497" customFormat="1" ht="30" x14ac:dyDescent="0.2">
      <c r="A389" s="495" t="s">
        <v>940</v>
      </c>
      <c r="B389" s="495" t="s">
        <v>519</v>
      </c>
      <c r="C389" s="495" t="s">
        <v>72</v>
      </c>
      <c r="D389" s="495" t="s">
        <v>520</v>
      </c>
      <c r="E389" s="495" t="s">
        <v>464</v>
      </c>
      <c r="F389" s="495">
        <v>1976</v>
      </c>
      <c r="H389" s="495" t="s">
        <v>243</v>
      </c>
      <c r="I389" s="497" t="s">
        <v>266</v>
      </c>
      <c r="J389" s="495" t="s">
        <v>577</v>
      </c>
      <c r="K389" s="495">
        <v>1997</v>
      </c>
      <c r="L389" s="495" t="s">
        <v>252</v>
      </c>
      <c r="M389" s="498">
        <v>25000</v>
      </c>
      <c r="N389" s="498"/>
      <c r="O389" s="499"/>
    </row>
    <row r="390" spans="1:15" s="497" customFormat="1" ht="30" x14ac:dyDescent="0.4">
      <c r="A390" s="495" t="s">
        <v>941</v>
      </c>
      <c r="B390" s="495" t="s">
        <v>1576</v>
      </c>
      <c r="C390" s="495" t="s">
        <v>74</v>
      </c>
      <c r="D390" s="495" t="s">
        <v>360</v>
      </c>
      <c r="E390" s="495" t="s">
        <v>464</v>
      </c>
      <c r="F390" s="495">
        <v>1998</v>
      </c>
      <c r="H390" s="495" t="s">
        <v>243</v>
      </c>
      <c r="I390" s="497" t="s">
        <v>266</v>
      </c>
      <c r="J390" s="495" t="s">
        <v>245</v>
      </c>
      <c r="K390" s="495">
        <v>2016</v>
      </c>
      <c r="L390" s="495" t="s">
        <v>241</v>
      </c>
      <c r="M390" s="498">
        <v>25000</v>
      </c>
      <c r="O390" s="500"/>
    </row>
    <row r="391" spans="1:15" s="497" customFormat="1" ht="30" x14ac:dyDescent="0.4">
      <c r="A391" s="495" t="s">
        <v>942</v>
      </c>
      <c r="B391" s="495" t="s">
        <v>1577</v>
      </c>
      <c r="C391" s="495" t="s">
        <v>1961</v>
      </c>
      <c r="D391" s="495" t="s">
        <v>414</v>
      </c>
      <c r="E391" s="495" t="s">
        <v>464</v>
      </c>
      <c r="F391" s="495">
        <v>1994</v>
      </c>
      <c r="H391" s="495" t="s">
        <v>243</v>
      </c>
      <c r="I391" s="497" t="s">
        <v>266</v>
      </c>
      <c r="J391" s="495" t="s">
        <v>577</v>
      </c>
      <c r="K391" s="495">
        <v>2012</v>
      </c>
      <c r="L391" s="495" t="s">
        <v>246</v>
      </c>
      <c r="M391" s="498">
        <v>25000</v>
      </c>
      <c r="O391" s="500"/>
    </row>
    <row r="392" spans="1:15" s="497" customFormat="1" ht="30" x14ac:dyDescent="0.2">
      <c r="A392" s="495" t="s">
        <v>943</v>
      </c>
      <c r="B392" s="495" t="s">
        <v>1578</v>
      </c>
      <c r="C392" s="495" t="s">
        <v>153</v>
      </c>
      <c r="D392" s="495" t="s">
        <v>327</v>
      </c>
      <c r="E392" s="495" t="s">
        <v>464</v>
      </c>
      <c r="F392" s="495">
        <v>1992</v>
      </c>
      <c r="H392" s="495" t="s">
        <v>243</v>
      </c>
      <c r="I392" s="497" t="s">
        <v>266</v>
      </c>
      <c r="J392" s="495" t="s">
        <v>577</v>
      </c>
      <c r="K392" s="495">
        <v>2010</v>
      </c>
      <c r="L392" s="495" t="s">
        <v>246</v>
      </c>
      <c r="M392" s="498">
        <v>25000</v>
      </c>
      <c r="N392" s="498"/>
      <c r="O392" s="499"/>
    </row>
    <row r="393" spans="1:15" s="497" customFormat="1" ht="30" x14ac:dyDescent="0.2">
      <c r="A393" s="495" t="s">
        <v>944</v>
      </c>
      <c r="B393" s="495" t="s">
        <v>1579</v>
      </c>
      <c r="C393" s="495" t="s">
        <v>1962</v>
      </c>
      <c r="D393" s="495" t="s">
        <v>2087</v>
      </c>
      <c r="E393" s="495" t="s">
        <v>464</v>
      </c>
      <c r="F393" s="495">
        <v>1980</v>
      </c>
      <c r="H393" s="495" t="s">
        <v>243</v>
      </c>
      <c r="I393" s="497" t="s">
        <v>266</v>
      </c>
      <c r="J393" s="495" t="s">
        <v>577</v>
      </c>
      <c r="K393" s="495">
        <v>2013</v>
      </c>
      <c r="L393" s="495" t="s">
        <v>250</v>
      </c>
      <c r="M393" s="498">
        <v>25000</v>
      </c>
      <c r="O393" s="499"/>
    </row>
    <row r="394" spans="1:15" s="497" customFormat="1" ht="30" x14ac:dyDescent="0.2">
      <c r="A394" s="495" t="s">
        <v>1223</v>
      </c>
      <c r="B394" s="495" t="s">
        <v>1855</v>
      </c>
      <c r="C394" s="495" t="s">
        <v>70</v>
      </c>
      <c r="D394" s="495" t="s">
        <v>2153</v>
      </c>
      <c r="E394" s="495"/>
      <c r="F394" s="495"/>
      <c r="H394" s="495" t="s">
        <v>243</v>
      </c>
      <c r="I394" s="497" t="s">
        <v>266</v>
      </c>
      <c r="J394" s="495" t="s">
        <v>245</v>
      </c>
      <c r="K394" s="495">
        <v>2016</v>
      </c>
      <c r="L394" s="495" t="s">
        <v>256</v>
      </c>
      <c r="M394" s="498">
        <v>10000</v>
      </c>
      <c r="N394" s="498"/>
      <c r="O394" s="501"/>
    </row>
    <row r="395" spans="1:15" s="497" customFormat="1" ht="30" x14ac:dyDescent="0.2">
      <c r="A395" s="495" t="s">
        <v>945</v>
      </c>
      <c r="B395" s="495" t="s">
        <v>1580</v>
      </c>
      <c r="C395" s="495" t="s">
        <v>122</v>
      </c>
      <c r="D395" s="495" t="s">
        <v>386</v>
      </c>
      <c r="E395" s="495" t="s">
        <v>464</v>
      </c>
      <c r="F395" s="495">
        <v>1997</v>
      </c>
      <c r="H395" s="495" t="s">
        <v>243</v>
      </c>
      <c r="I395" s="497" t="s">
        <v>266</v>
      </c>
      <c r="J395" s="495" t="s">
        <v>577</v>
      </c>
      <c r="K395" s="495">
        <v>2014</v>
      </c>
      <c r="L395" s="495" t="s">
        <v>247</v>
      </c>
      <c r="M395" s="498">
        <v>25000</v>
      </c>
      <c r="O395" s="499"/>
    </row>
    <row r="396" spans="1:15" s="497" customFormat="1" ht="30" x14ac:dyDescent="0.2">
      <c r="A396" s="495" t="s">
        <v>946</v>
      </c>
      <c r="B396" s="495" t="s">
        <v>1581</v>
      </c>
      <c r="C396" s="495" t="s">
        <v>95</v>
      </c>
      <c r="D396" s="495" t="s">
        <v>388</v>
      </c>
      <c r="E396" s="495" t="s">
        <v>464</v>
      </c>
      <c r="F396" s="495">
        <v>1993</v>
      </c>
      <c r="H396" s="495" t="s">
        <v>243</v>
      </c>
      <c r="I396" s="497" t="s">
        <v>266</v>
      </c>
      <c r="J396" s="495" t="s">
        <v>577</v>
      </c>
      <c r="K396" s="495">
        <v>2011</v>
      </c>
      <c r="L396" s="495" t="s">
        <v>247</v>
      </c>
      <c r="M396" s="498">
        <v>25000</v>
      </c>
      <c r="N396" s="498"/>
      <c r="O396" s="499"/>
    </row>
    <row r="397" spans="1:15" s="497" customFormat="1" ht="30" x14ac:dyDescent="0.2">
      <c r="A397" s="495" t="s">
        <v>947</v>
      </c>
      <c r="B397" s="495" t="s">
        <v>1582</v>
      </c>
      <c r="C397" s="495" t="s">
        <v>147</v>
      </c>
      <c r="D397" s="495" t="s">
        <v>446</v>
      </c>
      <c r="E397" s="495" t="s">
        <v>464</v>
      </c>
      <c r="F397" s="495">
        <v>1994</v>
      </c>
      <c r="H397" s="495" t="s">
        <v>243</v>
      </c>
      <c r="I397" s="497" t="s">
        <v>266</v>
      </c>
      <c r="J397" s="495" t="s">
        <v>577</v>
      </c>
      <c r="K397" s="495">
        <v>2012</v>
      </c>
      <c r="L397" s="495" t="s">
        <v>256</v>
      </c>
      <c r="M397" s="498">
        <v>25000</v>
      </c>
      <c r="N397" s="498"/>
      <c r="O397" s="499"/>
    </row>
    <row r="398" spans="1:15" s="497" customFormat="1" ht="30" x14ac:dyDescent="0.4">
      <c r="A398" s="495" t="s">
        <v>948</v>
      </c>
      <c r="B398" s="495" t="s">
        <v>1583</v>
      </c>
      <c r="C398" s="495" t="s">
        <v>1963</v>
      </c>
      <c r="D398" s="495" t="s">
        <v>2088</v>
      </c>
      <c r="E398" s="495" t="s">
        <v>464</v>
      </c>
      <c r="F398" s="495">
        <v>1999</v>
      </c>
      <c r="H398" s="495" t="s">
        <v>243</v>
      </c>
      <c r="I398" s="497" t="s">
        <v>266</v>
      </c>
      <c r="J398" s="495" t="s">
        <v>245</v>
      </c>
      <c r="K398" s="495">
        <v>2018</v>
      </c>
      <c r="L398" s="495" t="s">
        <v>465</v>
      </c>
      <c r="M398" s="498">
        <v>25000</v>
      </c>
      <c r="O398" s="500"/>
    </row>
    <row r="399" spans="1:15" s="497" customFormat="1" ht="30" x14ac:dyDescent="0.2">
      <c r="A399" s="495" t="s">
        <v>1224</v>
      </c>
      <c r="B399" s="495" t="s">
        <v>1856</v>
      </c>
      <c r="C399" s="495" t="s">
        <v>77</v>
      </c>
      <c r="D399" s="495" t="s">
        <v>303</v>
      </c>
      <c r="E399" s="495"/>
      <c r="F399" s="495"/>
      <c r="H399" s="495" t="s">
        <v>243</v>
      </c>
      <c r="I399" s="497" t="s">
        <v>266</v>
      </c>
      <c r="J399" s="495" t="s">
        <v>564</v>
      </c>
      <c r="K399" s="495">
        <v>2011</v>
      </c>
      <c r="L399" s="495" t="s">
        <v>242</v>
      </c>
      <c r="M399" s="498">
        <v>10000</v>
      </c>
      <c r="N399" s="498"/>
      <c r="O399" s="499"/>
    </row>
    <row r="400" spans="1:15" s="497" customFormat="1" ht="30" x14ac:dyDescent="0.2">
      <c r="A400" s="495" t="s">
        <v>949</v>
      </c>
      <c r="B400" s="495" t="s">
        <v>1584</v>
      </c>
      <c r="C400" s="495" t="s">
        <v>107</v>
      </c>
      <c r="D400" s="495" t="s">
        <v>314</v>
      </c>
      <c r="E400" s="495" t="s">
        <v>464</v>
      </c>
      <c r="F400" s="495">
        <v>1993</v>
      </c>
      <c r="H400" s="495" t="s">
        <v>571</v>
      </c>
      <c r="I400" s="497" t="s">
        <v>266</v>
      </c>
      <c r="J400" s="495" t="s">
        <v>577</v>
      </c>
      <c r="K400" s="495">
        <v>2011</v>
      </c>
      <c r="L400" s="495" t="s">
        <v>250</v>
      </c>
      <c r="M400" s="498">
        <v>25000</v>
      </c>
      <c r="N400" s="498"/>
      <c r="O400" s="499"/>
    </row>
    <row r="401" spans="1:15" s="497" customFormat="1" ht="30" x14ac:dyDescent="0.2">
      <c r="A401" s="495" t="s">
        <v>950</v>
      </c>
      <c r="B401" s="495" t="s">
        <v>1585</v>
      </c>
      <c r="C401" s="495" t="s">
        <v>74</v>
      </c>
      <c r="D401" s="495" t="s">
        <v>347</v>
      </c>
      <c r="E401" s="495" t="s">
        <v>464</v>
      </c>
      <c r="F401" s="495">
        <v>1973</v>
      </c>
      <c r="H401" s="495" t="s">
        <v>571</v>
      </c>
      <c r="I401" s="497" t="s">
        <v>266</v>
      </c>
      <c r="J401" s="495" t="s">
        <v>577</v>
      </c>
      <c r="K401" s="495">
        <v>2003</v>
      </c>
      <c r="L401" s="495" t="s">
        <v>241</v>
      </c>
      <c r="M401" s="498">
        <v>25000</v>
      </c>
      <c r="O401" s="499"/>
    </row>
    <row r="402" spans="1:15" s="497" customFormat="1" ht="30" x14ac:dyDescent="0.2">
      <c r="A402" s="495" t="s">
        <v>951</v>
      </c>
      <c r="B402" s="495" t="s">
        <v>1586</v>
      </c>
      <c r="C402" s="495" t="s">
        <v>108</v>
      </c>
      <c r="D402" s="495" t="s">
        <v>430</v>
      </c>
      <c r="E402" s="495" t="s">
        <v>464</v>
      </c>
      <c r="F402" s="495">
        <v>1989</v>
      </c>
      <c r="H402" s="495" t="s">
        <v>243</v>
      </c>
      <c r="I402" s="497" t="s">
        <v>266</v>
      </c>
      <c r="J402" s="495" t="s">
        <v>577</v>
      </c>
      <c r="K402" s="495">
        <v>2007</v>
      </c>
      <c r="L402" s="495" t="s">
        <v>241</v>
      </c>
      <c r="M402" s="498">
        <v>25000</v>
      </c>
      <c r="O402" s="499"/>
    </row>
    <row r="403" spans="1:15" s="497" customFormat="1" ht="30" x14ac:dyDescent="0.2">
      <c r="A403" s="495" t="s">
        <v>952</v>
      </c>
      <c r="B403" s="495" t="s">
        <v>1587</v>
      </c>
      <c r="C403" s="495" t="s">
        <v>1964</v>
      </c>
      <c r="D403" s="495" t="s">
        <v>2089</v>
      </c>
      <c r="E403" s="495" t="s">
        <v>464</v>
      </c>
      <c r="F403" s="495">
        <v>1994</v>
      </c>
      <c r="H403" s="495" t="s">
        <v>243</v>
      </c>
      <c r="I403" s="497" t="s">
        <v>266</v>
      </c>
      <c r="J403" s="495" t="s">
        <v>577</v>
      </c>
      <c r="K403" s="495">
        <v>2012</v>
      </c>
      <c r="L403" s="495" t="s">
        <v>241</v>
      </c>
      <c r="M403" s="498">
        <v>25000</v>
      </c>
      <c r="N403" s="498"/>
      <c r="O403" s="499"/>
    </row>
    <row r="404" spans="1:15" s="497" customFormat="1" ht="30" x14ac:dyDescent="0.2">
      <c r="A404" s="495" t="s">
        <v>953</v>
      </c>
      <c r="B404" s="495" t="s">
        <v>1588</v>
      </c>
      <c r="C404" s="495" t="s">
        <v>72</v>
      </c>
      <c r="D404" s="495" t="s">
        <v>289</v>
      </c>
      <c r="E404" s="495" t="s">
        <v>464</v>
      </c>
      <c r="F404" s="495">
        <v>1989</v>
      </c>
      <c r="H404" s="495" t="s">
        <v>243</v>
      </c>
      <c r="I404" s="497" t="s">
        <v>266</v>
      </c>
      <c r="J404" s="495" t="s">
        <v>577</v>
      </c>
      <c r="K404" s="495">
        <v>2007</v>
      </c>
      <c r="L404" s="495" t="s">
        <v>247</v>
      </c>
      <c r="M404" s="498">
        <v>25000</v>
      </c>
      <c r="N404" s="498"/>
      <c r="O404" s="499"/>
    </row>
    <row r="405" spans="1:15" s="497" customFormat="1" ht="30" x14ac:dyDescent="0.2">
      <c r="A405" s="495" t="s">
        <v>954</v>
      </c>
      <c r="B405" s="495" t="s">
        <v>1589</v>
      </c>
      <c r="C405" s="495" t="s">
        <v>173</v>
      </c>
      <c r="D405" s="495" t="s">
        <v>445</v>
      </c>
      <c r="E405" s="495" t="s">
        <v>464</v>
      </c>
      <c r="F405" s="495">
        <v>0</v>
      </c>
      <c r="H405" s="495" t="s">
        <v>243</v>
      </c>
      <c r="I405" s="497" t="s">
        <v>266</v>
      </c>
      <c r="J405" s="495" t="s">
        <v>577</v>
      </c>
      <c r="K405" s="495">
        <v>2004</v>
      </c>
      <c r="L405" s="495" t="s">
        <v>247</v>
      </c>
      <c r="M405" s="498">
        <v>25000</v>
      </c>
      <c r="N405" s="498"/>
      <c r="O405" s="499"/>
    </row>
    <row r="406" spans="1:15" s="497" customFormat="1" ht="30" x14ac:dyDescent="0.2">
      <c r="A406" s="495" t="s">
        <v>955</v>
      </c>
      <c r="B406" s="495" t="s">
        <v>1590</v>
      </c>
      <c r="C406" s="495" t="s">
        <v>98</v>
      </c>
      <c r="D406" s="495" t="s">
        <v>459</v>
      </c>
      <c r="E406" s="495" t="s">
        <v>464</v>
      </c>
      <c r="F406" s="495">
        <v>1992</v>
      </c>
      <c r="H406" s="495" t="s">
        <v>243</v>
      </c>
      <c r="I406" s="497" t="s">
        <v>266</v>
      </c>
      <c r="J406" s="495" t="s">
        <v>577</v>
      </c>
      <c r="K406" s="495">
        <v>2010</v>
      </c>
      <c r="L406" s="495" t="s">
        <v>250</v>
      </c>
      <c r="M406" s="498">
        <v>25000</v>
      </c>
      <c r="O406" s="499"/>
    </row>
    <row r="407" spans="1:15" s="497" customFormat="1" ht="30" x14ac:dyDescent="0.2">
      <c r="A407" s="495" t="s">
        <v>1225</v>
      </c>
      <c r="B407" s="495" t="s">
        <v>1857</v>
      </c>
      <c r="C407" s="495" t="s">
        <v>2006</v>
      </c>
      <c r="D407" s="495" t="s">
        <v>2154</v>
      </c>
      <c r="E407" s="495" t="s">
        <v>464</v>
      </c>
      <c r="F407" s="495">
        <v>1998</v>
      </c>
      <c r="H407" s="495" t="s">
        <v>243</v>
      </c>
      <c r="I407" s="497" t="s">
        <v>266</v>
      </c>
      <c r="J407" s="495" t="s">
        <v>564</v>
      </c>
      <c r="K407" s="495">
        <v>2018</v>
      </c>
      <c r="L407" s="495" t="s">
        <v>249</v>
      </c>
      <c r="M407" s="498">
        <v>25000</v>
      </c>
      <c r="O407" s="499"/>
    </row>
    <row r="408" spans="1:15" s="497" customFormat="1" ht="30" x14ac:dyDescent="0.2">
      <c r="A408" s="495" t="s">
        <v>956</v>
      </c>
      <c r="B408" s="495" t="s">
        <v>1591</v>
      </c>
      <c r="C408" s="495" t="s">
        <v>72</v>
      </c>
      <c r="D408" s="495" t="s">
        <v>411</v>
      </c>
      <c r="E408" s="495" t="s">
        <v>464</v>
      </c>
      <c r="F408" s="495">
        <v>1988</v>
      </c>
      <c r="H408" s="495" t="s">
        <v>243</v>
      </c>
      <c r="I408" s="497" t="s">
        <v>266</v>
      </c>
      <c r="J408" s="495" t="s">
        <v>577</v>
      </c>
      <c r="K408" s="495">
        <v>2005</v>
      </c>
      <c r="L408" s="495" t="s">
        <v>241</v>
      </c>
      <c r="M408" s="498">
        <v>25000</v>
      </c>
      <c r="N408" s="498"/>
      <c r="O408" s="499"/>
    </row>
    <row r="409" spans="1:15" s="497" customFormat="1" ht="30" x14ac:dyDescent="0.2">
      <c r="A409" s="495" t="s">
        <v>1274</v>
      </c>
      <c r="B409" s="495" t="s">
        <v>1905</v>
      </c>
      <c r="C409" s="495" t="s">
        <v>106</v>
      </c>
      <c r="D409" s="495" t="s">
        <v>2082</v>
      </c>
      <c r="E409" s="495" t="s">
        <v>464</v>
      </c>
      <c r="F409" s="495">
        <v>1985</v>
      </c>
      <c r="H409" s="495" t="s">
        <v>243</v>
      </c>
      <c r="I409" s="497" t="s">
        <v>266</v>
      </c>
      <c r="J409" s="495" t="s">
        <v>564</v>
      </c>
      <c r="K409" s="495">
        <v>2004</v>
      </c>
      <c r="L409" s="495" t="s">
        <v>247</v>
      </c>
      <c r="M409" s="498">
        <v>25000</v>
      </c>
      <c r="N409" s="498"/>
      <c r="O409" s="499"/>
    </row>
    <row r="410" spans="1:15" s="497" customFormat="1" ht="30" x14ac:dyDescent="0.2">
      <c r="A410" s="495" t="s">
        <v>1226</v>
      </c>
      <c r="B410" s="495" t="s">
        <v>1858</v>
      </c>
      <c r="C410" s="495" t="s">
        <v>72</v>
      </c>
      <c r="D410" s="495" t="s">
        <v>2155</v>
      </c>
      <c r="E410" s="495"/>
      <c r="F410" s="495"/>
      <c r="H410" s="495" t="s">
        <v>243</v>
      </c>
      <c r="I410" s="497" t="s">
        <v>266</v>
      </c>
      <c r="J410" s="495" t="s">
        <v>2168</v>
      </c>
      <c r="K410" s="495">
        <v>1994</v>
      </c>
      <c r="L410" s="495" t="s">
        <v>255</v>
      </c>
      <c r="M410" s="498">
        <v>10000</v>
      </c>
      <c r="O410" s="499"/>
    </row>
    <row r="411" spans="1:15" s="497" customFormat="1" ht="30" x14ac:dyDescent="0.2">
      <c r="A411" s="495" t="s">
        <v>957</v>
      </c>
      <c r="B411" s="495" t="s">
        <v>1592</v>
      </c>
      <c r="C411" s="495" t="s">
        <v>72</v>
      </c>
      <c r="D411" s="495" t="s">
        <v>543</v>
      </c>
      <c r="E411" s="495" t="s">
        <v>464</v>
      </c>
      <c r="F411" s="495">
        <v>0</v>
      </c>
      <c r="H411" s="495" t="s">
        <v>243</v>
      </c>
      <c r="I411" s="497" t="s">
        <v>266</v>
      </c>
      <c r="J411" s="495" t="s">
        <v>577</v>
      </c>
      <c r="K411" s="495">
        <v>2004</v>
      </c>
      <c r="L411" s="495" t="s">
        <v>253</v>
      </c>
      <c r="M411" s="498">
        <v>25000</v>
      </c>
      <c r="N411" s="498"/>
      <c r="O411" s="499"/>
    </row>
    <row r="412" spans="1:15" s="497" customFormat="1" ht="30" x14ac:dyDescent="0.2">
      <c r="A412" s="495" t="s">
        <v>958</v>
      </c>
      <c r="B412" s="495" t="s">
        <v>1593</v>
      </c>
      <c r="C412" s="495" t="s">
        <v>133</v>
      </c>
      <c r="D412" s="495" t="s">
        <v>444</v>
      </c>
      <c r="E412" s="495" t="s">
        <v>464</v>
      </c>
      <c r="F412" s="495">
        <v>1999</v>
      </c>
      <c r="H412" s="495" t="s">
        <v>243</v>
      </c>
      <c r="I412" s="497" t="s">
        <v>266</v>
      </c>
      <c r="J412" s="495" t="s">
        <v>245</v>
      </c>
      <c r="K412" s="495">
        <v>2018</v>
      </c>
      <c r="L412" s="495" t="s">
        <v>241</v>
      </c>
      <c r="M412" s="498">
        <v>25000</v>
      </c>
      <c r="N412" s="498"/>
      <c r="O412" s="499"/>
    </row>
    <row r="413" spans="1:15" s="497" customFormat="1" ht="30" x14ac:dyDescent="0.2">
      <c r="A413" s="495" t="s">
        <v>959</v>
      </c>
      <c r="B413" s="495" t="s">
        <v>1594</v>
      </c>
      <c r="C413" s="495" t="s">
        <v>542</v>
      </c>
      <c r="D413" s="495" t="s">
        <v>414</v>
      </c>
      <c r="E413" s="495" t="s">
        <v>464</v>
      </c>
      <c r="F413" s="495">
        <v>0</v>
      </c>
      <c r="H413" s="495" t="s">
        <v>243</v>
      </c>
      <c r="I413" s="497" t="s">
        <v>266</v>
      </c>
      <c r="J413" s="495" t="s">
        <v>577</v>
      </c>
      <c r="K413" s="495">
        <v>2003</v>
      </c>
      <c r="L413" s="495" t="s">
        <v>242</v>
      </c>
      <c r="M413" s="498">
        <v>25000</v>
      </c>
      <c r="N413" s="498"/>
      <c r="O413" s="499"/>
    </row>
    <row r="414" spans="1:15" s="497" customFormat="1" ht="30" x14ac:dyDescent="0.2">
      <c r="A414" s="495" t="s">
        <v>960</v>
      </c>
      <c r="B414" s="495" t="s">
        <v>1595</v>
      </c>
      <c r="C414" s="495" t="s">
        <v>152</v>
      </c>
      <c r="D414" s="495" t="s">
        <v>398</v>
      </c>
      <c r="E414" s="495" t="s">
        <v>464</v>
      </c>
      <c r="F414" s="495">
        <v>1990</v>
      </c>
      <c r="H414" s="495" t="s">
        <v>243</v>
      </c>
      <c r="I414" s="497" t="s">
        <v>266</v>
      </c>
      <c r="J414" s="495" t="s">
        <v>577</v>
      </c>
      <c r="K414" s="495">
        <v>2014</v>
      </c>
      <c r="L414" s="495" t="s">
        <v>241</v>
      </c>
      <c r="M414" s="498">
        <v>25000</v>
      </c>
      <c r="N414" s="498"/>
      <c r="O414" s="499"/>
    </row>
    <row r="415" spans="1:15" s="497" customFormat="1" ht="30" x14ac:dyDescent="0.2">
      <c r="A415" s="495" t="s">
        <v>961</v>
      </c>
      <c r="B415" s="495" t="s">
        <v>1596</v>
      </c>
      <c r="C415" s="495" t="s">
        <v>73</v>
      </c>
      <c r="D415" s="495" t="s">
        <v>286</v>
      </c>
      <c r="E415" s="495" t="s">
        <v>464</v>
      </c>
      <c r="F415" s="495">
        <v>2000</v>
      </c>
      <c r="H415" s="495" t="s">
        <v>243</v>
      </c>
      <c r="I415" s="497" t="s">
        <v>266</v>
      </c>
      <c r="J415" s="495" t="s">
        <v>245</v>
      </c>
      <c r="K415" s="495">
        <v>2018</v>
      </c>
      <c r="L415" s="495" t="s">
        <v>249</v>
      </c>
      <c r="M415" s="498">
        <v>25000</v>
      </c>
      <c r="N415" s="498"/>
      <c r="O415" s="499"/>
    </row>
    <row r="416" spans="1:15" s="497" customFormat="1" ht="30" x14ac:dyDescent="0.2">
      <c r="A416" s="495" t="s">
        <v>962</v>
      </c>
      <c r="B416" s="495" t="s">
        <v>1597</v>
      </c>
      <c r="C416" s="495" t="s">
        <v>152</v>
      </c>
      <c r="D416" s="495" t="s">
        <v>319</v>
      </c>
      <c r="E416" s="495" t="s">
        <v>464</v>
      </c>
      <c r="F416" s="495">
        <v>1997</v>
      </c>
      <c r="H416" s="495" t="s">
        <v>243</v>
      </c>
      <c r="I416" s="497" t="s">
        <v>266</v>
      </c>
      <c r="J416" s="495" t="s">
        <v>245</v>
      </c>
      <c r="K416" s="495">
        <v>2015</v>
      </c>
      <c r="L416" s="495" t="s">
        <v>465</v>
      </c>
      <c r="M416" s="498">
        <v>25000</v>
      </c>
      <c r="N416" s="498"/>
      <c r="O416" s="499"/>
    </row>
    <row r="417" spans="1:15" s="497" customFormat="1" ht="30" x14ac:dyDescent="0.2">
      <c r="A417" s="495" t="s">
        <v>963</v>
      </c>
      <c r="B417" s="495" t="s">
        <v>1598</v>
      </c>
      <c r="C417" s="495" t="s">
        <v>72</v>
      </c>
      <c r="D417" s="495" t="s">
        <v>422</v>
      </c>
      <c r="E417" s="495" t="s">
        <v>464</v>
      </c>
      <c r="F417" s="495">
        <v>1997</v>
      </c>
      <c r="H417" s="495" t="s">
        <v>243</v>
      </c>
      <c r="I417" s="497" t="s">
        <v>266</v>
      </c>
      <c r="J417" s="495" t="s">
        <v>577</v>
      </c>
      <c r="K417" s="495">
        <v>2014</v>
      </c>
      <c r="L417" s="495" t="s">
        <v>241</v>
      </c>
      <c r="M417" s="498">
        <v>25000</v>
      </c>
      <c r="N417" s="498"/>
      <c r="O417" s="499"/>
    </row>
    <row r="418" spans="1:15" s="497" customFormat="1" ht="30" x14ac:dyDescent="0.2">
      <c r="A418" s="495" t="s">
        <v>964</v>
      </c>
      <c r="B418" s="495" t="s">
        <v>1599</v>
      </c>
      <c r="C418" s="495" t="s">
        <v>108</v>
      </c>
      <c r="D418" s="495" t="s">
        <v>295</v>
      </c>
      <c r="E418" s="495" t="s">
        <v>464</v>
      </c>
      <c r="F418" s="495">
        <v>0</v>
      </c>
      <c r="H418" s="495" t="s">
        <v>243</v>
      </c>
      <c r="I418" s="497" t="s">
        <v>266</v>
      </c>
      <c r="J418" s="495" t="s">
        <v>245</v>
      </c>
      <c r="K418" s="495">
        <v>1994</v>
      </c>
      <c r="L418" s="495" t="s">
        <v>247</v>
      </c>
      <c r="M418" s="498">
        <v>25000</v>
      </c>
      <c r="N418" s="498"/>
      <c r="O418" s="499"/>
    </row>
    <row r="419" spans="1:15" s="497" customFormat="1" ht="30" x14ac:dyDescent="0.2">
      <c r="A419" s="495" t="s">
        <v>965</v>
      </c>
      <c r="B419" s="495" t="s">
        <v>1600</v>
      </c>
      <c r="C419" s="495" t="s">
        <v>67</v>
      </c>
      <c r="D419" s="495" t="s">
        <v>323</v>
      </c>
      <c r="E419" s="495" t="s">
        <v>464</v>
      </c>
      <c r="F419" s="495">
        <v>1974</v>
      </c>
      <c r="H419" s="495" t="s">
        <v>243</v>
      </c>
      <c r="I419" s="497" t="s">
        <v>266</v>
      </c>
      <c r="J419" s="495" t="s">
        <v>577</v>
      </c>
      <c r="K419" s="495">
        <v>2013</v>
      </c>
      <c r="L419" s="495" t="s">
        <v>247</v>
      </c>
      <c r="M419" s="498">
        <v>25000</v>
      </c>
      <c r="O419" s="499"/>
    </row>
    <row r="420" spans="1:15" s="497" customFormat="1" ht="30" x14ac:dyDescent="0.2">
      <c r="A420" s="495" t="s">
        <v>1227</v>
      </c>
      <c r="B420" s="495" t="s">
        <v>1859</v>
      </c>
      <c r="C420" s="495" t="s">
        <v>90</v>
      </c>
      <c r="D420" s="495" t="s">
        <v>2107</v>
      </c>
      <c r="E420" s="495"/>
      <c r="F420" s="495"/>
      <c r="H420" s="495" t="s">
        <v>243</v>
      </c>
      <c r="I420" s="497" t="s">
        <v>266</v>
      </c>
      <c r="J420" s="495" t="s">
        <v>2168</v>
      </c>
      <c r="K420" s="495">
        <v>2003</v>
      </c>
      <c r="L420" s="495" t="s">
        <v>242</v>
      </c>
      <c r="M420" s="498">
        <v>10000</v>
      </c>
      <c r="N420" s="498"/>
      <c r="O420" s="499"/>
    </row>
    <row r="421" spans="1:15" s="497" customFormat="1" ht="30" x14ac:dyDescent="0.2">
      <c r="A421" s="495" t="s">
        <v>1228</v>
      </c>
      <c r="B421" s="495" t="s">
        <v>1860</v>
      </c>
      <c r="C421" s="495" t="s">
        <v>73</v>
      </c>
      <c r="D421" s="495" t="s">
        <v>521</v>
      </c>
      <c r="E421" s="495"/>
      <c r="F421" s="495"/>
      <c r="H421" s="495" t="s">
        <v>243</v>
      </c>
      <c r="I421" s="497" t="s">
        <v>266</v>
      </c>
      <c r="J421" s="495" t="s">
        <v>245</v>
      </c>
      <c r="K421" s="495">
        <v>1991</v>
      </c>
      <c r="L421" s="495" t="s">
        <v>242</v>
      </c>
      <c r="M421" s="498">
        <v>10000</v>
      </c>
      <c r="N421" s="498"/>
      <c r="O421" s="499"/>
    </row>
    <row r="422" spans="1:15" s="497" customFormat="1" ht="30" x14ac:dyDescent="0.2">
      <c r="A422" s="495" t="s">
        <v>966</v>
      </c>
      <c r="B422" s="495" t="s">
        <v>1601</v>
      </c>
      <c r="C422" s="495" t="s">
        <v>509</v>
      </c>
      <c r="D422" s="495" t="s">
        <v>430</v>
      </c>
      <c r="E422" s="495" t="s">
        <v>464</v>
      </c>
      <c r="F422" s="495">
        <v>1992</v>
      </c>
      <c r="H422" s="495" t="s">
        <v>243</v>
      </c>
      <c r="I422" s="497" t="s">
        <v>266</v>
      </c>
      <c r="J422" s="495" t="s">
        <v>577</v>
      </c>
      <c r="K422" s="495">
        <v>2012</v>
      </c>
      <c r="L422" s="495" t="s">
        <v>246</v>
      </c>
      <c r="M422" s="498">
        <v>25000</v>
      </c>
      <c r="N422" s="498"/>
      <c r="O422" s="499"/>
    </row>
    <row r="423" spans="1:15" s="497" customFormat="1" ht="30" x14ac:dyDescent="0.2">
      <c r="A423" s="495" t="s">
        <v>967</v>
      </c>
      <c r="B423" s="495" t="s">
        <v>1602</v>
      </c>
      <c r="C423" s="495" t="s">
        <v>1965</v>
      </c>
      <c r="D423" s="495" t="s">
        <v>2090</v>
      </c>
      <c r="E423" s="495" t="s">
        <v>464</v>
      </c>
      <c r="F423" s="495">
        <v>1985</v>
      </c>
      <c r="H423" s="495" t="s">
        <v>243</v>
      </c>
      <c r="I423" s="497" t="s">
        <v>266</v>
      </c>
      <c r="J423" s="495" t="s">
        <v>577</v>
      </c>
      <c r="K423" s="495">
        <v>2006</v>
      </c>
      <c r="L423" s="495" t="s">
        <v>246</v>
      </c>
      <c r="M423" s="498">
        <v>25000</v>
      </c>
      <c r="N423" s="498"/>
      <c r="O423" s="499"/>
    </row>
    <row r="424" spans="1:15" s="497" customFormat="1" ht="30" x14ac:dyDescent="0.2">
      <c r="A424" s="495" t="s">
        <v>968</v>
      </c>
      <c r="B424" s="495" t="s">
        <v>1603</v>
      </c>
      <c r="C424" s="495" t="s">
        <v>496</v>
      </c>
      <c r="D424" s="495" t="s">
        <v>289</v>
      </c>
      <c r="E424" s="495" t="s">
        <v>464</v>
      </c>
      <c r="F424" s="495">
        <v>0</v>
      </c>
      <c r="H424" s="495" t="s">
        <v>243</v>
      </c>
      <c r="I424" s="497" t="s">
        <v>266</v>
      </c>
      <c r="J424" s="495" t="s">
        <v>577</v>
      </c>
      <c r="K424" s="495">
        <v>2003</v>
      </c>
      <c r="L424" s="495" t="s">
        <v>241</v>
      </c>
      <c r="M424" s="498">
        <v>25000</v>
      </c>
      <c r="N424" s="498"/>
      <c r="O424" s="499"/>
    </row>
    <row r="425" spans="1:15" s="497" customFormat="1" ht="30" x14ac:dyDescent="0.2">
      <c r="A425" s="495" t="s">
        <v>969</v>
      </c>
      <c r="B425" s="495" t="s">
        <v>1604</v>
      </c>
      <c r="C425" s="495" t="s">
        <v>1966</v>
      </c>
      <c r="D425" s="495" t="s">
        <v>2091</v>
      </c>
      <c r="E425" s="495" t="s">
        <v>464</v>
      </c>
      <c r="F425" s="495">
        <v>1974</v>
      </c>
      <c r="H425" s="495" t="s">
        <v>243</v>
      </c>
      <c r="I425" s="497" t="s">
        <v>266</v>
      </c>
      <c r="J425" s="495" t="s">
        <v>577</v>
      </c>
      <c r="K425" s="495">
        <v>1991</v>
      </c>
      <c r="L425" s="495" t="s">
        <v>242</v>
      </c>
      <c r="M425" s="498">
        <v>25000</v>
      </c>
      <c r="N425" s="498"/>
      <c r="O425" s="499"/>
    </row>
    <row r="426" spans="1:15" s="497" customFormat="1" ht="30" x14ac:dyDescent="0.4">
      <c r="A426" s="495" t="s">
        <v>970</v>
      </c>
      <c r="B426" s="495" t="s">
        <v>1605</v>
      </c>
      <c r="C426" s="495" t="s">
        <v>403</v>
      </c>
      <c r="D426" s="495" t="s">
        <v>445</v>
      </c>
      <c r="E426" s="495" t="s">
        <v>464</v>
      </c>
      <c r="F426" s="495">
        <v>0</v>
      </c>
      <c r="H426" s="495" t="s">
        <v>243</v>
      </c>
      <c r="I426" s="497" t="s">
        <v>266</v>
      </c>
      <c r="J426" s="495" t="s">
        <v>245</v>
      </c>
      <c r="K426" s="495">
        <v>2002</v>
      </c>
      <c r="L426" s="495" t="s">
        <v>242</v>
      </c>
      <c r="M426" s="498">
        <v>25000</v>
      </c>
      <c r="O426" s="500"/>
    </row>
    <row r="427" spans="1:15" s="497" customFormat="1" ht="30" x14ac:dyDescent="0.4">
      <c r="A427" s="495" t="s">
        <v>971</v>
      </c>
      <c r="B427" s="495" t="s">
        <v>1606</v>
      </c>
      <c r="C427" s="495" t="s">
        <v>1967</v>
      </c>
      <c r="D427" s="495" t="s">
        <v>304</v>
      </c>
      <c r="E427" s="495" t="s">
        <v>464</v>
      </c>
      <c r="F427" s="495">
        <v>1994</v>
      </c>
      <c r="H427" s="495" t="s">
        <v>243</v>
      </c>
      <c r="I427" s="497" t="s">
        <v>266</v>
      </c>
      <c r="J427" s="495" t="s">
        <v>577</v>
      </c>
      <c r="K427" s="495">
        <v>2012</v>
      </c>
      <c r="L427" s="495" t="s">
        <v>242</v>
      </c>
      <c r="M427" s="498">
        <v>25000</v>
      </c>
      <c r="N427" s="498"/>
      <c r="O427" s="500"/>
    </row>
    <row r="428" spans="1:15" s="497" customFormat="1" ht="30" x14ac:dyDescent="0.2">
      <c r="A428" s="495" t="s">
        <v>972</v>
      </c>
      <c r="B428" s="495" t="s">
        <v>1607</v>
      </c>
      <c r="C428" s="495" t="s">
        <v>86</v>
      </c>
      <c r="D428" s="495" t="s">
        <v>345</v>
      </c>
      <c r="E428" s="495" t="s">
        <v>464</v>
      </c>
      <c r="F428" s="495">
        <v>0</v>
      </c>
      <c r="H428" s="495" t="s">
        <v>243</v>
      </c>
      <c r="I428" s="497" t="s">
        <v>266</v>
      </c>
      <c r="J428" s="495" t="s">
        <v>577</v>
      </c>
      <c r="K428" s="495">
        <v>2000</v>
      </c>
      <c r="L428" s="495" t="s">
        <v>242</v>
      </c>
      <c r="M428" s="498">
        <v>25000</v>
      </c>
      <c r="N428" s="498"/>
      <c r="O428" s="499"/>
    </row>
    <row r="429" spans="1:15" s="497" customFormat="1" ht="30" x14ac:dyDescent="0.2">
      <c r="A429" s="495" t="s">
        <v>1229</v>
      </c>
      <c r="B429" s="495" t="s">
        <v>1861</v>
      </c>
      <c r="C429" s="495" t="s">
        <v>259</v>
      </c>
      <c r="D429" s="495" t="s">
        <v>2156</v>
      </c>
      <c r="E429" s="495"/>
      <c r="F429" s="495"/>
      <c r="H429" s="495" t="s">
        <v>243</v>
      </c>
      <c r="I429" s="497" t="s">
        <v>266</v>
      </c>
      <c r="J429" s="495" t="s">
        <v>2168</v>
      </c>
      <c r="K429" s="495">
        <v>2009</v>
      </c>
      <c r="L429" s="495" t="s">
        <v>248</v>
      </c>
      <c r="M429" s="498">
        <v>10000</v>
      </c>
      <c r="N429" s="498"/>
      <c r="O429" s="499"/>
    </row>
    <row r="430" spans="1:15" s="497" customFormat="1" ht="30" x14ac:dyDescent="0.2">
      <c r="A430" s="495" t="s">
        <v>973</v>
      </c>
      <c r="B430" s="495" t="s">
        <v>1608</v>
      </c>
      <c r="C430" s="495" t="s">
        <v>524</v>
      </c>
      <c r="D430" s="495" t="s">
        <v>2068</v>
      </c>
      <c r="E430" s="495" t="s">
        <v>464</v>
      </c>
      <c r="F430" s="495">
        <v>1997</v>
      </c>
      <c r="H430" s="495" t="s">
        <v>243</v>
      </c>
      <c r="I430" s="497" t="s">
        <v>266</v>
      </c>
      <c r="J430" s="495" t="s">
        <v>577</v>
      </c>
      <c r="K430" s="495">
        <v>2015</v>
      </c>
      <c r="L430" s="495" t="s">
        <v>241</v>
      </c>
      <c r="M430" s="498">
        <v>25000</v>
      </c>
      <c r="O430" s="499"/>
    </row>
    <row r="431" spans="1:15" s="497" customFormat="1" ht="30" x14ac:dyDescent="0.2">
      <c r="A431" s="495" t="s">
        <v>1275</v>
      </c>
      <c r="B431" s="495" t="s">
        <v>1906</v>
      </c>
      <c r="C431" s="495" t="s">
        <v>93</v>
      </c>
      <c r="D431" s="495" t="s">
        <v>2165</v>
      </c>
      <c r="E431" s="495" t="s">
        <v>464</v>
      </c>
      <c r="F431" s="495">
        <v>1984</v>
      </c>
      <c r="H431" s="495" t="s">
        <v>243</v>
      </c>
      <c r="I431" s="497" t="s">
        <v>266</v>
      </c>
      <c r="J431" s="495" t="s">
        <v>564</v>
      </c>
      <c r="K431" s="495">
        <v>2003</v>
      </c>
      <c r="L431" s="495" t="s">
        <v>254</v>
      </c>
      <c r="M431" s="498">
        <v>25000</v>
      </c>
      <c r="O431" s="499"/>
    </row>
    <row r="432" spans="1:15" s="497" customFormat="1" ht="30" x14ac:dyDescent="0.2">
      <c r="A432" s="495" t="s">
        <v>974</v>
      </c>
      <c r="B432" s="495" t="s">
        <v>1609</v>
      </c>
      <c r="C432" s="495" t="s">
        <v>91</v>
      </c>
      <c r="D432" s="495" t="s">
        <v>494</v>
      </c>
      <c r="E432" s="495" t="s">
        <v>464</v>
      </c>
      <c r="F432" s="495">
        <v>0</v>
      </c>
      <c r="H432" s="495" t="s">
        <v>243</v>
      </c>
      <c r="I432" s="497" t="s">
        <v>266</v>
      </c>
      <c r="J432" s="495" t="s">
        <v>577</v>
      </c>
      <c r="K432" s="495">
        <v>2000</v>
      </c>
      <c r="L432" s="495" t="s">
        <v>242</v>
      </c>
      <c r="M432" s="498">
        <v>25000</v>
      </c>
      <c r="N432" s="498"/>
      <c r="O432" s="499"/>
    </row>
    <row r="433" spans="1:15" s="497" customFormat="1" ht="30" x14ac:dyDescent="0.2">
      <c r="A433" s="495" t="s">
        <v>975</v>
      </c>
      <c r="B433" s="495" t="s">
        <v>1610</v>
      </c>
      <c r="C433" s="495" t="s">
        <v>357</v>
      </c>
      <c r="D433" s="495" t="s">
        <v>316</v>
      </c>
      <c r="E433" s="495" t="s">
        <v>464</v>
      </c>
      <c r="F433" s="495">
        <v>1993</v>
      </c>
      <c r="H433" s="495" t="s">
        <v>243</v>
      </c>
      <c r="I433" s="497" t="s">
        <v>266</v>
      </c>
      <c r="J433" s="495" t="s">
        <v>245</v>
      </c>
      <c r="K433" s="495">
        <v>2012</v>
      </c>
      <c r="L433" s="495" t="s">
        <v>247</v>
      </c>
      <c r="M433" s="498">
        <v>25000</v>
      </c>
      <c r="N433" s="498"/>
      <c r="O433" s="499"/>
    </row>
    <row r="434" spans="1:15" s="497" customFormat="1" ht="30" x14ac:dyDescent="0.2">
      <c r="A434" s="495" t="s">
        <v>976</v>
      </c>
      <c r="B434" s="495" t="s">
        <v>1611</v>
      </c>
      <c r="C434" s="495" t="s">
        <v>72</v>
      </c>
      <c r="D434" s="495" t="s">
        <v>402</v>
      </c>
      <c r="E434" s="495" t="s">
        <v>464</v>
      </c>
      <c r="F434" s="495">
        <v>1988</v>
      </c>
      <c r="H434" s="495" t="s">
        <v>243</v>
      </c>
      <c r="I434" s="497" t="s">
        <v>266</v>
      </c>
      <c r="J434" s="495" t="s">
        <v>577</v>
      </c>
      <c r="K434" s="495">
        <v>2006</v>
      </c>
      <c r="L434" s="495" t="s">
        <v>242</v>
      </c>
      <c r="M434" s="498">
        <v>25000</v>
      </c>
      <c r="N434" s="498"/>
      <c r="O434" s="499"/>
    </row>
    <row r="435" spans="1:15" s="497" customFormat="1" ht="30" x14ac:dyDescent="0.2">
      <c r="A435" s="495" t="s">
        <v>1230</v>
      </c>
      <c r="B435" s="495" t="s">
        <v>1862</v>
      </c>
      <c r="C435" s="495" t="s">
        <v>2007</v>
      </c>
      <c r="D435" s="495" t="s">
        <v>374</v>
      </c>
      <c r="E435" s="495"/>
      <c r="F435" s="495"/>
      <c r="H435" s="495" t="s">
        <v>243</v>
      </c>
      <c r="I435" s="497" t="s">
        <v>266</v>
      </c>
      <c r="J435" s="495" t="s">
        <v>2168</v>
      </c>
      <c r="K435" s="495">
        <v>2009</v>
      </c>
      <c r="L435" s="495" t="s">
        <v>242</v>
      </c>
      <c r="M435" s="498">
        <v>10000</v>
      </c>
      <c r="N435" s="498"/>
      <c r="O435" s="499"/>
    </row>
    <row r="436" spans="1:15" s="497" customFormat="1" ht="30" x14ac:dyDescent="0.2">
      <c r="A436" s="495" t="s">
        <v>977</v>
      </c>
      <c r="B436" s="495" t="s">
        <v>1612</v>
      </c>
      <c r="C436" s="495" t="s">
        <v>561</v>
      </c>
      <c r="D436" s="495" t="s">
        <v>298</v>
      </c>
      <c r="E436" s="495" t="s">
        <v>464</v>
      </c>
      <c r="F436" s="495">
        <v>1987</v>
      </c>
      <c r="H436" s="495" t="s">
        <v>243</v>
      </c>
      <c r="I436" s="497" t="s">
        <v>266</v>
      </c>
      <c r="J436" s="495" t="s">
        <v>577</v>
      </c>
      <c r="K436" s="495">
        <v>2005</v>
      </c>
      <c r="L436" s="495" t="s">
        <v>242</v>
      </c>
      <c r="M436" s="498">
        <v>25000</v>
      </c>
      <c r="O436" s="499"/>
    </row>
    <row r="437" spans="1:15" s="497" customFormat="1" ht="30" x14ac:dyDescent="0.2">
      <c r="A437" s="495" t="s">
        <v>1276</v>
      </c>
      <c r="B437" s="495" t="s">
        <v>1907</v>
      </c>
      <c r="C437" s="495" t="s">
        <v>92</v>
      </c>
      <c r="D437" s="495" t="s">
        <v>369</v>
      </c>
      <c r="E437" s="495" t="s">
        <v>464</v>
      </c>
      <c r="F437" s="495">
        <v>1981</v>
      </c>
      <c r="H437" s="495" t="s">
        <v>243</v>
      </c>
      <c r="I437" s="497" t="s">
        <v>266</v>
      </c>
      <c r="J437" s="495" t="s">
        <v>564</v>
      </c>
      <c r="K437" s="495">
        <v>2002</v>
      </c>
      <c r="L437" s="495" t="s">
        <v>241</v>
      </c>
      <c r="M437" s="498">
        <v>25000</v>
      </c>
      <c r="N437" s="498"/>
      <c r="O437" s="499"/>
    </row>
    <row r="438" spans="1:15" s="497" customFormat="1" ht="30" x14ac:dyDescent="0.2">
      <c r="A438" s="495" t="s">
        <v>978</v>
      </c>
      <c r="B438" s="495" t="s">
        <v>1613</v>
      </c>
      <c r="C438" s="495" t="s">
        <v>1968</v>
      </c>
      <c r="D438" s="495" t="s">
        <v>295</v>
      </c>
      <c r="E438" s="495" t="s">
        <v>464</v>
      </c>
      <c r="F438" s="495">
        <v>1978</v>
      </c>
      <c r="H438" s="495" t="s">
        <v>571</v>
      </c>
      <c r="I438" s="497" t="s">
        <v>266</v>
      </c>
      <c r="J438" s="495" t="s">
        <v>245</v>
      </c>
      <c r="K438" s="495">
        <v>1996</v>
      </c>
      <c r="L438" s="495" t="s">
        <v>247</v>
      </c>
      <c r="M438" s="498">
        <v>25000</v>
      </c>
      <c r="O438" s="499"/>
    </row>
    <row r="439" spans="1:15" s="497" customFormat="1" ht="30" x14ac:dyDescent="0.2">
      <c r="A439" s="495" t="s">
        <v>979</v>
      </c>
      <c r="B439" s="495" t="s">
        <v>1614</v>
      </c>
      <c r="C439" s="495" t="s">
        <v>1969</v>
      </c>
      <c r="D439" s="495" t="s">
        <v>521</v>
      </c>
      <c r="E439" s="495" t="s">
        <v>464</v>
      </c>
      <c r="F439" s="495">
        <v>0</v>
      </c>
      <c r="H439" s="495" t="s">
        <v>571</v>
      </c>
      <c r="I439" s="497" t="s">
        <v>266</v>
      </c>
      <c r="J439" s="495" t="s">
        <v>245</v>
      </c>
      <c r="K439" s="495">
        <v>1993</v>
      </c>
      <c r="L439" s="495" t="s">
        <v>241</v>
      </c>
      <c r="M439" s="498">
        <v>25000</v>
      </c>
      <c r="O439" s="499"/>
    </row>
    <row r="440" spans="1:15" s="497" customFormat="1" ht="30" x14ac:dyDescent="0.2">
      <c r="A440" s="495" t="s">
        <v>1231</v>
      </c>
      <c r="B440" s="495" t="s">
        <v>1863</v>
      </c>
      <c r="C440" s="495" t="s">
        <v>72</v>
      </c>
      <c r="D440" s="495" t="s">
        <v>289</v>
      </c>
      <c r="E440" s="495" t="s">
        <v>464</v>
      </c>
      <c r="F440" s="495">
        <v>1998</v>
      </c>
      <c r="H440" s="495" t="s">
        <v>243</v>
      </c>
      <c r="I440" s="497" t="s">
        <v>266</v>
      </c>
      <c r="J440" s="495" t="s">
        <v>564</v>
      </c>
      <c r="K440" s="495">
        <v>2016</v>
      </c>
      <c r="L440" s="495" t="s">
        <v>248</v>
      </c>
      <c r="M440" s="498">
        <v>25000</v>
      </c>
      <c r="N440" s="498"/>
      <c r="O440" s="499"/>
    </row>
    <row r="441" spans="1:15" s="497" customFormat="1" ht="30" x14ac:dyDescent="0.4">
      <c r="A441" s="495" t="s">
        <v>980</v>
      </c>
      <c r="B441" s="495" t="s">
        <v>1615</v>
      </c>
      <c r="C441" s="495" t="s">
        <v>1970</v>
      </c>
      <c r="D441" s="495" t="s">
        <v>306</v>
      </c>
      <c r="E441" s="495" t="s">
        <v>464</v>
      </c>
      <c r="F441" s="495">
        <v>1970</v>
      </c>
      <c r="H441" s="495" t="s">
        <v>243</v>
      </c>
      <c r="I441" s="497" t="s">
        <v>266</v>
      </c>
      <c r="J441" s="495" t="s">
        <v>245</v>
      </c>
      <c r="K441" s="495">
        <v>1989</v>
      </c>
      <c r="L441" s="495" t="s">
        <v>242</v>
      </c>
      <c r="M441" s="498">
        <v>25000</v>
      </c>
      <c r="N441" s="498"/>
      <c r="O441" s="500"/>
    </row>
    <row r="442" spans="1:15" s="497" customFormat="1" ht="30" x14ac:dyDescent="0.4">
      <c r="A442" s="495" t="s">
        <v>1232</v>
      </c>
      <c r="B442" s="495" t="s">
        <v>1864</v>
      </c>
      <c r="C442" s="495" t="s">
        <v>184</v>
      </c>
      <c r="D442" s="495" t="s">
        <v>2019</v>
      </c>
      <c r="E442" s="495"/>
      <c r="F442" s="495"/>
      <c r="H442" s="495" t="s">
        <v>243</v>
      </c>
      <c r="I442" s="497" t="s">
        <v>266</v>
      </c>
      <c r="J442" s="495" t="s">
        <v>2168</v>
      </c>
      <c r="K442" s="495">
        <v>2014</v>
      </c>
      <c r="L442" s="495" t="s">
        <v>251</v>
      </c>
      <c r="M442" s="498">
        <v>10000</v>
      </c>
      <c r="O442" s="500"/>
    </row>
    <row r="443" spans="1:15" s="497" customFormat="1" ht="30" x14ac:dyDescent="0.2">
      <c r="A443" s="495" t="s">
        <v>981</v>
      </c>
      <c r="B443" s="495" t="s">
        <v>1616</v>
      </c>
      <c r="C443" s="495" t="s">
        <v>80</v>
      </c>
      <c r="D443" s="495" t="s">
        <v>358</v>
      </c>
      <c r="E443" s="495" t="s">
        <v>464</v>
      </c>
      <c r="F443" s="495">
        <v>0</v>
      </c>
      <c r="H443" s="495" t="s">
        <v>243</v>
      </c>
      <c r="I443" s="497" t="s">
        <v>266</v>
      </c>
      <c r="J443" s="495" t="s">
        <v>577</v>
      </c>
      <c r="K443" s="495">
        <v>2004</v>
      </c>
      <c r="L443" s="495" t="s">
        <v>241</v>
      </c>
      <c r="M443" s="498">
        <v>25000</v>
      </c>
      <c r="N443" s="498"/>
      <c r="O443" s="499"/>
    </row>
    <row r="444" spans="1:15" s="497" customFormat="1" ht="30" x14ac:dyDescent="0.2">
      <c r="A444" s="495" t="s">
        <v>982</v>
      </c>
      <c r="B444" s="495" t="s">
        <v>1617</v>
      </c>
      <c r="C444" s="495" t="s">
        <v>70</v>
      </c>
      <c r="D444" s="495" t="s">
        <v>445</v>
      </c>
      <c r="E444" s="495" t="s">
        <v>464</v>
      </c>
      <c r="F444" s="495">
        <v>0</v>
      </c>
      <c r="H444" s="495" t="s">
        <v>243</v>
      </c>
      <c r="I444" s="497" t="s">
        <v>266</v>
      </c>
      <c r="J444" s="495" t="s">
        <v>245</v>
      </c>
      <c r="K444" s="495">
        <v>2003</v>
      </c>
      <c r="L444" s="495" t="s">
        <v>249</v>
      </c>
      <c r="M444" s="498">
        <v>25000</v>
      </c>
      <c r="N444" s="498"/>
      <c r="O444" s="499"/>
    </row>
    <row r="445" spans="1:15" s="497" customFormat="1" ht="30" x14ac:dyDescent="0.2">
      <c r="A445" s="495" t="s">
        <v>983</v>
      </c>
      <c r="B445" s="495" t="s">
        <v>1618</v>
      </c>
      <c r="C445" s="495" t="s">
        <v>1971</v>
      </c>
      <c r="D445" s="495" t="s">
        <v>551</v>
      </c>
      <c r="E445" s="495" t="s">
        <v>464</v>
      </c>
      <c r="F445" s="495">
        <v>1997</v>
      </c>
      <c r="H445" s="495" t="s">
        <v>243</v>
      </c>
      <c r="I445" s="497" t="s">
        <v>266</v>
      </c>
      <c r="J445" s="495" t="s">
        <v>245</v>
      </c>
      <c r="K445" s="495">
        <v>2014</v>
      </c>
      <c r="L445" s="495" t="s">
        <v>250</v>
      </c>
      <c r="M445" s="498">
        <v>25000</v>
      </c>
      <c r="N445" s="498"/>
      <c r="O445" s="499"/>
    </row>
    <row r="446" spans="1:15" s="497" customFormat="1" ht="30" x14ac:dyDescent="0.2">
      <c r="A446" s="495" t="s">
        <v>984</v>
      </c>
      <c r="B446" s="495" t="s">
        <v>1619</v>
      </c>
      <c r="C446" s="495" t="s">
        <v>1972</v>
      </c>
      <c r="D446" s="495" t="s">
        <v>2092</v>
      </c>
      <c r="E446" s="495" t="s">
        <v>464</v>
      </c>
      <c r="F446" s="495">
        <v>1996</v>
      </c>
      <c r="H446" s="495" t="s">
        <v>243</v>
      </c>
      <c r="I446" s="497" t="s">
        <v>266</v>
      </c>
      <c r="J446" s="495" t="s">
        <v>245</v>
      </c>
      <c r="K446" s="495">
        <v>2014</v>
      </c>
      <c r="L446" s="495" t="s">
        <v>254</v>
      </c>
      <c r="M446" s="498">
        <v>25000</v>
      </c>
      <c r="N446" s="498"/>
      <c r="O446" s="499"/>
    </row>
    <row r="447" spans="1:15" s="497" customFormat="1" ht="30" x14ac:dyDescent="0.2">
      <c r="A447" s="495" t="s">
        <v>985</v>
      </c>
      <c r="B447" s="495" t="s">
        <v>1620</v>
      </c>
      <c r="C447" s="495" t="s">
        <v>82</v>
      </c>
      <c r="D447" s="495" t="s">
        <v>536</v>
      </c>
      <c r="E447" s="495" t="s">
        <v>196</v>
      </c>
      <c r="F447" s="495">
        <v>0</v>
      </c>
      <c r="H447" s="495" t="s">
        <v>571</v>
      </c>
      <c r="I447" s="497" t="s">
        <v>266</v>
      </c>
      <c r="J447" s="495" t="s">
        <v>577</v>
      </c>
      <c r="K447" s="495">
        <v>2002</v>
      </c>
      <c r="L447" s="495" t="s">
        <v>242</v>
      </c>
      <c r="M447" s="498">
        <v>25000</v>
      </c>
      <c r="N447" s="498"/>
      <c r="O447" s="499"/>
    </row>
    <row r="448" spans="1:15" s="497" customFormat="1" ht="30" x14ac:dyDescent="0.2">
      <c r="A448" s="495" t="s">
        <v>986</v>
      </c>
      <c r="B448" s="495" t="s">
        <v>1621</v>
      </c>
      <c r="C448" s="495" t="s">
        <v>128</v>
      </c>
      <c r="D448" s="495" t="s">
        <v>401</v>
      </c>
      <c r="E448" s="495" t="s">
        <v>464</v>
      </c>
      <c r="F448" s="495">
        <v>1995</v>
      </c>
      <c r="H448" s="495" t="s">
        <v>243</v>
      </c>
      <c r="I448" s="497" t="s">
        <v>266</v>
      </c>
      <c r="J448" s="495" t="s">
        <v>577</v>
      </c>
      <c r="K448" s="495">
        <v>2012</v>
      </c>
      <c r="L448" s="495" t="s">
        <v>244</v>
      </c>
      <c r="M448" s="498">
        <v>25000</v>
      </c>
      <c r="O448" s="499"/>
    </row>
    <row r="449" spans="1:15" s="497" customFormat="1" ht="30" x14ac:dyDescent="0.2">
      <c r="A449" s="495" t="s">
        <v>1233</v>
      </c>
      <c r="B449" s="495" t="s">
        <v>1865</v>
      </c>
      <c r="C449" s="495" t="s">
        <v>2008</v>
      </c>
      <c r="D449" s="495" t="s">
        <v>408</v>
      </c>
      <c r="E449" s="495" t="s">
        <v>196</v>
      </c>
      <c r="F449" s="495">
        <v>1981</v>
      </c>
      <c r="H449" s="495" t="s">
        <v>243</v>
      </c>
      <c r="I449" s="497" t="s">
        <v>266</v>
      </c>
      <c r="J449" s="495" t="s">
        <v>564</v>
      </c>
      <c r="K449" s="495">
        <v>1998</v>
      </c>
      <c r="L449" s="495" t="s">
        <v>241</v>
      </c>
      <c r="M449" s="498">
        <v>25000</v>
      </c>
      <c r="N449" s="498"/>
      <c r="O449" s="499"/>
    </row>
    <row r="450" spans="1:15" s="497" customFormat="1" ht="30" x14ac:dyDescent="0.4">
      <c r="A450" s="495" t="s">
        <v>987</v>
      </c>
      <c r="B450" s="495" t="s">
        <v>1622</v>
      </c>
      <c r="C450" s="495" t="s">
        <v>128</v>
      </c>
      <c r="D450" s="495" t="s">
        <v>390</v>
      </c>
      <c r="E450" s="495" t="s">
        <v>196</v>
      </c>
      <c r="F450" s="495">
        <v>1998</v>
      </c>
      <c r="H450" s="495" t="s">
        <v>243</v>
      </c>
      <c r="I450" s="497" t="s">
        <v>266</v>
      </c>
      <c r="J450" s="495" t="s">
        <v>245</v>
      </c>
      <c r="K450" s="495">
        <v>2016</v>
      </c>
      <c r="L450" s="495" t="s">
        <v>241</v>
      </c>
      <c r="M450" s="498">
        <v>25000</v>
      </c>
      <c r="N450" s="498"/>
      <c r="O450" s="500"/>
    </row>
    <row r="451" spans="1:15" s="497" customFormat="1" ht="30" x14ac:dyDescent="0.4">
      <c r="A451" s="495" t="s">
        <v>988</v>
      </c>
      <c r="B451" s="495" t="s">
        <v>1623</v>
      </c>
      <c r="C451" s="495" t="s">
        <v>80</v>
      </c>
      <c r="D451" s="495" t="s">
        <v>285</v>
      </c>
      <c r="E451" s="495" t="s">
        <v>196</v>
      </c>
      <c r="F451" s="495">
        <v>1998</v>
      </c>
      <c r="H451" s="495" t="s">
        <v>243</v>
      </c>
      <c r="I451" s="497" t="s">
        <v>266</v>
      </c>
      <c r="J451" s="495" t="s">
        <v>245</v>
      </c>
      <c r="K451" s="495">
        <v>2016</v>
      </c>
      <c r="L451" s="495" t="s">
        <v>241</v>
      </c>
      <c r="M451" s="498">
        <v>25000</v>
      </c>
      <c r="N451" s="498"/>
      <c r="O451" s="500"/>
    </row>
    <row r="452" spans="1:15" s="497" customFormat="1" ht="30" x14ac:dyDescent="0.4">
      <c r="A452" s="495" t="s">
        <v>989</v>
      </c>
      <c r="B452" s="495" t="s">
        <v>1624</v>
      </c>
      <c r="C452" s="495" t="s">
        <v>72</v>
      </c>
      <c r="D452" s="495" t="s">
        <v>309</v>
      </c>
      <c r="E452" s="495" t="s">
        <v>196</v>
      </c>
      <c r="F452" s="495">
        <v>1998</v>
      </c>
      <c r="H452" s="495" t="s">
        <v>243</v>
      </c>
      <c r="I452" s="497" t="s">
        <v>266</v>
      </c>
      <c r="J452" s="495" t="s">
        <v>245</v>
      </c>
      <c r="K452" s="495">
        <v>2016</v>
      </c>
      <c r="L452" s="495" t="s">
        <v>247</v>
      </c>
      <c r="M452" s="498">
        <v>25000</v>
      </c>
      <c r="N452" s="498"/>
      <c r="O452" s="500"/>
    </row>
    <row r="453" spans="1:15" s="497" customFormat="1" ht="30" x14ac:dyDescent="0.2">
      <c r="A453" s="495" t="s">
        <v>990</v>
      </c>
      <c r="B453" s="495" t="s">
        <v>1625</v>
      </c>
      <c r="C453" s="495" t="s">
        <v>387</v>
      </c>
      <c r="D453" s="495" t="s">
        <v>2093</v>
      </c>
      <c r="E453" s="495" t="s">
        <v>196</v>
      </c>
      <c r="F453" s="495">
        <v>2001</v>
      </c>
      <c r="H453" s="495" t="s">
        <v>243</v>
      </c>
      <c r="I453" s="497" t="s">
        <v>266</v>
      </c>
      <c r="J453" s="495" t="s">
        <v>245</v>
      </c>
      <c r="K453" s="495">
        <v>2018</v>
      </c>
      <c r="L453" s="495" t="s">
        <v>247</v>
      </c>
      <c r="M453" s="498">
        <v>25000</v>
      </c>
      <c r="O453" s="499"/>
    </row>
    <row r="454" spans="1:15" s="497" customFormat="1" ht="30" x14ac:dyDescent="0.4">
      <c r="A454" s="495" t="s">
        <v>991</v>
      </c>
      <c r="B454" s="495" t="s">
        <v>1626</v>
      </c>
      <c r="C454" s="495" t="s">
        <v>549</v>
      </c>
      <c r="D454" s="495" t="s">
        <v>321</v>
      </c>
      <c r="E454" s="495" t="s">
        <v>464</v>
      </c>
      <c r="F454" s="495">
        <v>1979</v>
      </c>
      <c r="H454" s="495" t="s">
        <v>243</v>
      </c>
      <c r="I454" s="497" t="s">
        <v>266</v>
      </c>
      <c r="J454" s="495" t="s">
        <v>245</v>
      </c>
      <c r="K454" s="495">
        <v>1999</v>
      </c>
      <c r="L454" s="495" t="s">
        <v>242</v>
      </c>
      <c r="M454" s="498">
        <v>25000</v>
      </c>
      <c r="N454" s="498"/>
      <c r="O454" s="500"/>
    </row>
    <row r="455" spans="1:15" s="497" customFormat="1" ht="30" x14ac:dyDescent="0.4">
      <c r="A455" s="495" t="s">
        <v>1234</v>
      </c>
      <c r="B455" s="495" t="s">
        <v>1866</v>
      </c>
      <c r="C455" s="495" t="s">
        <v>562</v>
      </c>
      <c r="D455" s="495" t="s">
        <v>401</v>
      </c>
      <c r="E455" s="495" t="s">
        <v>464</v>
      </c>
      <c r="F455" s="495">
        <v>1997</v>
      </c>
      <c r="H455" s="495" t="s">
        <v>243</v>
      </c>
      <c r="I455" s="497" t="s">
        <v>266</v>
      </c>
      <c r="J455" s="495" t="s">
        <v>564</v>
      </c>
      <c r="K455" s="495">
        <v>2014</v>
      </c>
      <c r="L455" s="495" t="s">
        <v>241</v>
      </c>
      <c r="M455" s="498">
        <v>25000</v>
      </c>
      <c r="O455" s="500"/>
    </row>
    <row r="456" spans="1:15" s="497" customFormat="1" ht="30" x14ac:dyDescent="0.2">
      <c r="A456" s="495" t="s">
        <v>992</v>
      </c>
      <c r="B456" s="495" t="s">
        <v>1627</v>
      </c>
      <c r="C456" s="495" t="s">
        <v>387</v>
      </c>
      <c r="D456" s="495" t="s">
        <v>354</v>
      </c>
      <c r="E456" s="495" t="s">
        <v>464</v>
      </c>
      <c r="F456" s="495">
        <v>1990</v>
      </c>
      <c r="H456" s="495" t="s">
        <v>243</v>
      </c>
      <c r="I456" s="497" t="s">
        <v>266</v>
      </c>
      <c r="J456" s="495" t="s">
        <v>577</v>
      </c>
      <c r="K456" s="495">
        <v>2013</v>
      </c>
      <c r="L456" s="495" t="s">
        <v>241</v>
      </c>
      <c r="M456" s="498">
        <v>25000</v>
      </c>
      <c r="N456" s="498"/>
      <c r="O456" s="499"/>
    </row>
    <row r="457" spans="1:15" s="497" customFormat="1" ht="30" x14ac:dyDescent="0.2">
      <c r="A457" s="495" t="s">
        <v>1235</v>
      </c>
      <c r="B457" s="495" t="s">
        <v>1867</v>
      </c>
      <c r="C457" s="495" t="s">
        <v>516</v>
      </c>
      <c r="D457" s="495" t="s">
        <v>321</v>
      </c>
      <c r="E457" s="495" t="s">
        <v>464</v>
      </c>
      <c r="F457" s="495">
        <v>1991</v>
      </c>
      <c r="H457" s="495" t="s">
        <v>243</v>
      </c>
      <c r="I457" s="497" t="s">
        <v>266</v>
      </c>
      <c r="J457" s="495" t="s">
        <v>564</v>
      </c>
      <c r="K457" s="495">
        <v>2009</v>
      </c>
      <c r="L457" s="495" t="s">
        <v>249</v>
      </c>
      <c r="M457" s="498">
        <v>25000</v>
      </c>
      <c r="N457" s="498"/>
      <c r="O457" s="499"/>
    </row>
    <row r="458" spans="1:15" s="497" customFormat="1" ht="30" x14ac:dyDescent="0.4">
      <c r="A458" s="495" t="s">
        <v>993</v>
      </c>
      <c r="B458" s="495" t="s">
        <v>1628</v>
      </c>
      <c r="C458" s="495" t="s">
        <v>106</v>
      </c>
      <c r="D458" s="495" t="s">
        <v>316</v>
      </c>
      <c r="E458" s="495" t="s">
        <v>464</v>
      </c>
      <c r="F458" s="495">
        <v>1993</v>
      </c>
      <c r="H458" s="495" t="s">
        <v>243</v>
      </c>
      <c r="I458" s="497" t="s">
        <v>266</v>
      </c>
      <c r="J458" s="495" t="s">
        <v>577</v>
      </c>
      <c r="K458" s="495">
        <v>2013</v>
      </c>
      <c r="L458" s="495" t="s">
        <v>250</v>
      </c>
      <c r="M458" s="498">
        <v>25000</v>
      </c>
      <c r="O458" s="500"/>
    </row>
    <row r="459" spans="1:15" s="497" customFormat="1" ht="30" x14ac:dyDescent="0.2">
      <c r="A459" s="495" t="s">
        <v>994</v>
      </c>
      <c r="B459" s="495" t="s">
        <v>1629</v>
      </c>
      <c r="C459" s="495" t="s">
        <v>67</v>
      </c>
      <c r="D459" s="495" t="s">
        <v>313</v>
      </c>
      <c r="E459" s="495" t="s">
        <v>464</v>
      </c>
      <c r="F459" s="495">
        <v>1998</v>
      </c>
      <c r="H459" s="495" t="s">
        <v>243</v>
      </c>
      <c r="I459" s="497" t="s">
        <v>266</v>
      </c>
      <c r="J459" s="495" t="s">
        <v>245</v>
      </c>
      <c r="K459" s="495">
        <v>2015</v>
      </c>
      <c r="L459" s="495" t="s">
        <v>241</v>
      </c>
      <c r="M459" s="498">
        <v>25000</v>
      </c>
      <c r="N459" s="498"/>
      <c r="O459" s="499"/>
    </row>
    <row r="460" spans="1:15" s="497" customFormat="1" ht="30" x14ac:dyDescent="0.2">
      <c r="A460" s="495" t="s">
        <v>995</v>
      </c>
      <c r="B460" s="495" t="s">
        <v>1630</v>
      </c>
      <c r="C460" s="495" t="s">
        <v>154</v>
      </c>
      <c r="D460" s="495" t="s">
        <v>2094</v>
      </c>
      <c r="E460" s="495" t="s">
        <v>464</v>
      </c>
      <c r="F460" s="495">
        <v>1994</v>
      </c>
      <c r="H460" s="495" t="s">
        <v>243</v>
      </c>
      <c r="I460" s="497" t="s">
        <v>266</v>
      </c>
      <c r="J460" s="495" t="s">
        <v>577</v>
      </c>
      <c r="K460" s="495">
        <v>2011</v>
      </c>
      <c r="L460" s="495" t="s">
        <v>250</v>
      </c>
      <c r="M460" s="498">
        <v>25000</v>
      </c>
      <c r="N460" s="498"/>
      <c r="O460" s="499"/>
    </row>
    <row r="461" spans="1:15" s="497" customFormat="1" ht="30" x14ac:dyDescent="0.2">
      <c r="A461" s="495" t="s">
        <v>996</v>
      </c>
      <c r="B461" s="495" t="s">
        <v>1631</v>
      </c>
      <c r="C461" s="495" t="s">
        <v>176</v>
      </c>
      <c r="D461" s="495" t="s">
        <v>318</v>
      </c>
      <c r="E461" s="495" t="s">
        <v>464</v>
      </c>
      <c r="F461" s="495">
        <v>1995</v>
      </c>
      <c r="H461" s="495" t="s">
        <v>243</v>
      </c>
      <c r="I461" s="497" t="s">
        <v>266</v>
      </c>
      <c r="J461" s="495" t="s">
        <v>577</v>
      </c>
      <c r="K461" s="495">
        <v>2014</v>
      </c>
      <c r="L461" s="495" t="s">
        <v>247</v>
      </c>
      <c r="M461" s="498">
        <v>25000</v>
      </c>
      <c r="N461" s="498"/>
      <c r="O461" s="499"/>
    </row>
    <row r="462" spans="1:15" s="497" customFormat="1" ht="30" x14ac:dyDescent="0.2">
      <c r="A462" s="495" t="s">
        <v>997</v>
      </c>
      <c r="B462" s="495" t="s">
        <v>1632</v>
      </c>
      <c r="C462" s="495" t="s">
        <v>68</v>
      </c>
      <c r="D462" s="495" t="s">
        <v>284</v>
      </c>
      <c r="E462" s="495" t="s">
        <v>464</v>
      </c>
      <c r="F462" s="495">
        <v>1998</v>
      </c>
      <c r="H462" s="495" t="s">
        <v>243</v>
      </c>
      <c r="I462" s="497" t="s">
        <v>266</v>
      </c>
      <c r="J462" s="495" t="s">
        <v>245</v>
      </c>
      <c r="K462" s="495">
        <v>2015</v>
      </c>
      <c r="L462" s="495" t="s">
        <v>249</v>
      </c>
      <c r="M462" s="498">
        <v>25000</v>
      </c>
      <c r="N462" s="498"/>
      <c r="O462" s="499"/>
    </row>
    <row r="463" spans="1:15" s="497" customFormat="1" ht="30" x14ac:dyDescent="0.2">
      <c r="A463" s="495" t="s">
        <v>998</v>
      </c>
      <c r="B463" s="495" t="s">
        <v>1633</v>
      </c>
      <c r="C463" s="495" t="s">
        <v>75</v>
      </c>
      <c r="D463" s="495" t="s">
        <v>2095</v>
      </c>
      <c r="E463" s="495" t="s">
        <v>464</v>
      </c>
      <c r="F463" s="495">
        <v>1997</v>
      </c>
      <c r="H463" s="495" t="s">
        <v>243</v>
      </c>
      <c r="I463" s="497" t="s">
        <v>266</v>
      </c>
      <c r="J463" s="495" t="s">
        <v>245</v>
      </c>
      <c r="K463" s="495">
        <v>2015</v>
      </c>
      <c r="L463" s="495" t="s">
        <v>241</v>
      </c>
      <c r="M463" s="498">
        <v>25000</v>
      </c>
      <c r="N463" s="498"/>
      <c r="O463" s="499"/>
    </row>
    <row r="464" spans="1:15" s="497" customFormat="1" ht="30" x14ac:dyDescent="0.2">
      <c r="A464" s="495" t="s">
        <v>1236</v>
      </c>
      <c r="B464" s="495" t="s">
        <v>1868</v>
      </c>
      <c r="C464" s="495" t="s">
        <v>132</v>
      </c>
      <c r="D464" s="495" t="s">
        <v>316</v>
      </c>
      <c r="E464" s="495" t="s">
        <v>464</v>
      </c>
      <c r="F464" s="495">
        <v>2000</v>
      </c>
      <c r="H464" s="495" t="s">
        <v>243</v>
      </c>
      <c r="I464" s="497" t="s">
        <v>266</v>
      </c>
      <c r="J464" s="495" t="s">
        <v>564</v>
      </c>
      <c r="K464" s="495">
        <v>2018</v>
      </c>
      <c r="L464" s="495" t="s">
        <v>242</v>
      </c>
      <c r="M464" s="498">
        <v>25000</v>
      </c>
      <c r="N464" s="498"/>
      <c r="O464" s="499"/>
    </row>
    <row r="465" spans="1:15" s="497" customFormat="1" ht="30" x14ac:dyDescent="0.2">
      <c r="A465" s="495" t="s">
        <v>999</v>
      </c>
      <c r="B465" s="495" t="s">
        <v>1634</v>
      </c>
      <c r="C465" s="495" t="s">
        <v>72</v>
      </c>
      <c r="D465" s="495" t="s">
        <v>354</v>
      </c>
      <c r="E465" s="495" t="s">
        <v>464</v>
      </c>
      <c r="F465" s="495">
        <v>0</v>
      </c>
      <c r="H465" s="495" t="s">
        <v>243</v>
      </c>
      <c r="I465" s="497" t="s">
        <v>266</v>
      </c>
      <c r="J465" s="495" t="s">
        <v>577</v>
      </c>
      <c r="K465" s="495">
        <v>2003</v>
      </c>
      <c r="L465" s="495" t="s">
        <v>249</v>
      </c>
      <c r="M465" s="498">
        <v>25000</v>
      </c>
      <c r="N465" s="498"/>
      <c r="O465" s="499"/>
    </row>
    <row r="466" spans="1:15" s="497" customFormat="1" ht="30" x14ac:dyDescent="0.4">
      <c r="A466" s="495" t="s">
        <v>1000</v>
      </c>
      <c r="B466" s="495" t="s">
        <v>1635</v>
      </c>
      <c r="C466" s="495" t="s">
        <v>133</v>
      </c>
      <c r="D466" s="495" t="s">
        <v>329</v>
      </c>
      <c r="E466" s="495" t="s">
        <v>464</v>
      </c>
      <c r="F466" s="495">
        <v>1986</v>
      </c>
      <c r="H466" s="495" t="s">
        <v>243</v>
      </c>
      <c r="I466" s="497" t="s">
        <v>266</v>
      </c>
      <c r="J466" s="495" t="s">
        <v>245</v>
      </c>
      <c r="K466" s="495">
        <v>2007</v>
      </c>
      <c r="L466" s="495" t="s">
        <v>242</v>
      </c>
      <c r="M466" s="498">
        <v>25000</v>
      </c>
      <c r="N466" s="498"/>
      <c r="O466" s="500"/>
    </row>
    <row r="467" spans="1:15" s="497" customFormat="1" ht="30" x14ac:dyDescent="0.2">
      <c r="A467" s="495" t="s">
        <v>1001</v>
      </c>
      <c r="B467" s="495" t="s">
        <v>1636</v>
      </c>
      <c r="C467" s="495" t="s">
        <v>147</v>
      </c>
      <c r="D467" s="495" t="s">
        <v>287</v>
      </c>
      <c r="E467" s="495" t="s">
        <v>464</v>
      </c>
      <c r="F467" s="495">
        <v>1989</v>
      </c>
      <c r="H467" s="495" t="s">
        <v>243</v>
      </c>
      <c r="I467" s="497" t="s">
        <v>266</v>
      </c>
      <c r="J467" s="495" t="s">
        <v>245</v>
      </c>
      <c r="K467" s="495">
        <v>2007</v>
      </c>
      <c r="L467" s="495" t="s">
        <v>241</v>
      </c>
      <c r="M467" s="498">
        <v>25000</v>
      </c>
      <c r="N467" s="498"/>
      <c r="O467" s="499"/>
    </row>
    <row r="468" spans="1:15" s="497" customFormat="1" ht="30" x14ac:dyDescent="0.4">
      <c r="A468" s="495" t="s">
        <v>1237</v>
      </c>
      <c r="B468" s="495" t="s">
        <v>1869</v>
      </c>
      <c r="C468" s="495" t="s">
        <v>93</v>
      </c>
      <c r="D468" s="495" t="s">
        <v>412</v>
      </c>
      <c r="E468" s="495"/>
      <c r="F468" s="495"/>
      <c r="H468" s="495" t="s">
        <v>243</v>
      </c>
      <c r="I468" s="497" t="s">
        <v>266</v>
      </c>
      <c r="J468" s="495" t="s">
        <v>2168</v>
      </c>
      <c r="K468" s="495">
        <v>2020</v>
      </c>
      <c r="L468" s="495" t="s">
        <v>241</v>
      </c>
      <c r="M468" s="498">
        <v>10000</v>
      </c>
      <c r="N468" s="498"/>
      <c r="O468" s="500"/>
    </row>
    <row r="469" spans="1:15" s="497" customFormat="1" ht="30" x14ac:dyDescent="0.4">
      <c r="A469" s="495" t="s">
        <v>1002</v>
      </c>
      <c r="B469" s="495" t="s">
        <v>1637</v>
      </c>
      <c r="C469" s="495" t="s">
        <v>75</v>
      </c>
      <c r="D469" s="495" t="s">
        <v>378</v>
      </c>
      <c r="E469" s="495" t="s">
        <v>464</v>
      </c>
      <c r="F469" s="495">
        <v>1993</v>
      </c>
      <c r="H469" s="495" t="s">
        <v>243</v>
      </c>
      <c r="I469" s="497" t="s">
        <v>266</v>
      </c>
      <c r="J469" s="495" t="s">
        <v>245</v>
      </c>
      <c r="K469" s="495">
        <v>2011</v>
      </c>
      <c r="L469" s="495" t="s">
        <v>242</v>
      </c>
      <c r="M469" s="498">
        <v>25000</v>
      </c>
      <c r="N469" s="498"/>
      <c r="O469" s="500"/>
    </row>
    <row r="470" spans="1:15" s="497" customFormat="1" ht="30" x14ac:dyDescent="0.2">
      <c r="A470" s="495" t="s">
        <v>1003</v>
      </c>
      <c r="B470" s="495" t="s">
        <v>1638</v>
      </c>
      <c r="C470" s="495" t="s">
        <v>121</v>
      </c>
      <c r="D470" s="495" t="s">
        <v>448</v>
      </c>
      <c r="E470" s="495" t="s">
        <v>464</v>
      </c>
      <c r="F470" s="495">
        <v>1986</v>
      </c>
      <c r="H470" s="495" t="s">
        <v>243</v>
      </c>
      <c r="I470" s="497" t="s">
        <v>266</v>
      </c>
      <c r="J470" s="495" t="s">
        <v>577</v>
      </c>
      <c r="K470" s="495">
        <v>2007</v>
      </c>
      <c r="L470" s="495" t="s">
        <v>242</v>
      </c>
      <c r="M470" s="498">
        <v>25000</v>
      </c>
      <c r="N470" s="498"/>
      <c r="O470" s="499"/>
    </row>
    <row r="471" spans="1:15" s="497" customFormat="1" ht="30" x14ac:dyDescent="0.2">
      <c r="A471" s="495" t="s">
        <v>1004</v>
      </c>
      <c r="B471" s="495" t="s">
        <v>1639</v>
      </c>
      <c r="C471" s="495" t="s">
        <v>174</v>
      </c>
      <c r="D471" s="495" t="s">
        <v>321</v>
      </c>
      <c r="E471" s="495" t="s">
        <v>464</v>
      </c>
      <c r="F471" s="495">
        <v>1988</v>
      </c>
      <c r="H471" s="495" t="s">
        <v>243</v>
      </c>
      <c r="I471" s="497" t="s">
        <v>266</v>
      </c>
      <c r="J471" s="495" t="s">
        <v>577</v>
      </c>
      <c r="K471" s="495">
        <v>2006</v>
      </c>
      <c r="L471" s="495" t="s">
        <v>253</v>
      </c>
      <c r="M471" s="498">
        <v>25000</v>
      </c>
      <c r="N471" s="498"/>
      <c r="O471" s="499"/>
    </row>
    <row r="472" spans="1:15" s="497" customFormat="1" ht="30" x14ac:dyDescent="0.2">
      <c r="A472" s="495" t="s">
        <v>1005</v>
      </c>
      <c r="B472" s="495" t="s">
        <v>1640</v>
      </c>
      <c r="C472" s="495" t="s">
        <v>555</v>
      </c>
      <c r="D472" s="495" t="s">
        <v>417</v>
      </c>
      <c r="E472" s="495" t="s">
        <v>464</v>
      </c>
      <c r="F472" s="495">
        <v>1989</v>
      </c>
      <c r="H472" s="495" t="s">
        <v>243</v>
      </c>
      <c r="I472" s="497" t="s">
        <v>266</v>
      </c>
      <c r="J472" s="495" t="s">
        <v>245</v>
      </c>
      <c r="K472" s="495">
        <v>2007</v>
      </c>
      <c r="L472" s="495" t="s">
        <v>241</v>
      </c>
      <c r="M472" s="498">
        <v>25000</v>
      </c>
      <c r="N472" s="498"/>
      <c r="O472" s="499"/>
    </row>
    <row r="473" spans="1:15" s="497" customFormat="1" ht="30" x14ac:dyDescent="0.2">
      <c r="A473" s="495" t="s">
        <v>1006</v>
      </c>
      <c r="B473" s="495" t="s">
        <v>1641</v>
      </c>
      <c r="C473" s="495" t="s">
        <v>117</v>
      </c>
      <c r="D473" s="495" t="s">
        <v>297</v>
      </c>
      <c r="E473" s="495" t="s">
        <v>464</v>
      </c>
      <c r="F473" s="495">
        <v>1995</v>
      </c>
      <c r="H473" s="495" t="s">
        <v>243</v>
      </c>
      <c r="I473" s="497" t="s">
        <v>266</v>
      </c>
      <c r="J473" s="495" t="s">
        <v>245</v>
      </c>
      <c r="K473" s="495">
        <v>2013</v>
      </c>
      <c r="L473" s="495" t="s">
        <v>250</v>
      </c>
      <c r="M473" s="498">
        <v>25000</v>
      </c>
      <c r="N473" s="498"/>
      <c r="O473" s="499"/>
    </row>
    <row r="474" spans="1:15" s="497" customFormat="1" ht="30" x14ac:dyDescent="0.2">
      <c r="A474" s="495" t="s">
        <v>1007</v>
      </c>
      <c r="B474" s="495" t="s">
        <v>1642</v>
      </c>
      <c r="C474" s="495" t="s">
        <v>160</v>
      </c>
      <c r="D474" s="495" t="s">
        <v>355</v>
      </c>
      <c r="E474" s="495" t="s">
        <v>464</v>
      </c>
      <c r="F474" s="495">
        <v>1998</v>
      </c>
      <c r="H474" s="495" t="s">
        <v>243</v>
      </c>
      <c r="I474" s="497" t="s">
        <v>266</v>
      </c>
      <c r="J474" s="495" t="s">
        <v>245</v>
      </c>
      <c r="K474" s="495">
        <v>2016</v>
      </c>
      <c r="L474" s="495" t="s">
        <v>241</v>
      </c>
      <c r="M474" s="498">
        <v>25000</v>
      </c>
      <c r="N474" s="498"/>
      <c r="O474" s="499"/>
    </row>
    <row r="475" spans="1:15" s="497" customFormat="1" ht="30" x14ac:dyDescent="0.2">
      <c r="A475" s="495" t="s">
        <v>1238</v>
      </c>
      <c r="B475" s="495" t="s">
        <v>1870</v>
      </c>
      <c r="C475" s="495" t="s">
        <v>76</v>
      </c>
      <c r="D475" s="495" t="s">
        <v>377</v>
      </c>
      <c r="E475" s="495"/>
      <c r="F475" s="495"/>
      <c r="H475" s="495" t="s">
        <v>243</v>
      </c>
      <c r="I475" s="497" t="s">
        <v>266</v>
      </c>
      <c r="J475" s="495" t="s">
        <v>2168</v>
      </c>
      <c r="K475" s="495">
        <v>2009</v>
      </c>
      <c r="L475" s="495" t="s">
        <v>251</v>
      </c>
      <c r="M475" s="498">
        <v>10000</v>
      </c>
      <c r="O475" s="501"/>
    </row>
    <row r="476" spans="1:15" s="497" customFormat="1" ht="30" x14ac:dyDescent="0.2">
      <c r="A476" s="495" t="s">
        <v>1008</v>
      </c>
      <c r="B476" s="495" t="s">
        <v>1643</v>
      </c>
      <c r="C476" s="495" t="s">
        <v>70</v>
      </c>
      <c r="D476" s="495" t="s">
        <v>295</v>
      </c>
      <c r="E476" s="495" t="s">
        <v>464</v>
      </c>
      <c r="F476" s="495">
        <v>1999</v>
      </c>
      <c r="H476" s="495" t="s">
        <v>243</v>
      </c>
      <c r="I476" s="497" t="s">
        <v>266</v>
      </c>
      <c r="J476" s="495" t="s">
        <v>245</v>
      </c>
      <c r="K476" s="495">
        <v>2017</v>
      </c>
      <c r="L476" s="495" t="s">
        <v>241</v>
      </c>
      <c r="M476" s="498">
        <v>25000</v>
      </c>
      <c r="N476" s="498"/>
      <c r="O476" s="499"/>
    </row>
    <row r="477" spans="1:15" s="497" customFormat="1" ht="30" x14ac:dyDescent="0.2">
      <c r="A477" s="495" t="s">
        <v>1009</v>
      </c>
      <c r="B477" s="495" t="s">
        <v>1644</v>
      </c>
      <c r="C477" s="495" t="s">
        <v>546</v>
      </c>
      <c r="D477" s="495" t="s">
        <v>402</v>
      </c>
      <c r="E477" s="495" t="s">
        <v>196</v>
      </c>
      <c r="F477" s="495">
        <v>1996</v>
      </c>
      <c r="H477" s="495" t="s">
        <v>243</v>
      </c>
      <c r="I477" s="497" t="s">
        <v>266</v>
      </c>
      <c r="J477" s="495" t="s">
        <v>245</v>
      </c>
      <c r="K477" s="495">
        <v>2013</v>
      </c>
      <c r="L477" s="495" t="s">
        <v>465</v>
      </c>
      <c r="M477" s="498">
        <v>25000</v>
      </c>
      <c r="N477" s="498"/>
      <c r="O477" s="499"/>
    </row>
    <row r="478" spans="1:15" s="497" customFormat="1" ht="30" x14ac:dyDescent="0.2">
      <c r="A478" s="495" t="s">
        <v>1010</v>
      </c>
      <c r="B478" s="495" t="s">
        <v>1645</v>
      </c>
      <c r="C478" s="495" t="s">
        <v>147</v>
      </c>
      <c r="D478" s="495" t="s">
        <v>295</v>
      </c>
      <c r="E478" s="495" t="s">
        <v>464</v>
      </c>
      <c r="F478" s="495">
        <v>1995</v>
      </c>
      <c r="H478" s="495" t="s">
        <v>243</v>
      </c>
      <c r="I478" s="497" t="s">
        <v>266</v>
      </c>
      <c r="J478" s="495" t="s">
        <v>245</v>
      </c>
      <c r="K478" s="495">
        <v>2013</v>
      </c>
      <c r="L478" s="495" t="s">
        <v>241</v>
      </c>
      <c r="M478" s="498">
        <v>25000</v>
      </c>
      <c r="N478" s="498"/>
      <c r="O478" s="499"/>
    </row>
    <row r="479" spans="1:15" s="497" customFormat="1" ht="30" x14ac:dyDescent="0.2">
      <c r="A479" s="495" t="s">
        <v>1239</v>
      </c>
      <c r="B479" s="495" t="s">
        <v>1871</v>
      </c>
      <c r="C479" s="495" t="s">
        <v>152</v>
      </c>
      <c r="D479" s="495" t="s">
        <v>2157</v>
      </c>
      <c r="E479" s="495" t="s">
        <v>464</v>
      </c>
      <c r="F479" s="495">
        <v>1997</v>
      </c>
      <c r="H479" s="495" t="s">
        <v>243</v>
      </c>
      <c r="I479" s="497" t="s">
        <v>266</v>
      </c>
      <c r="J479" s="495" t="s">
        <v>564</v>
      </c>
      <c r="K479" s="495">
        <v>2016</v>
      </c>
      <c r="L479" s="495" t="s">
        <v>241</v>
      </c>
      <c r="M479" s="498">
        <v>25000</v>
      </c>
      <c r="N479" s="498"/>
      <c r="O479" s="499"/>
    </row>
    <row r="480" spans="1:15" s="497" customFormat="1" ht="30" x14ac:dyDescent="0.4">
      <c r="A480" s="495" t="s">
        <v>1011</v>
      </c>
      <c r="B480" s="495" t="s">
        <v>1646</v>
      </c>
      <c r="C480" s="495" t="s">
        <v>403</v>
      </c>
      <c r="D480" s="495" t="s">
        <v>2096</v>
      </c>
      <c r="E480" s="495" t="s">
        <v>464</v>
      </c>
      <c r="F480" s="495">
        <v>1995</v>
      </c>
      <c r="H480" s="495" t="s">
        <v>243</v>
      </c>
      <c r="I480" s="497" t="s">
        <v>266</v>
      </c>
      <c r="J480" s="495" t="s">
        <v>577</v>
      </c>
      <c r="K480" s="495">
        <v>2014</v>
      </c>
      <c r="L480" s="495" t="s">
        <v>241</v>
      </c>
      <c r="M480" s="498">
        <v>25000</v>
      </c>
      <c r="N480" s="498"/>
      <c r="O480" s="500"/>
    </row>
    <row r="481" spans="1:15" s="497" customFormat="1" ht="30" x14ac:dyDescent="0.2">
      <c r="A481" s="495" t="s">
        <v>1012</v>
      </c>
      <c r="B481" s="495" t="s">
        <v>1647</v>
      </c>
      <c r="C481" s="495" t="s">
        <v>1973</v>
      </c>
      <c r="D481" s="495" t="s">
        <v>288</v>
      </c>
      <c r="E481" s="495" t="s">
        <v>464</v>
      </c>
      <c r="F481" s="495">
        <v>1989</v>
      </c>
      <c r="H481" s="495" t="s">
        <v>243</v>
      </c>
      <c r="I481" s="497" t="s">
        <v>266</v>
      </c>
      <c r="J481" s="495" t="s">
        <v>577</v>
      </c>
      <c r="K481" s="495">
        <v>2007</v>
      </c>
      <c r="L481" s="495" t="s">
        <v>242</v>
      </c>
      <c r="M481" s="498">
        <v>25000</v>
      </c>
      <c r="O481" s="499"/>
    </row>
    <row r="482" spans="1:15" s="497" customFormat="1" ht="30" x14ac:dyDescent="0.4">
      <c r="A482" s="495" t="s">
        <v>1013</v>
      </c>
      <c r="B482" s="495" t="s">
        <v>1648</v>
      </c>
      <c r="C482" s="495" t="s">
        <v>117</v>
      </c>
      <c r="D482" s="495" t="s">
        <v>2095</v>
      </c>
      <c r="E482" s="495" t="s">
        <v>464</v>
      </c>
      <c r="F482" s="495">
        <v>1995</v>
      </c>
      <c r="H482" s="495" t="s">
        <v>243</v>
      </c>
      <c r="I482" s="497" t="s">
        <v>266</v>
      </c>
      <c r="J482" s="495" t="s">
        <v>577</v>
      </c>
      <c r="K482" s="495">
        <v>2013</v>
      </c>
      <c r="L482" s="495" t="s">
        <v>247</v>
      </c>
      <c r="M482" s="498">
        <v>25000</v>
      </c>
      <c r="O482" s="500"/>
    </row>
    <row r="483" spans="1:15" s="497" customFormat="1" ht="30" x14ac:dyDescent="0.4">
      <c r="A483" s="495" t="s">
        <v>1240</v>
      </c>
      <c r="B483" s="495" t="s">
        <v>1872</v>
      </c>
      <c r="C483" s="495" t="s">
        <v>161</v>
      </c>
      <c r="D483" s="495" t="s">
        <v>2158</v>
      </c>
      <c r="E483" s="495"/>
      <c r="F483" s="495"/>
      <c r="H483" s="495" t="s">
        <v>243</v>
      </c>
      <c r="I483" s="497" t="s">
        <v>266</v>
      </c>
      <c r="J483" s="495" t="s">
        <v>2168</v>
      </c>
      <c r="K483" s="495">
        <v>2013</v>
      </c>
      <c r="L483" s="495" t="s">
        <v>242</v>
      </c>
      <c r="M483" s="498">
        <v>10000</v>
      </c>
      <c r="N483" s="498"/>
      <c r="O483" s="500"/>
    </row>
    <row r="484" spans="1:15" s="497" customFormat="1" ht="30" x14ac:dyDescent="0.2">
      <c r="A484" s="495" t="s">
        <v>1241</v>
      </c>
      <c r="B484" s="495" t="s">
        <v>1872</v>
      </c>
      <c r="C484" s="495" t="s">
        <v>135</v>
      </c>
      <c r="D484" s="495" t="s">
        <v>2159</v>
      </c>
      <c r="E484" s="495"/>
      <c r="F484" s="495"/>
      <c r="H484" s="495" t="s">
        <v>243</v>
      </c>
      <c r="I484" s="497" t="s">
        <v>266</v>
      </c>
      <c r="J484" s="495" t="s">
        <v>564</v>
      </c>
      <c r="K484" s="495">
        <v>2015</v>
      </c>
      <c r="L484" s="495" t="s">
        <v>241</v>
      </c>
      <c r="M484" s="498">
        <v>10000</v>
      </c>
      <c r="N484" s="498"/>
      <c r="O484" s="499"/>
    </row>
    <row r="485" spans="1:15" s="497" customFormat="1" ht="30" x14ac:dyDescent="0.2">
      <c r="A485" s="495" t="s">
        <v>1242</v>
      </c>
      <c r="B485" s="495" t="s">
        <v>1873</v>
      </c>
      <c r="C485" s="495" t="s">
        <v>135</v>
      </c>
      <c r="D485" s="495" t="s">
        <v>315</v>
      </c>
      <c r="E485" s="495"/>
      <c r="F485" s="495"/>
      <c r="H485" s="495" t="s">
        <v>243</v>
      </c>
      <c r="I485" s="497" t="s">
        <v>266</v>
      </c>
      <c r="J485" s="495" t="s">
        <v>245</v>
      </c>
      <c r="K485" s="495">
        <v>2012</v>
      </c>
      <c r="L485" s="495" t="s">
        <v>242</v>
      </c>
      <c r="M485" s="498">
        <v>10000</v>
      </c>
      <c r="O485" s="499"/>
    </row>
    <row r="486" spans="1:15" s="497" customFormat="1" ht="30" x14ac:dyDescent="0.2">
      <c r="A486" s="495" t="s">
        <v>1014</v>
      </c>
      <c r="B486" s="495" t="s">
        <v>1649</v>
      </c>
      <c r="C486" s="495" t="s">
        <v>1974</v>
      </c>
      <c r="D486" s="495" t="s">
        <v>2097</v>
      </c>
      <c r="E486" s="495" t="s">
        <v>464</v>
      </c>
      <c r="F486" s="495">
        <v>1994</v>
      </c>
      <c r="H486" s="495" t="s">
        <v>243</v>
      </c>
      <c r="I486" s="497" t="s">
        <v>266</v>
      </c>
      <c r="J486" s="495" t="s">
        <v>577</v>
      </c>
      <c r="K486" s="495">
        <v>2012</v>
      </c>
      <c r="L486" s="495" t="s">
        <v>246</v>
      </c>
      <c r="M486" s="498">
        <v>25000</v>
      </c>
      <c r="N486" s="498"/>
      <c r="O486" s="499"/>
    </row>
    <row r="487" spans="1:15" s="497" customFormat="1" ht="30" x14ac:dyDescent="0.2">
      <c r="A487" s="495" t="s">
        <v>1015</v>
      </c>
      <c r="B487" s="495" t="s">
        <v>1650</v>
      </c>
      <c r="C487" s="495" t="s">
        <v>120</v>
      </c>
      <c r="D487" s="495" t="s">
        <v>2098</v>
      </c>
      <c r="E487" s="495" t="s">
        <v>196</v>
      </c>
      <c r="F487" s="495">
        <v>1995</v>
      </c>
      <c r="H487" s="495" t="s">
        <v>243</v>
      </c>
      <c r="I487" s="497" t="s">
        <v>266</v>
      </c>
      <c r="J487" s="495" t="s">
        <v>577</v>
      </c>
      <c r="K487" s="495">
        <v>2013</v>
      </c>
      <c r="L487" s="495" t="s">
        <v>251</v>
      </c>
      <c r="M487" s="498">
        <v>25000</v>
      </c>
      <c r="N487" s="498"/>
      <c r="O487" s="499"/>
    </row>
    <row r="488" spans="1:15" s="497" customFormat="1" ht="30" x14ac:dyDescent="0.2">
      <c r="A488" s="495" t="s">
        <v>1243</v>
      </c>
      <c r="B488" s="495" t="s">
        <v>1874</v>
      </c>
      <c r="C488" s="495" t="s">
        <v>159</v>
      </c>
      <c r="D488" s="495" t="s">
        <v>413</v>
      </c>
      <c r="E488" s="495"/>
      <c r="F488" s="495"/>
      <c r="H488" s="495" t="s">
        <v>243</v>
      </c>
      <c r="I488" s="497" t="s">
        <v>266</v>
      </c>
      <c r="J488" s="495" t="s">
        <v>245</v>
      </c>
      <c r="K488" s="495">
        <v>2005</v>
      </c>
      <c r="L488" s="495" t="s">
        <v>256</v>
      </c>
      <c r="M488" s="498">
        <v>10000</v>
      </c>
      <c r="N488" s="498"/>
      <c r="O488" s="499"/>
    </row>
    <row r="489" spans="1:15" s="497" customFormat="1" ht="30" x14ac:dyDescent="0.2">
      <c r="A489" s="495" t="s">
        <v>1016</v>
      </c>
      <c r="B489" s="495" t="s">
        <v>1651</v>
      </c>
      <c r="C489" s="495" t="s">
        <v>108</v>
      </c>
      <c r="D489" s="495" t="s">
        <v>316</v>
      </c>
      <c r="E489" s="495" t="s">
        <v>464</v>
      </c>
      <c r="F489" s="495">
        <v>1996</v>
      </c>
      <c r="H489" s="495" t="s">
        <v>243</v>
      </c>
      <c r="I489" s="497" t="s">
        <v>266</v>
      </c>
      <c r="J489" s="495" t="s">
        <v>577</v>
      </c>
      <c r="K489" s="495">
        <v>2014</v>
      </c>
      <c r="L489" s="495" t="s">
        <v>241</v>
      </c>
      <c r="M489" s="498">
        <v>25000</v>
      </c>
      <c r="N489" s="498"/>
      <c r="O489" s="499"/>
    </row>
    <row r="490" spans="1:15" s="497" customFormat="1" ht="30" x14ac:dyDescent="0.2">
      <c r="A490" s="495" t="s">
        <v>1017</v>
      </c>
      <c r="B490" s="495" t="s">
        <v>1652</v>
      </c>
      <c r="C490" s="495" t="s">
        <v>73</v>
      </c>
      <c r="D490" s="495" t="s">
        <v>2099</v>
      </c>
      <c r="E490" s="495" t="s">
        <v>464</v>
      </c>
      <c r="F490" s="495">
        <v>0</v>
      </c>
      <c r="H490" s="495" t="s">
        <v>243</v>
      </c>
      <c r="I490" s="497" t="s">
        <v>266</v>
      </c>
      <c r="J490" s="495" t="s">
        <v>245</v>
      </c>
      <c r="K490" s="495">
        <v>1996</v>
      </c>
      <c r="L490" s="495" t="s">
        <v>241</v>
      </c>
      <c r="M490" s="498">
        <v>25000</v>
      </c>
      <c r="N490" s="498"/>
      <c r="O490" s="499"/>
    </row>
    <row r="491" spans="1:15" s="497" customFormat="1" ht="30" x14ac:dyDescent="0.2">
      <c r="A491" s="495" t="s">
        <v>1018</v>
      </c>
      <c r="B491" s="495" t="s">
        <v>1653</v>
      </c>
      <c r="C491" s="495" t="s">
        <v>392</v>
      </c>
      <c r="D491" s="495" t="s">
        <v>398</v>
      </c>
      <c r="E491" s="495" t="s">
        <v>464</v>
      </c>
      <c r="F491" s="495">
        <v>1986</v>
      </c>
      <c r="H491" s="495" t="s">
        <v>243</v>
      </c>
      <c r="I491" s="497" t="s">
        <v>266</v>
      </c>
      <c r="J491" s="495" t="s">
        <v>577</v>
      </c>
      <c r="K491" s="495">
        <v>2005</v>
      </c>
      <c r="L491" s="495" t="s">
        <v>241</v>
      </c>
      <c r="M491" s="498">
        <v>25000</v>
      </c>
      <c r="N491" s="498"/>
      <c r="O491" s="499"/>
    </row>
    <row r="492" spans="1:15" s="497" customFormat="1" ht="30" x14ac:dyDescent="0.2">
      <c r="A492" s="495" t="s">
        <v>1019</v>
      </c>
      <c r="B492" s="495" t="s">
        <v>1654</v>
      </c>
      <c r="C492" s="495" t="s">
        <v>78</v>
      </c>
      <c r="D492" s="495" t="s">
        <v>445</v>
      </c>
      <c r="E492" s="495" t="s">
        <v>464</v>
      </c>
      <c r="F492" s="495">
        <v>1988</v>
      </c>
      <c r="H492" s="495" t="s">
        <v>243</v>
      </c>
      <c r="I492" s="497" t="s">
        <v>266</v>
      </c>
      <c r="J492" s="495" t="s">
        <v>577</v>
      </c>
      <c r="K492" s="495">
        <v>2011</v>
      </c>
      <c r="L492" s="495" t="s">
        <v>242</v>
      </c>
      <c r="M492" s="498">
        <v>25000</v>
      </c>
      <c r="N492" s="498"/>
      <c r="O492" s="499"/>
    </row>
    <row r="493" spans="1:15" s="497" customFormat="1" ht="30" x14ac:dyDescent="0.2">
      <c r="A493" s="495" t="s">
        <v>1020</v>
      </c>
      <c r="B493" s="495" t="s">
        <v>1655</v>
      </c>
      <c r="C493" s="495" t="s">
        <v>93</v>
      </c>
      <c r="D493" s="495" t="s">
        <v>342</v>
      </c>
      <c r="E493" s="495" t="s">
        <v>464</v>
      </c>
      <c r="F493" s="495">
        <v>1987</v>
      </c>
      <c r="H493" s="495" t="s">
        <v>243</v>
      </c>
      <c r="I493" s="497" t="s">
        <v>266</v>
      </c>
      <c r="J493" s="495" t="s">
        <v>577</v>
      </c>
      <c r="K493" s="495">
        <v>2007</v>
      </c>
      <c r="L493" s="495" t="s">
        <v>241</v>
      </c>
      <c r="M493" s="498">
        <v>25000</v>
      </c>
      <c r="N493" s="498"/>
      <c r="O493" s="499"/>
    </row>
    <row r="494" spans="1:15" s="497" customFormat="1" ht="30" x14ac:dyDescent="0.2">
      <c r="A494" s="495" t="s">
        <v>1021</v>
      </c>
      <c r="B494" s="495" t="s">
        <v>1656</v>
      </c>
      <c r="C494" s="495" t="s">
        <v>1975</v>
      </c>
      <c r="D494" s="495" t="s">
        <v>339</v>
      </c>
      <c r="E494" s="495" t="s">
        <v>464</v>
      </c>
      <c r="F494" s="495">
        <v>1999</v>
      </c>
      <c r="H494" s="495" t="s">
        <v>243</v>
      </c>
      <c r="I494" s="497" t="s">
        <v>266</v>
      </c>
      <c r="J494" s="495" t="s">
        <v>245</v>
      </c>
      <c r="K494" s="495">
        <v>2009</v>
      </c>
      <c r="L494" s="495" t="s">
        <v>241</v>
      </c>
      <c r="M494" s="498">
        <v>25000</v>
      </c>
      <c r="N494" s="498"/>
      <c r="O494" s="499"/>
    </row>
    <row r="495" spans="1:15" s="497" customFormat="1" ht="30" x14ac:dyDescent="0.4">
      <c r="A495" s="495" t="s">
        <v>1022</v>
      </c>
      <c r="B495" s="495" t="s">
        <v>1657</v>
      </c>
      <c r="C495" s="495" t="s">
        <v>72</v>
      </c>
      <c r="D495" s="495" t="s">
        <v>449</v>
      </c>
      <c r="E495" s="495" t="s">
        <v>464</v>
      </c>
      <c r="F495" s="495">
        <v>0</v>
      </c>
      <c r="H495" s="495" t="s">
        <v>243</v>
      </c>
      <c r="I495" s="497" t="s">
        <v>266</v>
      </c>
      <c r="J495" s="495" t="s">
        <v>245</v>
      </c>
      <c r="K495" s="495">
        <v>2003</v>
      </c>
      <c r="L495" s="495" t="s">
        <v>247</v>
      </c>
      <c r="M495" s="498">
        <v>25000</v>
      </c>
      <c r="N495" s="498"/>
      <c r="O495" s="500"/>
    </row>
    <row r="496" spans="1:15" s="497" customFormat="1" ht="30" x14ac:dyDescent="0.2">
      <c r="A496" s="495" t="s">
        <v>1023</v>
      </c>
      <c r="B496" s="495" t="s">
        <v>1658</v>
      </c>
      <c r="C496" s="495" t="s">
        <v>106</v>
      </c>
      <c r="D496" s="495" t="s">
        <v>285</v>
      </c>
      <c r="E496" s="495" t="s">
        <v>464</v>
      </c>
      <c r="F496" s="495">
        <v>1986</v>
      </c>
      <c r="H496" s="495" t="s">
        <v>243</v>
      </c>
      <c r="I496" s="497" t="s">
        <v>266</v>
      </c>
      <c r="J496" s="495" t="s">
        <v>577</v>
      </c>
      <c r="K496" s="495">
        <v>2006</v>
      </c>
      <c r="L496" s="495" t="s">
        <v>247</v>
      </c>
      <c r="M496" s="498">
        <v>25000</v>
      </c>
      <c r="N496" s="498"/>
      <c r="O496" s="499"/>
    </row>
    <row r="497" spans="1:15" s="497" customFormat="1" ht="30" x14ac:dyDescent="0.4">
      <c r="A497" s="495" t="s">
        <v>1024</v>
      </c>
      <c r="B497" s="495" t="s">
        <v>1659</v>
      </c>
      <c r="C497" s="495" t="s">
        <v>72</v>
      </c>
      <c r="D497" s="495" t="s">
        <v>499</v>
      </c>
      <c r="E497" s="495" t="s">
        <v>464</v>
      </c>
      <c r="F497" s="495">
        <v>0</v>
      </c>
      <c r="H497" s="495" t="s">
        <v>243</v>
      </c>
      <c r="I497" s="497" t="s">
        <v>266</v>
      </c>
      <c r="J497" s="495" t="s">
        <v>577</v>
      </c>
      <c r="K497" s="495">
        <v>2002</v>
      </c>
      <c r="L497" s="495" t="s">
        <v>241</v>
      </c>
      <c r="M497" s="498">
        <v>25000</v>
      </c>
      <c r="N497" s="498"/>
      <c r="O497" s="500"/>
    </row>
    <row r="498" spans="1:15" s="497" customFormat="1" ht="30" x14ac:dyDescent="0.2">
      <c r="A498" s="495" t="s">
        <v>1025</v>
      </c>
      <c r="B498" s="495" t="s">
        <v>1660</v>
      </c>
      <c r="C498" s="495" t="s">
        <v>87</v>
      </c>
      <c r="D498" s="495" t="s">
        <v>2100</v>
      </c>
      <c r="E498" s="495" t="s">
        <v>464</v>
      </c>
      <c r="F498" s="495">
        <v>0</v>
      </c>
      <c r="H498" s="495" t="s">
        <v>243</v>
      </c>
      <c r="I498" s="497" t="s">
        <v>266</v>
      </c>
      <c r="J498" s="495" t="s">
        <v>577</v>
      </c>
      <c r="K498" s="495">
        <v>2000</v>
      </c>
      <c r="L498" s="495" t="s">
        <v>249</v>
      </c>
      <c r="M498" s="498">
        <v>25000</v>
      </c>
      <c r="N498" s="498"/>
      <c r="O498" s="499"/>
    </row>
    <row r="499" spans="1:15" s="497" customFormat="1" ht="30" x14ac:dyDescent="0.2">
      <c r="A499" s="495" t="s">
        <v>1026</v>
      </c>
      <c r="B499" s="495" t="s">
        <v>1661</v>
      </c>
      <c r="C499" s="495" t="s">
        <v>416</v>
      </c>
      <c r="D499" s="495" t="s">
        <v>2101</v>
      </c>
      <c r="E499" s="495" t="s">
        <v>464</v>
      </c>
      <c r="F499" s="495">
        <v>0</v>
      </c>
      <c r="H499" s="495" t="s">
        <v>243</v>
      </c>
      <c r="I499" s="497" t="s">
        <v>266</v>
      </c>
      <c r="J499" s="495" t="s">
        <v>577</v>
      </c>
      <c r="K499" s="495">
        <v>1997</v>
      </c>
      <c r="L499" s="495" t="s">
        <v>242</v>
      </c>
      <c r="M499" s="498">
        <v>25000</v>
      </c>
      <c r="O499" s="499"/>
    </row>
    <row r="500" spans="1:15" s="497" customFormat="1" ht="30" x14ac:dyDescent="0.2">
      <c r="A500" s="495" t="s">
        <v>1027</v>
      </c>
      <c r="B500" s="495" t="s">
        <v>1662</v>
      </c>
      <c r="C500" s="495" t="s">
        <v>76</v>
      </c>
      <c r="D500" s="495" t="s">
        <v>505</v>
      </c>
      <c r="E500" s="495" t="s">
        <v>464</v>
      </c>
      <c r="F500" s="495">
        <v>1985</v>
      </c>
      <c r="H500" s="495" t="s">
        <v>243</v>
      </c>
      <c r="I500" s="497" t="s">
        <v>266</v>
      </c>
      <c r="J500" s="495" t="s">
        <v>245</v>
      </c>
      <c r="K500" s="495">
        <v>2004</v>
      </c>
      <c r="L500" s="495" t="s">
        <v>242</v>
      </c>
      <c r="M500" s="498">
        <v>25000</v>
      </c>
      <c r="N500" s="498"/>
      <c r="O500" s="499"/>
    </row>
    <row r="501" spans="1:15" s="497" customFormat="1" ht="30" x14ac:dyDescent="0.4">
      <c r="A501" s="495" t="s">
        <v>1277</v>
      </c>
      <c r="B501" s="495" t="s">
        <v>1908</v>
      </c>
      <c r="C501" s="495" t="s">
        <v>83</v>
      </c>
      <c r="D501" s="495" t="s">
        <v>317</v>
      </c>
      <c r="E501" s="495" t="s">
        <v>464</v>
      </c>
      <c r="F501" s="495">
        <v>1986</v>
      </c>
      <c r="H501" s="495" t="s">
        <v>243</v>
      </c>
      <c r="I501" s="497" t="s">
        <v>266</v>
      </c>
      <c r="J501" s="495" t="s">
        <v>564</v>
      </c>
      <c r="K501" s="495">
        <v>2004</v>
      </c>
      <c r="L501" s="495" t="s">
        <v>249</v>
      </c>
      <c r="M501" s="498">
        <v>25000</v>
      </c>
      <c r="O501" s="500"/>
    </row>
    <row r="502" spans="1:15" s="497" customFormat="1" ht="30" x14ac:dyDescent="0.2">
      <c r="A502" s="495" t="s">
        <v>1028</v>
      </c>
      <c r="B502" s="495" t="s">
        <v>1663</v>
      </c>
      <c r="C502" s="495" t="s">
        <v>1976</v>
      </c>
      <c r="D502" s="495" t="s">
        <v>319</v>
      </c>
      <c r="E502" s="495" t="s">
        <v>464</v>
      </c>
      <c r="F502" s="495">
        <v>1995</v>
      </c>
      <c r="H502" s="495" t="s">
        <v>243</v>
      </c>
      <c r="I502" s="497" t="s">
        <v>266</v>
      </c>
      <c r="J502" s="495" t="s">
        <v>245</v>
      </c>
      <c r="K502" s="495">
        <v>2014</v>
      </c>
      <c r="L502" s="495" t="s">
        <v>241</v>
      </c>
      <c r="M502" s="498">
        <v>25000</v>
      </c>
      <c r="N502" s="498"/>
      <c r="O502" s="499"/>
    </row>
    <row r="503" spans="1:15" s="497" customFormat="1" ht="30" x14ac:dyDescent="0.2">
      <c r="A503" s="495" t="s">
        <v>1029</v>
      </c>
      <c r="B503" s="495" t="s">
        <v>1664</v>
      </c>
      <c r="C503" s="495" t="s">
        <v>152</v>
      </c>
      <c r="D503" s="495" t="s">
        <v>451</v>
      </c>
      <c r="E503" s="495" t="s">
        <v>464</v>
      </c>
      <c r="F503" s="495">
        <v>1987</v>
      </c>
      <c r="H503" s="495" t="s">
        <v>243</v>
      </c>
      <c r="I503" s="497" t="s">
        <v>266</v>
      </c>
      <c r="J503" s="495" t="s">
        <v>577</v>
      </c>
      <c r="K503" s="495">
        <v>2005</v>
      </c>
      <c r="L503" s="495" t="s">
        <v>247</v>
      </c>
      <c r="M503" s="498">
        <v>25000</v>
      </c>
      <c r="O503" s="499"/>
    </row>
    <row r="504" spans="1:15" s="497" customFormat="1" ht="30" x14ac:dyDescent="0.2">
      <c r="A504" s="495" t="s">
        <v>1030</v>
      </c>
      <c r="B504" s="495" t="s">
        <v>1665</v>
      </c>
      <c r="C504" s="495" t="s">
        <v>84</v>
      </c>
      <c r="D504" s="495" t="s">
        <v>552</v>
      </c>
      <c r="E504" s="495" t="s">
        <v>464</v>
      </c>
      <c r="F504" s="495">
        <v>1988</v>
      </c>
      <c r="H504" s="495" t="s">
        <v>243</v>
      </c>
      <c r="I504" s="497" t="s">
        <v>266</v>
      </c>
      <c r="J504" s="495" t="s">
        <v>577</v>
      </c>
      <c r="K504" s="495">
        <v>2006</v>
      </c>
      <c r="L504" s="495" t="s">
        <v>251</v>
      </c>
      <c r="M504" s="498">
        <v>25000</v>
      </c>
      <c r="N504" s="498"/>
      <c r="O504" s="499"/>
    </row>
    <row r="505" spans="1:15" s="497" customFormat="1" ht="30" x14ac:dyDescent="0.2">
      <c r="A505" s="495" t="s">
        <v>1278</v>
      </c>
      <c r="B505" s="495" t="s">
        <v>1909</v>
      </c>
      <c r="C505" s="495" t="s">
        <v>83</v>
      </c>
      <c r="D505" s="495" t="s">
        <v>317</v>
      </c>
      <c r="E505" s="495" t="s">
        <v>464</v>
      </c>
      <c r="F505" s="495">
        <v>1986</v>
      </c>
      <c r="H505" s="495" t="s">
        <v>243</v>
      </c>
      <c r="I505" s="497" t="s">
        <v>266</v>
      </c>
      <c r="J505" s="495" t="s">
        <v>564</v>
      </c>
      <c r="K505" s="495">
        <v>2004</v>
      </c>
      <c r="L505" s="495" t="s">
        <v>249</v>
      </c>
      <c r="M505" s="498">
        <v>25000</v>
      </c>
      <c r="N505" s="498"/>
      <c r="O505" s="499"/>
    </row>
    <row r="506" spans="1:15" s="497" customFormat="1" ht="30" x14ac:dyDescent="0.2">
      <c r="A506" s="495" t="s">
        <v>1031</v>
      </c>
      <c r="B506" s="495" t="s">
        <v>1666</v>
      </c>
      <c r="C506" s="495" t="s">
        <v>109</v>
      </c>
      <c r="D506" s="495" t="s">
        <v>308</v>
      </c>
      <c r="E506" s="495" t="s">
        <v>464</v>
      </c>
      <c r="F506" s="495">
        <v>1994</v>
      </c>
      <c r="H506" s="495" t="s">
        <v>243</v>
      </c>
      <c r="I506" s="497" t="s">
        <v>266</v>
      </c>
      <c r="J506" s="495" t="s">
        <v>577</v>
      </c>
      <c r="K506" s="495">
        <v>2013</v>
      </c>
      <c r="L506" s="495" t="s">
        <v>241</v>
      </c>
      <c r="M506" s="498">
        <v>25000</v>
      </c>
      <c r="N506" s="498"/>
      <c r="O506" s="499"/>
    </row>
    <row r="507" spans="1:15" s="497" customFormat="1" ht="27.75" x14ac:dyDescent="0.2">
      <c r="A507" s="495" t="s">
        <v>1032</v>
      </c>
      <c r="B507" s="495" t="s">
        <v>1667</v>
      </c>
      <c r="C507" s="495" t="s">
        <v>152</v>
      </c>
      <c r="D507" s="495" t="s">
        <v>2102</v>
      </c>
      <c r="E507" s="495" t="s">
        <v>464</v>
      </c>
      <c r="F507" s="495">
        <v>1994</v>
      </c>
      <c r="H507" s="495" t="s">
        <v>243</v>
      </c>
      <c r="I507" s="497" t="s">
        <v>266</v>
      </c>
      <c r="J507" s="495" t="s">
        <v>577</v>
      </c>
      <c r="K507" s="495">
        <v>2012</v>
      </c>
      <c r="L507" s="495" t="s">
        <v>246</v>
      </c>
      <c r="M507" s="498">
        <v>25000</v>
      </c>
      <c r="N507" s="498"/>
      <c r="O507" s="503"/>
    </row>
    <row r="508" spans="1:15" s="497" customFormat="1" ht="30" x14ac:dyDescent="0.4">
      <c r="A508" s="495" t="s">
        <v>1033</v>
      </c>
      <c r="B508" s="495" t="s">
        <v>1668</v>
      </c>
      <c r="C508" s="495" t="s">
        <v>110</v>
      </c>
      <c r="D508" s="495" t="s">
        <v>2103</v>
      </c>
      <c r="E508" s="495" t="s">
        <v>464</v>
      </c>
      <c r="F508" s="495">
        <v>1972</v>
      </c>
      <c r="H508" s="495" t="s">
        <v>243</v>
      </c>
      <c r="I508" s="497" t="s">
        <v>266</v>
      </c>
      <c r="J508" s="495" t="s">
        <v>245</v>
      </c>
      <c r="K508" s="495">
        <v>1990</v>
      </c>
      <c r="L508" s="495" t="s">
        <v>249</v>
      </c>
      <c r="M508" s="498">
        <v>25000</v>
      </c>
      <c r="O508" s="500"/>
    </row>
    <row r="509" spans="1:15" s="497" customFormat="1" ht="30" x14ac:dyDescent="0.4">
      <c r="A509" s="495" t="s">
        <v>1034</v>
      </c>
      <c r="B509" s="495" t="s">
        <v>1669</v>
      </c>
      <c r="C509" s="495" t="s">
        <v>333</v>
      </c>
      <c r="D509" s="495" t="s">
        <v>343</v>
      </c>
      <c r="E509" s="495" t="s">
        <v>464</v>
      </c>
      <c r="F509" s="495">
        <v>1990</v>
      </c>
      <c r="H509" s="495" t="s">
        <v>243</v>
      </c>
      <c r="I509" s="497" t="s">
        <v>266</v>
      </c>
      <c r="J509" s="495" t="s">
        <v>577</v>
      </c>
      <c r="K509" s="495">
        <v>2007</v>
      </c>
      <c r="L509" s="495" t="s">
        <v>241</v>
      </c>
      <c r="M509" s="498">
        <v>25000</v>
      </c>
      <c r="N509" s="498"/>
      <c r="O509" s="500"/>
    </row>
    <row r="510" spans="1:15" s="497" customFormat="1" ht="30" x14ac:dyDescent="0.2">
      <c r="A510" s="495" t="s">
        <v>1035</v>
      </c>
      <c r="B510" s="495" t="s">
        <v>1670</v>
      </c>
      <c r="C510" s="495" t="s">
        <v>149</v>
      </c>
      <c r="D510" s="495" t="s">
        <v>2104</v>
      </c>
      <c r="E510" s="495" t="s">
        <v>464</v>
      </c>
      <c r="F510" s="495">
        <v>1998</v>
      </c>
      <c r="H510" s="495" t="s">
        <v>243</v>
      </c>
      <c r="I510" s="497" t="s">
        <v>266</v>
      </c>
      <c r="J510" s="495" t="s">
        <v>245</v>
      </c>
      <c r="K510" s="495">
        <v>2016</v>
      </c>
      <c r="L510" s="495" t="s">
        <v>252</v>
      </c>
      <c r="M510" s="498">
        <v>25000</v>
      </c>
      <c r="O510" s="499"/>
    </row>
    <row r="511" spans="1:15" s="497" customFormat="1" ht="30" x14ac:dyDescent="0.2">
      <c r="A511" s="495" t="s">
        <v>1036</v>
      </c>
      <c r="B511" s="495" t="s">
        <v>1671</v>
      </c>
      <c r="C511" s="495" t="s">
        <v>70</v>
      </c>
      <c r="D511" s="495" t="s">
        <v>2011</v>
      </c>
      <c r="E511" s="495" t="s">
        <v>196</v>
      </c>
      <c r="F511" s="495">
        <v>2000</v>
      </c>
      <c r="H511" s="495" t="s">
        <v>243</v>
      </c>
      <c r="I511" s="497" t="s">
        <v>266</v>
      </c>
      <c r="J511" s="495" t="s">
        <v>245</v>
      </c>
      <c r="K511" s="495">
        <v>2017</v>
      </c>
      <c r="L511" s="495" t="s">
        <v>250</v>
      </c>
      <c r="M511" s="498">
        <v>25000</v>
      </c>
      <c r="N511" s="498"/>
      <c r="O511" s="499"/>
    </row>
    <row r="512" spans="1:15" s="497" customFormat="1" ht="30" x14ac:dyDescent="0.4">
      <c r="A512" s="495" t="s">
        <v>1037</v>
      </c>
      <c r="B512" s="495" t="s">
        <v>1672</v>
      </c>
      <c r="C512" s="495" t="s">
        <v>1977</v>
      </c>
      <c r="D512" s="495" t="s">
        <v>445</v>
      </c>
      <c r="E512" s="495" t="s">
        <v>464</v>
      </c>
      <c r="F512" s="495">
        <v>0</v>
      </c>
      <c r="H512" s="495" t="s">
        <v>243</v>
      </c>
      <c r="I512" s="497" t="s">
        <v>266</v>
      </c>
      <c r="J512" s="495" t="s">
        <v>245</v>
      </c>
      <c r="K512" s="495">
        <v>2004</v>
      </c>
      <c r="L512" s="495" t="s">
        <v>247</v>
      </c>
      <c r="M512" s="498">
        <v>25000</v>
      </c>
      <c r="N512" s="498"/>
      <c r="O512" s="500"/>
    </row>
    <row r="513" spans="1:15" s="497" customFormat="1" ht="30" x14ac:dyDescent="0.4">
      <c r="A513" s="495" t="s">
        <v>1038</v>
      </c>
      <c r="B513" s="495" t="s">
        <v>1673</v>
      </c>
      <c r="C513" s="495" t="s">
        <v>72</v>
      </c>
      <c r="D513" s="495" t="s">
        <v>447</v>
      </c>
      <c r="E513" s="495" t="s">
        <v>464</v>
      </c>
      <c r="F513" s="495">
        <v>0</v>
      </c>
      <c r="H513" s="495" t="s">
        <v>243</v>
      </c>
      <c r="I513" s="497" t="s">
        <v>266</v>
      </c>
      <c r="J513" s="495" t="s">
        <v>577</v>
      </c>
      <c r="K513" s="495">
        <v>2002</v>
      </c>
      <c r="L513" s="495" t="s">
        <v>242</v>
      </c>
      <c r="M513" s="498">
        <v>25000</v>
      </c>
      <c r="O513" s="500"/>
    </row>
    <row r="514" spans="1:15" s="497" customFormat="1" ht="30" x14ac:dyDescent="0.2">
      <c r="A514" s="495" t="s">
        <v>1039</v>
      </c>
      <c r="B514" s="495" t="s">
        <v>1674</v>
      </c>
      <c r="C514" s="495" t="s">
        <v>1978</v>
      </c>
      <c r="D514" s="495" t="s">
        <v>2105</v>
      </c>
      <c r="E514" s="495" t="s">
        <v>464</v>
      </c>
      <c r="F514" s="495">
        <v>1996</v>
      </c>
      <c r="H514" s="495" t="s">
        <v>243</v>
      </c>
      <c r="I514" s="497" t="s">
        <v>266</v>
      </c>
      <c r="J514" s="495" t="s">
        <v>245</v>
      </c>
      <c r="K514" s="495">
        <v>2014</v>
      </c>
      <c r="L514" s="495" t="s">
        <v>241</v>
      </c>
      <c r="M514" s="498">
        <v>25000</v>
      </c>
      <c r="N514" s="498"/>
      <c r="O514" s="499"/>
    </row>
    <row r="515" spans="1:15" s="497" customFormat="1" ht="33" x14ac:dyDescent="0.2">
      <c r="A515" s="495" t="s">
        <v>1040</v>
      </c>
      <c r="B515" s="495" t="s">
        <v>1675</v>
      </c>
      <c r="C515" s="495" t="s">
        <v>73</v>
      </c>
      <c r="D515" s="495" t="s">
        <v>284</v>
      </c>
      <c r="E515" s="495" t="s">
        <v>464</v>
      </c>
      <c r="F515" s="495">
        <v>0</v>
      </c>
      <c r="H515" s="495" t="s">
        <v>243</v>
      </c>
      <c r="I515" s="497" t="s">
        <v>266</v>
      </c>
      <c r="J515" s="495" t="s">
        <v>245</v>
      </c>
      <c r="K515" s="495">
        <v>1998</v>
      </c>
      <c r="L515" s="495" t="s">
        <v>250</v>
      </c>
      <c r="M515" s="498">
        <v>25000</v>
      </c>
      <c r="N515" s="498"/>
      <c r="O515" s="502"/>
    </row>
    <row r="516" spans="1:15" s="497" customFormat="1" ht="30" x14ac:dyDescent="0.2">
      <c r="A516" s="495" t="s">
        <v>1041</v>
      </c>
      <c r="B516" s="495" t="s">
        <v>1676</v>
      </c>
      <c r="C516" s="495" t="s">
        <v>105</v>
      </c>
      <c r="D516" s="495" t="s">
        <v>2106</v>
      </c>
      <c r="E516" s="495" t="s">
        <v>464</v>
      </c>
      <c r="F516" s="495">
        <v>1985</v>
      </c>
      <c r="H516" s="495" t="s">
        <v>243</v>
      </c>
      <c r="I516" s="497" t="s">
        <v>266</v>
      </c>
      <c r="J516" s="495" t="s">
        <v>577</v>
      </c>
      <c r="K516" s="495">
        <v>2006</v>
      </c>
      <c r="L516" s="495" t="s">
        <v>241</v>
      </c>
      <c r="M516" s="498">
        <v>25000</v>
      </c>
      <c r="N516" s="498"/>
      <c r="O516" s="499"/>
    </row>
    <row r="517" spans="1:15" s="497" customFormat="1" ht="30" x14ac:dyDescent="0.4">
      <c r="A517" s="495" t="s">
        <v>1042</v>
      </c>
      <c r="B517" s="495" t="s">
        <v>1677</v>
      </c>
      <c r="C517" s="495" t="s">
        <v>1979</v>
      </c>
      <c r="D517" s="495" t="s">
        <v>372</v>
      </c>
      <c r="E517" s="495" t="s">
        <v>464</v>
      </c>
      <c r="F517" s="495">
        <v>2000</v>
      </c>
      <c r="H517" s="495" t="s">
        <v>243</v>
      </c>
      <c r="I517" s="497" t="s">
        <v>266</v>
      </c>
      <c r="J517" s="495" t="s">
        <v>245</v>
      </c>
      <c r="K517" s="495">
        <v>2018</v>
      </c>
      <c r="L517" s="495" t="s">
        <v>465</v>
      </c>
      <c r="M517" s="498">
        <v>25000</v>
      </c>
      <c r="N517" s="498"/>
      <c r="O517" s="500"/>
    </row>
    <row r="518" spans="1:15" s="497" customFormat="1" ht="30" x14ac:dyDescent="0.2">
      <c r="A518" s="495" t="s">
        <v>1043</v>
      </c>
      <c r="B518" s="495" t="s">
        <v>1678</v>
      </c>
      <c r="C518" s="495" t="s">
        <v>72</v>
      </c>
      <c r="D518" s="495" t="s">
        <v>2107</v>
      </c>
      <c r="E518" s="495" t="s">
        <v>464</v>
      </c>
      <c r="F518" s="495">
        <v>0</v>
      </c>
      <c r="H518" s="495" t="s">
        <v>243</v>
      </c>
      <c r="I518" s="497" t="s">
        <v>266</v>
      </c>
      <c r="J518" s="495" t="s">
        <v>245</v>
      </c>
      <c r="K518" s="495">
        <v>2002</v>
      </c>
      <c r="L518" s="495" t="s">
        <v>242</v>
      </c>
      <c r="M518" s="498">
        <v>25000</v>
      </c>
      <c r="N518" s="498"/>
      <c r="O518" s="499"/>
    </row>
    <row r="519" spans="1:15" s="497" customFormat="1" ht="30" x14ac:dyDescent="0.2">
      <c r="A519" s="495" t="s">
        <v>1279</v>
      </c>
      <c r="B519" s="495" t="s">
        <v>1910</v>
      </c>
      <c r="C519" s="495" t="s">
        <v>106</v>
      </c>
      <c r="D519" s="495" t="s">
        <v>303</v>
      </c>
      <c r="E519" s="495" t="s">
        <v>464</v>
      </c>
      <c r="F519" s="495">
        <v>0</v>
      </c>
      <c r="H519" s="495" t="s">
        <v>243</v>
      </c>
      <c r="I519" s="497" t="s">
        <v>266</v>
      </c>
      <c r="J519" s="495" t="s">
        <v>564</v>
      </c>
      <c r="K519" s="495">
        <v>2007</v>
      </c>
      <c r="L519" s="495" t="s">
        <v>248</v>
      </c>
      <c r="M519" s="498">
        <v>25000</v>
      </c>
      <c r="O519" s="499"/>
    </row>
    <row r="520" spans="1:15" s="497" customFormat="1" ht="30" x14ac:dyDescent="0.2">
      <c r="A520" s="495" t="s">
        <v>1044</v>
      </c>
      <c r="B520" s="495" t="s">
        <v>1679</v>
      </c>
      <c r="C520" s="495" t="s">
        <v>70</v>
      </c>
      <c r="D520" s="495" t="s">
        <v>2108</v>
      </c>
      <c r="E520" s="495" t="s">
        <v>464</v>
      </c>
      <c r="F520" s="495">
        <v>1997</v>
      </c>
      <c r="H520" s="495" t="s">
        <v>243</v>
      </c>
      <c r="I520" s="497" t="s">
        <v>266</v>
      </c>
      <c r="J520" s="495" t="s">
        <v>245</v>
      </c>
      <c r="K520" s="495">
        <v>2016</v>
      </c>
      <c r="L520" s="495" t="s">
        <v>241</v>
      </c>
      <c r="M520" s="498">
        <v>25000</v>
      </c>
      <c r="N520" s="498"/>
      <c r="O520" s="499"/>
    </row>
    <row r="521" spans="1:15" s="497" customFormat="1" ht="30" x14ac:dyDescent="0.2">
      <c r="A521" s="495" t="s">
        <v>1045</v>
      </c>
      <c r="B521" s="495" t="s">
        <v>1680</v>
      </c>
      <c r="C521" s="495" t="s">
        <v>126</v>
      </c>
      <c r="D521" s="495" t="s">
        <v>314</v>
      </c>
      <c r="E521" s="495" t="s">
        <v>464</v>
      </c>
      <c r="F521" s="495">
        <v>1988</v>
      </c>
      <c r="H521" s="495" t="s">
        <v>243</v>
      </c>
      <c r="I521" s="497" t="s">
        <v>266</v>
      </c>
      <c r="J521" s="495" t="s">
        <v>577</v>
      </c>
      <c r="K521" s="495">
        <v>2007</v>
      </c>
      <c r="L521" s="495" t="s">
        <v>249</v>
      </c>
      <c r="M521" s="498">
        <v>25000</v>
      </c>
      <c r="O521" s="499"/>
    </row>
    <row r="522" spans="1:15" s="497" customFormat="1" ht="30" x14ac:dyDescent="0.2">
      <c r="A522" s="495" t="s">
        <v>1244</v>
      </c>
      <c r="B522" s="495" t="s">
        <v>1875</v>
      </c>
      <c r="C522" s="495" t="s">
        <v>134</v>
      </c>
      <c r="D522" s="495" t="s">
        <v>291</v>
      </c>
      <c r="E522" s="495"/>
      <c r="F522" s="495"/>
      <c r="H522" s="495" t="s">
        <v>243</v>
      </c>
      <c r="I522" s="497" t="s">
        <v>266</v>
      </c>
      <c r="J522" s="495" t="s">
        <v>2168</v>
      </c>
      <c r="K522" s="495">
        <v>2017</v>
      </c>
      <c r="L522" s="495" t="s">
        <v>249</v>
      </c>
      <c r="M522" s="498">
        <v>10000</v>
      </c>
      <c r="N522" s="498"/>
      <c r="O522" s="499"/>
    </row>
    <row r="523" spans="1:15" s="497" customFormat="1" ht="30" x14ac:dyDescent="0.2">
      <c r="A523" s="495" t="s">
        <v>1046</v>
      </c>
      <c r="B523" s="495" t="s">
        <v>1681</v>
      </c>
      <c r="C523" s="495" t="s">
        <v>74</v>
      </c>
      <c r="D523" s="495" t="s">
        <v>339</v>
      </c>
      <c r="E523" s="495" t="s">
        <v>464</v>
      </c>
      <c r="F523" s="495">
        <v>1991</v>
      </c>
      <c r="H523" s="495" t="s">
        <v>243</v>
      </c>
      <c r="I523" s="497" t="s">
        <v>266</v>
      </c>
      <c r="J523" s="495" t="s">
        <v>577</v>
      </c>
      <c r="K523" s="495">
        <v>2014</v>
      </c>
      <c r="L523" s="495" t="s">
        <v>251</v>
      </c>
      <c r="M523" s="498">
        <v>25000</v>
      </c>
      <c r="N523" s="498"/>
      <c r="O523" s="499"/>
    </row>
    <row r="524" spans="1:15" s="497" customFormat="1" ht="30" x14ac:dyDescent="0.4">
      <c r="A524" s="495" t="s">
        <v>1047</v>
      </c>
      <c r="B524" s="495" t="s">
        <v>1682</v>
      </c>
      <c r="C524" s="495" t="s">
        <v>106</v>
      </c>
      <c r="D524" s="495" t="s">
        <v>2063</v>
      </c>
      <c r="E524" s="495" t="s">
        <v>464</v>
      </c>
      <c r="F524" s="495">
        <v>0</v>
      </c>
      <c r="H524" s="495" t="s">
        <v>243</v>
      </c>
      <c r="I524" s="497" t="s">
        <v>266</v>
      </c>
      <c r="J524" s="495" t="s">
        <v>577</v>
      </c>
      <c r="K524" s="495">
        <v>2004</v>
      </c>
      <c r="L524" s="495" t="s">
        <v>252</v>
      </c>
      <c r="M524" s="498">
        <v>25000</v>
      </c>
      <c r="N524" s="498"/>
      <c r="O524" s="500"/>
    </row>
    <row r="525" spans="1:15" s="497" customFormat="1" ht="30" x14ac:dyDescent="0.2">
      <c r="A525" s="495" t="s">
        <v>1245</v>
      </c>
      <c r="B525" s="495" t="s">
        <v>1876</v>
      </c>
      <c r="C525" s="495" t="s">
        <v>258</v>
      </c>
      <c r="D525" s="495" t="s">
        <v>356</v>
      </c>
      <c r="E525" s="495"/>
      <c r="F525" s="495"/>
      <c r="H525" s="495" t="s">
        <v>243</v>
      </c>
      <c r="I525" s="497" t="s">
        <v>266</v>
      </c>
      <c r="J525" s="495" t="s">
        <v>2168</v>
      </c>
      <c r="K525" s="495">
        <v>1996</v>
      </c>
      <c r="L525" s="495" t="s">
        <v>241</v>
      </c>
      <c r="M525" s="498">
        <v>10000</v>
      </c>
      <c r="N525" s="498"/>
      <c r="O525" s="499"/>
    </row>
    <row r="526" spans="1:15" s="497" customFormat="1" ht="30" x14ac:dyDescent="0.4">
      <c r="A526" s="495" t="s">
        <v>1048</v>
      </c>
      <c r="B526" s="495" t="s">
        <v>1683</v>
      </c>
      <c r="C526" s="495" t="s">
        <v>1980</v>
      </c>
      <c r="D526" s="495" t="s">
        <v>374</v>
      </c>
      <c r="E526" s="495" t="s">
        <v>464</v>
      </c>
      <c r="F526" s="495">
        <v>1968</v>
      </c>
      <c r="H526" s="495" t="s">
        <v>243</v>
      </c>
      <c r="I526" s="497" t="s">
        <v>266</v>
      </c>
      <c r="J526" s="495" t="s">
        <v>577</v>
      </c>
      <c r="K526" s="495">
        <v>2007</v>
      </c>
      <c r="L526" s="495" t="s">
        <v>465</v>
      </c>
      <c r="M526" s="498">
        <v>25000</v>
      </c>
      <c r="N526" s="498"/>
      <c r="O526" s="500"/>
    </row>
    <row r="527" spans="1:15" s="497" customFormat="1" ht="30" x14ac:dyDescent="0.2">
      <c r="A527" s="495" t="s">
        <v>1049</v>
      </c>
      <c r="B527" s="495" t="s">
        <v>1684</v>
      </c>
      <c r="C527" s="495" t="s">
        <v>67</v>
      </c>
      <c r="D527" s="495" t="s">
        <v>420</v>
      </c>
      <c r="E527" s="495" t="s">
        <v>464</v>
      </c>
      <c r="F527" s="495">
        <v>0</v>
      </c>
      <c r="H527" s="495" t="s">
        <v>243</v>
      </c>
      <c r="I527" s="497" t="s">
        <v>266</v>
      </c>
      <c r="J527" s="495" t="s">
        <v>245</v>
      </c>
      <c r="K527" s="495">
        <v>2002</v>
      </c>
      <c r="L527" s="495" t="s">
        <v>255</v>
      </c>
      <c r="M527" s="498">
        <v>25000</v>
      </c>
      <c r="N527" s="498"/>
      <c r="O527" s="499"/>
    </row>
    <row r="528" spans="1:15" s="497" customFormat="1" ht="30" x14ac:dyDescent="0.4">
      <c r="A528" s="495" t="s">
        <v>1050</v>
      </c>
      <c r="B528" s="495" t="s">
        <v>1685</v>
      </c>
      <c r="C528" s="495" t="s">
        <v>362</v>
      </c>
      <c r="D528" s="495" t="s">
        <v>331</v>
      </c>
      <c r="E528" s="495" t="s">
        <v>464</v>
      </c>
      <c r="F528" s="495">
        <v>1997</v>
      </c>
      <c r="H528" s="495" t="s">
        <v>243</v>
      </c>
      <c r="I528" s="497" t="s">
        <v>266</v>
      </c>
      <c r="J528" s="495" t="s">
        <v>577</v>
      </c>
      <c r="K528" s="495">
        <v>2014</v>
      </c>
      <c r="L528" s="495" t="s">
        <v>465</v>
      </c>
      <c r="M528" s="498">
        <v>25000</v>
      </c>
      <c r="N528" s="498"/>
      <c r="O528" s="500"/>
    </row>
    <row r="529" spans="1:15" s="497" customFormat="1" ht="30" x14ac:dyDescent="0.4">
      <c r="A529" s="495" t="s">
        <v>1051</v>
      </c>
      <c r="B529" s="495" t="s">
        <v>1686</v>
      </c>
      <c r="C529" s="495" t="s">
        <v>104</v>
      </c>
      <c r="D529" s="495" t="s">
        <v>2109</v>
      </c>
      <c r="E529" s="495" t="s">
        <v>464</v>
      </c>
      <c r="F529" s="495">
        <v>1966</v>
      </c>
      <c r="H529" s="495" t="s">
        <v>243</v>
      </c>
      <c r="I529" s="497" t="s">
        <v>266</v>
      </c>
      <c r="J529" s="495" t="s">
        <v>245</v>
      </c>
      <c r="K529" s="495">
        <v>1986</v>
      </c>
      <c r="L529" s="495" t="s">
        <v>242</v>
      </c>
      <c r="M529" s="498">
        <v>25000</v>
      </c>
      <c r="N529" s="498"/>
      <c r="O529" s="500"/>
    </row>
    <row r="530" spans="1:15" s="497" customFormat="1" ht="30" x14ac:dyDescent="0.2">
      <c r="A530" s="495" t="s">
        <v>1052</v>
      </c>
      <c r="B530" s="495" t="s">
        <v>1687</v>
      </c>
      <c r="C530" s="495" t="s">
        <v>155</v>
      </c>
      <c r="D530" s="495" t="s">
        <v>541</v>
      </c>
      <c r="E530" s="495" t="s">
        <v>464</v>
      </c>
      <c r="F530" s="495">
        <v>1981</v>
      </c>
      <c r="H530" s="495" t="s">
        <v>243</v>
      </c>
      <c r="I530" s="497" t="s">
        <v>266</v>
      </c>
      <c r="J530" s="495" t="s">
        <v>245</v>
      </c>
      <c r="K530" s="495">
        <v>2001</v>
      </c>
      <c r="L530" s="495" t="s">
        <v>249</v>
      </c>
      <c r="M530" s="498">
        <v>25000</v>
      </c>
      <c r="N530" s="498"/>
      <c r="O530" s="499"/>
    </row>
    <row r="531" spans="1:15" s="497" customFormat="1" ht="30" x14ac:dyDescent="0.4">
      <c r="A531" s="495" t="s">
        <v>1053</v>
      </c>
      <c r="B531" s="495" t="s">
        <v>1688</v>
      </c>
      <c r="C531" s="495" t="s">
        <v>116</v>
      </c>
      <c r="D531" s="495" t="s">
        <v>2110</v>
      </c>
      <c r="E531" s="495" t="s">
        <v>464</v>
      </c>
      <c r="F531" s="495">
        <v>1991</v>
      </c>
      <c r="H531" s="495" t="s">
        <v>243</v>
      </c>
      <c r="I531" s="497" t="s">
        <v>266</v>
      </c>
      <c r="J531" s="495" t="s">
        <v>577</v>
      </c>
      <c r="K531" s="495">
        <v>2011</v>
      </c>
      <c r="L531" s="495" t="s">
        <v>246</v>
      </c>
      <c r="M531" s="498">
        <v>25000</v>
      </c>
      <c r="O531" s="500"/>
    </row>
    <row r="532" spans="1:15" s="497" customFormat="1" ht="30" x14ac:dyDescent="0.2">
      <c r="A532" s="495" t="s">
        <v>1054</v>
      </c>
      <c r="B532" s="495" t="s">
        <v>1689</v>
      </c>
      <c r="C532" s="495" t="s">
        <v>113</v>
      </c>
      <c r="D532" s="495" t="s">
        <v>297</v>
      </c>
      <c r="E532" s="495" t="s">
        <v>464</v>
      </c>
      <c r="F532" s="495">
        <v>1987</v>
      </c>
      <c r="H532" s="495" t="s">
        <v>243</v>
      </c>
      <c r="I532" s="497" t="s">
        <v>266</v>
      </c>
      <c r="J532" s="495" t="s">
        <v>245</v>
      </c>
      <c r="K532" s="495">
        <v>2006</v>
      </c>
      <c r="L532" s="495" t="s">
        <v>241</v>
      </c>
      <c r="M532" s="498">
        <v>25000</v>
      </c>
      <c r="O532" s="499"/>
    </row>
    <row r="533" spans="1:15" s="497" customFormat="1" ht="30" x14ac:dyDescent="0.2">
      <c r="A533" s="495" t="s">
        <v>1055</v>
      </c>
      <c r="B533" s="495" t="s">
        <v>1690</v>
      </c>
      <c r="C533" s="495" t="s">
        <v>116</v>
      </c>
      <c r="D533" s="495" t="s">
        <v>2111</v>
      </c>
      <c r="E533" s="495" t="s">
        <v>464</v>
      </c>
      <c r="F533" s="495">
        <v>1994</v>
      </c>
      <c r="H533" s="495" t="s">
        <v>243</v>
      </c>
      <c r="I533" s="497" t="s">
        <v>266</v>
      </c>
      <c r="J533" s="495" t="s">
        <v>577</v>
      </c>
      <c r="K533" s="495">
        <v>2013</v>
      </c>
      <c r="L533" s="495" t="s">
        <v>241</v>
      </c>
      <c r="M533" s="498">
        <v>25000</v>
      </c>
      <c r="N533" s="498"/>
      <c r="O533" s="499"/>
    </row>
    <row r="534" spans="1:15" s="497" customFormat="1" ht="30" x14ac:dyDescent="0.2">
      <c r="A534" s="495" t="s">
        <v>1056</v>
      </c>
      <c r="B534" s="495" t="s">
        <v>1691</v>
      </c>
      <c r="C534" s="495" t="s">
        <v>153</v>
      </c>
      <c r="D534" s="495" t="s">
        <v>428</v>
      </c>
      <c r="E534" s="495" t="s">
        <v>464</v>
      </c>
      <c r="F534" s="495">
        <v>0</v>
      </c>
      <c r="H534" s="495" t="s">
        <v>243</v>
      </c>
      <c r="I534" s="497" t="s">
        <v>266</v>
      </c>
      <c r="J534" s="495" t="s">
        <v>577</v>
      </c>
      <c r="K534" s="495">
        <v>1999</v>
      </c>
      <c r="L534" s="495" t="s">
        <v>241</v>
      </c>
      <c r="M534" s="498">
        <v>25000</v>
      </c>
      <c r="N534" s="498"/>
      <c r="O534" s="499"/>
    </row>
    <row r="535" spans="1:15" s="497" customFormat="1" ht="30" x14ac:dyDescent="0.2">
      <c r="A535" s="495" t="s">
        <v>1057</v>
      </c>
      <c r="B535" s="495" t="s">
        <v>1692</v>
      </c>
      <c r="C535" s="495" t="s">
        <v>67</v>
      </c>
      <c r="D535" s="495" t="s">
        <v>2112</v>
      </c>
      <c r="E535" s="495" t="s">
        <v>464</v>
      </c>
      <c r="F535" s="495">
        <v>1986</v>
      </c>
      <c r="H535" s="495" t="s">
        <v>243</v>
      </c>
      <c r="I535" s="497" t="s">
        <v>266</v>
      </c>
      <c r="J535" s="495" t="s">
        <v>577</v>
      </c>
      <c r="K535" s="495">
        <v>2006</v>
      </c>
      <c r="L535" s="495" t="s">
        <v>241</v>
      </c>
      <c r="M535" s="498">
        <v>25000</v>
      </c>
      <c r="O535" s="499"/>
    </row>
    <row r="536" spans="1:15" s="497" customFormat="1" ht="30" x14ac:dyDescent="0.4">
      <c r="A536" s="495" t="s">
        <v>1058</v>
      </c>
      <c r="B536" s="495" t="s">
        <v>1693</v>
      </c>
      <c r="C536" s="495" t="s">
        <v>1981</v>
      </c>
      <c r="D536" s="495" t="s">
        <v>308</v>
      </c>
      <c r="E536" s="495" t="s">
        <v>196</v>
      </c>
      <c r="F536" s="495">
        <v>1970</v>
      </c>
      <c r="H536" s="495" t="s">
        <v>243</v>
      </c>
      <c r="I536" s="497" t="s">
        <v>266</v>
      </c>
      <c r="J536" s="495" t="s">
        <v>245</v>
      </c>
      <c r="K536" s="495">
        <v>1989</v>
      </c>
      <c r="L536" s="495" t="s">
        <v>248</v>
      </c>
      <c r="M536" s="498">
        <v>25000</v>
      </c>
      <c r="N536" s="498"/>
      <c r="O536" s="500"/>
    </row>
    <row r="537" spans="1:15" s="497" customFormat="1" ht="30" x14ac:dyDescent="0.2">
      <c r="A537" s="495" t="s">
        <v>1059</v>
      </c>
      <c r="B537" s="495" t="s">
        <v>1694</v>
      </c>
      <c r="C537" s="495" t="s">
        <v>114</v>
      </c>
      <c r="D537" s="495" t="s">
        <v>322</v>
      </c>
      <c r="E537" s="495" t="s">
        <v>464</v>
      </c>
      <c r="F537" s="495">
        <v>1996</v>
      </c>
      <c r="H537" s="495" t="s">
        <v>243</v>
      </c>
      <c r="I537" s="497" t="s">
        <v>266</v>
      </c>
      <c r="J537" s="495" t="s">
        <v>2167</v>
      </c>
      <c r="K537" s="495">
        <v>2013</v>
      </c>
      <c r="L537" s="495" t="s">
        <v>242</v>
      </c>
      <c r="M537" s="498">
        <v>25000</v>
      </c>
      <c r="N537" s="498"/>
      <c r="O537" s="499"/>
    </row>
    <row r="538" spans="1:15" s="497" customFormat="1" ht="30" x14ac:dyDescent="0.2">
      <c r="A538" s="495" t="s">
        <v>1060</v>
      </c>
      <c r="B538" s="495" t="s">
        <v>1695</v>
      </c>
      <c r="C538" s="495" t="s">
        <v>89</v>
      </c>
      <c r="D538" s="495" t="s">
        <v>421</v>
      </c>
      <c r="E538" s="495" t="s">
        <v>464</v>
      </c>
      <c r="F538" s="495">
        <v>1989</v>
      </c>
      <c r="H538" s="495" t="s">
        <v>243</v>
      </c>
      <c r="I538" s="497" t="s">
        <v>266</v>
      </c>
      <c r="J538" s="495" t="s">
        <v>245</v>
      </c>
      <c r="K538" s="495">
        <v>2008</v>
      </c>
      <c r="L538" s="495" t="s">
        <v>241</v>
      </c>
      <c r="M538" s="498">
        <v>25000</v>
      </c>
      <c r="N538" s="498"/>
      <c r="O538" s="499"/>
    </row>
    <row r="539" spans="1:15" s="497" customFormat="1" ht="30" x14ac:dyDescent="0.2">
      <c r="A539" s="495" t="s">
        <v>1061</v>
      </c>
      <c r="B539" s="495" t="s">
        <v>1696</v>
      </c>
      <c r="C539" s="495" t="s">
        <v>105</v>
      </c>
      <c r="D539" s="495" t="s">
        <v>370</v>
      </c>
      <c r="E539" s="495" t="s">
        <v>464</v>
      </c>
      <c r="F539" s="495">
        <v>0</v>
      </c>
      <c r="H539" s="495" t="s">
        <v>243</v>
      </c>
      <c r="I539" s="497" t="s">
        <v>266</v>
      </c>
      <c r="J539" s="495" t="s">
        <v>245</v>
      </c>
      <c r="K539" s="495">
        <v>2001</v>
      </c>
      <c r="L539" s="495" t="s">
        <v>242</v>
      </c>
      <c r="M539" s="498">
        <v>25000</v>
      </c>
      <c r="N539" s="498"/>
      <c r="O539" s="499"/>
    </row>
    <row r="540" spans="1:15" s="497" customFormat="1" ht="30" x14ac:dyDescent="0.4">
      <c r="A540" s="495" t="s">
        <v>1062</v>
      </c>
      <c r="B540" s="495" t="s">
        <v>1697</v>
      </c>
      <c r="C540" s="495" t="s">
        <v>416</v>
      </c>
      <c r="D540" s="495" t="s">
        <v>2113</v>
      </c>
      <c r="E540" s="495" t="s">
        <v>464</v>
      </c>
      <c r="F540" s="495">
        <v>0</v>
      </c>
      <c r="H540" s="495" t="s">
        <v>243</v>
      </c>
      <c r="I540" s="497" t="s">
        <v>266</v>
      </c>
      <c r="J540" s="495" t="s">
        <v>245</v>
      </c>
      <c r="K540" s="495">
        <v>2002</v>
      </c>
      <c r="L540" s="495" t="s">
        <v>249</v>
      </c>
      <c r="M540" s="498">
        <v>25000</v>
      </c>
      <c r="N540" s="498"/>
      <c r="O540" s="500"/>
    </row>
    <row r="541" spans="1:15" s="497" customFormat="1" ht="30" x14ac:dyDescent="0.2">
      <c r="A541" s="495" t="s">
        <v>1246</v>
      </c>
      <c r="B541" s="495" t="s">
        <v>1877</v>
      </c>
      <c r="C541" s="495" t="s">
        <v>111</v>
      </c>
      <c r="D541" s="495" t="s">
        <v>2160</v>
      </c>
      <c r="E541" s="495" t="s">
        <v>464</v>
      </c>
      <c r="F541" s="495">
        <v>2001</v>
      </c>
      <c r="H541" s="495" t="s">
        <v>243</v>
      </c>
      <c r="I541" s="497" t="s">
        <v>266</v>
      </c>
      <c r="J541" s="495" t="s">
        <v>564</v>
      </c>
      <c r="K541" s="495">
        <v>2018</v>
      </c>
      <c r="L541" s="495" t="s">
        <v>249</v>
      </c>
      <c r="M541" s="498">
        <v>25000</v>
      </c>
      <c r="O541" s="499"/>
    </row>
    <row r="542" spans="1:15" s="497" customFormat="1" ht="33.75" x14ac:dyDescent="0.2">
      <c r="A542" s="495" t="s">
        <v>1063</v>
      </c>
      <c r="B542" s="495" t="s">
        <v>1698</v>
      </c>
      <c r="C542" s="495" t="s">
        <v>1982</v>
      </c>
      <c r="D542" s="495" t="s">
        <v>2114</v>
      </c>
      <c r="E542" s="495" t="s">
        <v>464</v>
      </c>
      <c r="F542" s="495">
        <v>0</v>
      </c>
      <c r="H542" s="495" t="s">
        <v>243</v>
      </c>
      <c r="I542" s="497" t="s">
        <v>266</v>
      </c>
      <c r="J542" s="495" t="s">
        <v>577</v>
      </c>
      <c r="K542" s="495">
        <v>1996</v>
      </c>
      <c r="L542" s="495" t="s">
        <v>242</v>
      </c>
      <c r="M542" s="498">
        <v>25000</v>
      </c>
      <c r="N542" s="498"/>
      <c r="O542" s="504"/>
    </row>
    <row r="543" spans="1:15" s="497" customFormat="1" ht="30" x14ac:dyDescent="0.2">
      <c r="A543" s="495" t="s">
        <v>1247</v>
      </c>
      <c r="B543" s="495" t="s">
        <v>1878</v>
      </c>
      <c r="C543" s="495" t="s">
        <v>463</v>
      </c>
      <c r="D543" s="495" t="s">
        <v>295</v>
      </c>
      <c r="E543" s="495"/>
      <c r="F543" s="495"/>
      <c r="H543" s="495" t="s">
        <v>243</v>
      </c>
      <c r="I543" s="497" t="s">
        <v>266</v>
      </c>
      <c r="J543" s="495" t="s">
        <v>245</v>
      </c>
      <c r="K543" s="495">
        <v>1994</v>
      </c>
      <c r="L543" s="495" t="s">
        <v>242</v>
      </c>
      <c r="M543" s="498">
        <v>10000</v>
      </c>
      <c r="N543" s="498"/>
      <c r="O543" s="499"/>
    </row>
    <row r="544" spans="1:15" s="497" customFormat="1" ht="30" x14ac:dyDescent="0.2">
      <c r="A544" s="495" t="s">
        <v>1064</v>
      </c>
      <c r="B544" s="495" t="s">
        <v>1699</v>
      </c>
      <c r="C544" s="495" t="s">
        <v>1983</v>
      </c>
      <c r="D544" s="495" t="s">
        <v>2016</v>
      </c>
      <c r="E544" s="495" t="s">
        <v>464</v>
      </c>
      <c r="F544" s="495">
        <v>1995</v>
      </c>
      <c r="H544" s="495" t="s">
        <v>243</v>
      </c>
      <c r="I544" s="497" t="s">
        <v>266</v>
      </c>
      <c r="J544" s="495" t="s">
        <v>577</v>
      </c>
      <c r="K544" s="495">
        <v>2013</v>
      </c>
      <c r="L544" s="495" t="s">
        <v>256</v>
      </c>
      <c r="M544" s="498">
        <v>25000</v>
      </c>
      <c r="N544" s="498"/>
      <c r="O544" s="499"/>
    </row>
    <row r="545" spans="1:15" s="497" customFormat="1" ht="30" x14ac:dyDescent="0.4">
      <c r="A545" s="495" t="s">
        <v>1248</v>
      </c>
      <c r="B545" s="495" t="s">
        <v>1879</v>
      </c>
      <c r="C545" s="495" t="s">
        <v>106</v>
      </c>
      <c r="D545" s="495" t="s">
        <v>291</v>
      </c>
      <c r="E545" s="495"/>
      <c r="F545" s="495"/>
      <c r="H545" s="495" t="s">
        <v>243</v>
      </c>
      <c r="I545" s="497" t="s">
        <v>266</v>
      </c>
      <c r="J545" s="495" t="s">
        <v>2168</v>
      </c>
      <c r="K545" s="495">
        <v>2007</v>
      </c>
      <c r="L545" s="495" t="s">
        <v>242</v>
      </c>
      <c r="M545" s="498">
        <v>10000</v>
      </c>
      <c r="N545" s="498"/>
      <c r="O545" s="500"/>
    </row>
    <row r="546" spans="1:15" s="497" customFormat="1" ht="30" x14ac:dyDescent="0.2">
      <c r="A546" s="495" t="s">
        <v>1065</v>
      </c>
      <c r="B546" s="495" t="s">
        <v>1700</v>
      </c>
      <c r="C546" s="495" t="s">
        <v>106</v>
      </c>
      <c r="D546" s="495" t="s">
        <v>2115</v>
      </c>
      <c r="E546" s="495" t="s">
        <v>464</v>
      </c>
      <c r="F546" s="495">
        <v>0</v>
      </c>
      <c r="H546" s="495" t="s">
        <v>243</v>
      </c>
      <c r="I546" s="497" t="s">
        <v>266</v>
      </c>
      <c r="J546" s="495" t="s">
        <v>577</v>
      </c>
      <c r="K546" s="495">
        <v>1997</v>
      </c>
      <c r="L546" s="495" t="s">
        <v>250</v>
      </c>
      <c r="M546" s="498">
        <v>25000</v>
      </c>
      <c r="N546" s="498"/>
      <c r="O546" s="501"/>
    </row>
    <row r="547" spans="1:15" s="497" customFormat="1" ht="30" x14ac:dyDescent="0.2">
      <c r="A547" s="495" t="s">
        <v>1066</v>
      </c>
      <c r="B547" s="495" t="s">
        <v>1701</v>
      </c>
      <c r="C547" s="495" t="s">
        <v>94</v>
      </c>
      <c r="D547" s="495" t="s">
        <v>535</v>
      </c>
      <c r="E547" s="495" t="s">
        <v>464</v>
      </c>
      <c r="F547" s="495">
        <v>0</v>
      </c>
      <c r="H547" s="495" t="s">
        <v>243</v>
      </c>
      <c r="I547" s="497" t="s">
        <v>266</v>
      </c>
      <c r="J547" s="495" t="s">
        <v>245</v>
      </c>
      <c r="K547" s="495">
        <v>2001</v>
      </c>
      <c r="L547" s="495" t="s">
        <v>252</v>
      </c>
      <c r="M547" s="498">
        <v>25000</v>
      </c>
      <c r="N547" s="498"/>
      <c r="O547" s="499"/>
    </row>
    <row r="548" spans="1:15" s="497" customFormat="1" ht="30" x14ac:dyDescent="0.2">
      <c r="A548" s="495" t="s">
        <v>1067</v>
      </c>
      <c r="B548" s="495" t="s">
        <v>1702</v>
      </c>
      <c r="C548" s="495" t="s">
        <v>533</v>
      </c>
      <c r="D548" s="495" t="s">
        <v>2116</v>
      </c>
      <c r="E548" s="495" t="s">
        <v>464</v>
      </c>
      <c r="F548" s="495">
        <v>0</v>
      </c>
      <c r="H548" s="495" t="s">
        <v>243</v>
      </c>
      <c r="I548" s="497" t="s">
        <v>266</v>
      </c>
      <c r="J548" s="495" t="s">
        <v>577</v>
      </c>
      <c r="K548" s="495">
        <v>2000</v>
      </c>
      <c r="L548" s="495" t="s">
        <v>242</v>
      </c>
      <c r="M548" s="498">
        <v>25000</v>
      </c>
      <c r="N548" s="498"/>
      <c r="O548" s="499"/>
    </row>
    <row r="549" spans="1:15" s="497" customFormat="1" ht="30" x14ac:dyDescent="0.4">
      <c r="A549" s="495" t="s">
        <v>1068</v>
      </c>
      <c r="B549" s="495" t="s">
        <v>1703</v>
      </c>
      <c r="C549" s="495" t="s">
        <v>95</v>
      </c>
      <c r="D549" s="495" t="s">
        <v>366</v>
      </c>
      <c r="E549" s="495" t="s">
        <v>464</v>
      </c>
      <c r="F549" s="495">
        <v>1992</v>
      </c>
      <c r="H549" s="495" t="s">
        <v>243</v>
      </c>
      <c r="I549" s="497" t="s">
        <v>266</v>
      </c>
      <c r="J549" s="495" t="s">
        <v>577</v>
      </c>
      <c r="K549" s="495">
        <v>2010</v>
      </c>
      <c r="L549" s="495" t="s">
        <v>465</v>
      </c>
      <c r="M549" s="498">
        <v>25000</v>
      </c>
      <c r="N549" s="498"/>
      <c r="O549" s="500"/>
    </row>
    <row r="550" spans="1:15" s="497" customFormat="1" ht="30" x14ac:dyDescent="0.2">
      <c r="A550" s="495" t="s">
        <v>1280</v>
      </c>
      <c r="B550" s="495" t="s">
        <v>1911</v>
      </c>
      <c r="C550" s="495" t="s">
        <v>119</v>
      </c>
      <c r="D550" s="495" t="s">
        <v>2166</v>
      </c>
      <c r="E550" s="495" t="s">
        <v>464</v>
      </c>
      <c r="F550" s="495">
        <v>0</v>
      </c>
      <c r="H550" s="495" t="s">
        <v>243</v>
      </c>
      <c r="I550" s="497" t="s">
        <v>266</v>
      </c>
      <c r="J550" s="495" t="s">
        <v>564</v>
      </c>
      <c r="K550" s="495">
        <v>2006</v>
      </c>
      <c r="L550" s="495" t="s">
        <v>249</v>
      </c>
      <c r="M550" s="498">
        <v>25000</v>
      </c>
      <c r="O550" s="499"/>
    </row>
    <row r="551" spans="1:15" s="497" customFormat="1" ht="30" x14ac:dyDescent="0.2">
      <c r="A551" s="495" t="s">
        <v>1249</v>
      </c>
      <c r="B551" s="495" t="s">
        <v>1880</v>
      </c>
      <c r="C551" s="495" t="s">
        <v>76</v>
      </c>
      <c r="D551" s="495" t="s">
        <v>298</v>
      </c>
      <c r="E551" s="495"/>
      <c r="F551" s="495"/>
      <c r="H551" s="495" t="s">
        <v>243</v>
      </c>
      <c r="I551" s="497" t="s">
        <v>266</v>
      </c>
      <c r="J551" s="495" t="s">
        <v>245</v>
      </c>
      <c r="K551" s="495">
        <v>2016</v>
      </c>
      <c r="L551" s="495" t="s">
        <v>242</v>
      </c>
      <c r="M551" s="498">
        <v>10000</v>
      </c>
      <c r="O551" s="499"/>
    </row>
    <row r="552" spans="1:15" s="497" customFormat="1" ht="30" x14ac:dyDescent="0.4">
      <c r="A552" s="495" t="s">
        <v>1069</v>
      </c>
      <c r="B552" s="495" t="s">
        <v>1704</v>
      </c>
      <c r="C552" s="495" t="s">
        <v>125</v>
      </c>
      <c r="D552" s="495" t="s">
        <v>2117</v>
      </c>
      <c r="E552" s="495" t="s">
        <v>464</v>
      </c>
      <c r="F552" s="495">
        <v>1987</v>
      </c>
      <c r="H552" s="495" t="s">
        <v>243</v>
      </c>
      <c r="I552" s="497" t="s">
        <v>266</v>
      </c>
      <c r="J552" s="495" t="s">
        <v>577</v>
      </c>
      <c r="K552" s="495">
        <v>2006</v>
      </c>
      <c r="L552" s="495" t="s">
        <v>244</v>
      </c>
      <c r="M552" s="498">
        <v>25000</v>
      </c>
      <c r="N552" s="498"/>
      <c r="O552" s="500"/>
    </row>
    <row r="553" spans="1:15" s="497" customFormat="1" ht="30" x14ac:dyDescent="0.4">
      <c r="A553" s="495" t="s">
        <v>1070</v>
      </c>
      <c r="B553" s="495" t="s">
        <v>1705</v>
      </c>
      <c r="C553" s="495" t="s">
        <v>74</v>
      </c>
      <c r="D553" s="495" t="s">
        <v>285</v>
      </c>
      <c r="E553" s="495" t="s">
        <v>464</v>
      </c>
      <c r="F553" s="495">
        <v>0</v>
      </c>
      <c r="H553" s="495" t="s">
        <v>243</v>
      </c>
      <c r="I553" s="497" t="s">
        <v>266</v>
      </c>
      <c r="J553" s="495" t="s">
        <v>577</v>
      </c>
      <c r="K553" s="495">
        <v>2002</v>
      </c>
      <c r="L553" s="495" t="s">
        <v>241</v>
      </c>
      <c r="M553" s="498">
        <v>25000</v>
      </c>
      <c r="N553" s="498"/>
      <c r="O553" s="500"/>
    </row>
    <row r="554" spans="1:15" s="497" customFormat="1" ht="30" x14ac:dyDescent="0.2">
      <c r="A554" s="495" t="s">
        <v>1071</v>
      </c>
      <c r="B554" s="495" t="s">
        <v>1706</v>
      </c>
      <c r="C554" s="495" t="s">
        <v>175</v>
      </c>
      <c r="D554" s="495" t="s">
        <v>285</v>
      </c>
      <c r="E554" s="495" t="s">
        <v>464</v>
      </c>
      <c r="F554" s="495">
        <v>1995</v>
      </c>
      <c r="H554" s="495" t="s">
        <v>243</v>
      </c>
      <c r="I554" s="497" t="s">
        <v>266</v>
      </c>
      <c r="J554" s="495" t="s">
        <v>577</v>
      </c>
      <c r="K554" s="495">
        <v>2013</v>
      </c>
      <c r="L554" s="495" t="s">
        <v>247</v>
      </c>
      <c r="M554" s="498">
        <v>25000</v>
      </c>
      <c r="N554" s="498"/>
      <c r="O554" s="499"/>
    </row>
    <row r="555" spans="1:15" s="497" customFormat="1" ht="30" x14ac:dyDescent="0.2">
      <c r="A555" s="495" t="s">
        <v>1072</v>
      </c>
      <c r="B555" s="495" t="s">
        <v>1707</v>
      </c>
      <c r="C555" s="495" t="s">
        <v>293</v>
      </c>
      <c r="D555" s="495" t="s">
        <v>2118</v>
      </c>
      <c r="E555" s="495" t="s">
        <v>464</v>
      </c>
      <c r="F555" s="495">
        <v>1978</v>
      </c>
      <c r="H555" s="495" t="s">
        <v>243</v>
      </c>
      <c r="I555" s="497" t="s">
        <v>266</v>
      </c>
      <c r="J555" s="495" t="s">
        <v>577</v>
      </c>
      <c r="K555" s="495">
        <v>2007</v>
      </c>
      <c r="L555" s="495" t="s">
        <v>241</v>
      </c>
      <c r="M555" s="498">
        <v>25000</v>
      </c>
      <c r="N555" s="498"/>
      <c r="O555" s="499"/>
    </row>
    <row r="556" spans="1:15" s="497" customFormat="1" ht="30" x14ac:dyDescent="0.2">
      <c r="A556" s="495" t="s">
        <v>1073</v>
      </c>
      <c r="B556" s="495" t="s">
        <v>1708</v>
      </c>
      <c r="C556" s="495" t="s">
        <v>1984</v>
      </c>
      <c r="D556" s="495" t="s">
        <v>428</v>
      </c>
      <c r="E556" s="495" t="s">
        <v>464</v>
      </c>
      <c r="F556" s="495">
        <v>1995</v>
      </c>
      <c r="H556" s="495" t="s">
        <v>243</v>
      </c>
      <c r="I556" s="497" t="s">
        <v>266</v>
      </c>
      <c r="J556" s="495" t="s">
        <v>577</v>
      </c>
      <c r="K556" s="495">
        <v>2012</v>
      </c>
      <c r="L556" s="495" t="s">
        <v>246</v>
      </c>
      <c r="M556" s="498">
        <v>25000</v>
      </c>
      <c r="N556" s="498"/>
      <c r="O556" s="499"/>
    </row>
    <row r="557" spans="1:15" s="497" customFormat="1" ht="30" x14ac:dyDescent="0.2">
      <c r="A557" s="495" t="s">
        <v>1074</v>
      </c>
      <c r="B557" s="495" t="s">
        <v>1709</v>
      </c>
      <c r="C557" s="495" t="s">
        <v>502</v>
      </c>
      <c r="D557" s="495" t="s">
        <v>2119</v>
      </c>
      <c r="E557" s="495" t="s">
        <v>464</v>
      </c>
      <c r="F557" s="495">
        <v>1995</v>
      </c>
      <c r="H557" s="495" t="s">
        <v>243</v>
      </c>
      <c r="I557" s="497" t="s">
        <v>266</v>
      </c>
      <c r="J557" s="495" t="s">
        <v>245</v>
      </c>
      <c r="K557" s="495">
        <v>2012</v>
      </c>
      <c r="L557" s="495" t="s">
        <v>249</v>
      </c>
      <c r="M557" s="498">
        <v>25000</v>
      </c>
      <c r="N557" s="498"/>
      <c r="O557" s="499"/>
    </row>
    <row r="558" spans="1:15" s="497" customFormat="1" ht="30" x14ac:dyDescent="0.4">
      <c r="A558" s="495" t="s">
        <v>1075</v>
      </c>
      <c r="B558" s="495" t="s">
        <v>1710</v>
      </c>
      <c r="C558" s="495" t="s">
        <v>1985</v>
      </c>
      <c r="D558" s="495" t="s">
        <v>2120</v>
      </c>
      <c r="E558" s="495" t="s">
        <v>464</v>
      </c>
      <c r="F558" s="495">
        <v>0</v>
      </c>
      <c r="H558" s="495" t="s">
        <v>243</v>
      </c>
      <c r="I558" s="497" t="s">
        <v>266</v>
      </c>
      <c r="J558" s="495" t="s">
        <v>577</v>
      </c>
      <c r="K558" s="495">
        <v>1999</v>
      </c>
      <c r="L558" s="495" t="s">
        <v>241</v>
      </c>
      <c r="M558" s="498">
        <v>25000</v>
      </c>
      <c r="O558" s="500"/>
    </row>
    <row r="559" spans="1:15" s="497" customFormat="1" ht="30" x14ac:dyDescent="0.4">
      <c r="A559" s="495" t="s">
        <v>1076</v>
      </c>
      <c r="B559" s="495" t="s">
        <v>1711</v>
      </c>
      <c r="C559" s="495" t="s">
        <v>106</v>
      </c>
      <c r="D559" s="495" t="s">
        <v>2121</v>
      </c>
      <c r="E559" s="495" t="s">
        <v>464</v>
      </c>
      <c r="F559" s="495">
        <v>1998</v>
      </c>
      <c r="H559" s="495" t="s">
        <v>243</v>
      </c>
      <c r="I559" s="497" t="s">
        <v>266</v>
      </c>
      <c r="J559" s="495" t="s">
        <v>577</v>
      </c>
      <c r="K559" s="495">
        <v>2016</v>
      </c>
      <c r="L559" s="495" t="s">
        <v>255</v>
      </c>
      <c r="M559" s="498">
        <v>25000</v>
      </c>
      <c r="N559" s="498"/>
      <c r="O559" s="500"/>
    </row>
    <row r="560" spans="1:15" s="497" customFormat="1" ht="30" x14ac:dyDescent="0.2">
      <c r="A560" s="495" t="s">
        <v>1077</v>
      </c>
      <c r="B560" s="495" t="s">
        <v>1712</v>
      </c>
      <c r="C560" s="495" t="s">
        <v>82</v>
      </c>
      <c r="D560" s="495" t="s">
        <v>2122</v>
      </c>
      <c r="E560" s="495" t="s">
        <v>464</v>
      </c>
      <c r="F560" s="495">
        <v>1994</v>
      </c>
      <c r="H560" s="495" t="s">
        <v>243</v>
      </c>
      <c r="I560" s="497" t="s">
        <v>266</v>
      </c>
      <c r="J560" s="495" t="s">
        <v>245</v>
      </c>
      <c r="K560" s="495">
        <v>2012</v>
      </c>
      <c r="L560" s="495" t="s">
        <v>247</v>
      </c>
      <c r="M560" s="498">
        <v>25000</v>
      </c>
      <c r="N560" s="498"/>
      <c r="O560" s="499"/>
    </row>
    <row r="561" spans="1:15" s="497" customFormat="1" ht="30" x14ac:dyDescent="0.4">
      <c r="A561" s="495" t="s">
        <v>1078</v>
      </c>
      <c r="B561" s="495" t="s">
        <v>1713</v>
      </c>
      <c r="C561" s="495" t="s">
        <v>70</v>
      </c>
      <c r="D561" s="495" t="s">
        <v>284</v>
      </c>
      <c r="E561" s="495" t="s">
        <v>464</v>
      </c>
      <c r="F561" s="495">
        <v>1999</v>
      </c>
      <c r="H561" s="495" t="s">
        <v>243</v>
      </c>
      <c r="I561" s="497" t="s">
        <v>266</v>
      </c>
      <c r="J561" s="495" t="s">
        <v>245</v>
      </c>
      <c r="K561" s="495">
        <v>2016</v>
      </c>
      <c r="L561" s="495" t="s">
        <v>241</v>
      </c>
      <c r="M561" s="498">
        <v>25000</v>
      </c>
      <c r="N561" s="498"/>
      <c r="O561" s="500"/>
    </row>
    <row r="562" spans="1:15" s="497" customFormat="1" ht="30" x14ac:dyDescent="0.2">
      <c r="A562" s="495" t="s">
        <v>1079</v>
      </c>
      <c r="B562" s="495" t="s">
        <v>1714</v>
      </c>
      <c r="C562" s="495" t="s">
        <v>1940</v>
      </c>
      <c r="D562" s="495" t="s">
        <v>325</v>
      </c>
      <c r="E562" s="495" t="s">
        <v>464</v>
      </c>
      <c r="F562" s="495">
        <v>1993</v>
      </c>
      <c r="H562" s="495" t="s">
        <v>243</v>
      </c>
      <c r="I562" s="497" t="s">
        <v>266</v>
      </c>
      <c r="J562" s="495" t="s">
        <v>577</v>
      </c>
      <c r="K562" s="495">
        <v>2013</v>
      </c>
      <c r="L562" s="495" t="s">
        <v>241</v>
      </c>
      <c r="M562" s="498">
        <v>25000</v>
      </c>
      <c r="O562" s="499"/>
    </row>
    <row r="563" spans="1:15" s="497" customFormat="1" ht="30" x14ac:dyDescent="0.2">
      <c r="A563" s="495" t="s">
        <v>1080</v>
      </c>
      <c r="B563" s="495" t="s">
        <v>1715</v>
      </c>
      <c r="C563" s="495" t="s">
        <v>70</v>
      </c>
      <c r="D563" s="495" t="s">
        <v>380</v>
      </c>
      <c r="E563" s="495" t="s">
        <v>464</v>
      </c>
      <c r="F563" s="495">
        <v>1989</v>
      </c>
      <c r="H563" s="495" t="s">
        <v>243</v>
      </c>
      <c r="I563" s="497" t="s">
        <v>266</v>
      </c>
      <c r="J563" s="495" t="s">
        <v>577</v>
      </c>
      <c r="K563" s="495">
        <v>2007</v>
      </c>
      <c r="L563" s="495" t="s">
        <v>241</v>
      </c>
      <c r="M563" s="498">
        <v>25000</v>
      </c>
      <c r="N563" s="498"/>
      <c r="O563" s="499"/>
    </row>
    <row r="564" spans="1:15" s="497" customFormat="1" ht="30" x14ac:dyDescent="0.2">
      <c r="A564" s="495" t="s">
        <v>1081</v>
      </c>
      <c r="B564" s="495" t="s">
        <v>1716</v>
      </c>
      <c r="C564" s="495" t="s">
        <v>135</v>
      </c>
      <c r="D564" s="495" t="s">
        <v>2123</v>
      </c>
      <c r="E564" s="495" t="s">
        <v>464</v>
      </c>
      <c r="F564" s="495">
        <v>1995</v>
      </c>
      <c r="H564" s="495" t="s">
        <v>243</v>
      </c>
      <c r="I564" s="497" t="s">
        <v>266</v>
      </c>
      <c r="J564" s="495" t="s">
        <v>577</v>
      </c>
      <c r="K564" s="495">
        <v>2013</v>
      </c>
      <c r="L564" s="495" t="s">
        <v>252</v>
      </c>
      <c r="M564" s="498">
        <v>25000</v>
      </c>
      <c r="N564" s="498"/>
      <c r="O564" s="499"/>
    </row>
    <row r="565" spans="1:15" s="497" customFormat="1" ht="30" x14ac:dyDescent="0.2">
      <c r="A565" s="495" t="s">
        <v>1082</v>
      </c>
      <c r="B565" s="495" t="s">
        <v>1717</v>
      </c>
      <c r="C565" s="495" t="s">
        <v>153</v>
      </c>
      <c r="D565" s="495" t="s">
        <v>406</v>
      </c>
      <c r="E565" s="495" t="s">
        <v>464</v>
      </c>
      <c r="F565" s="495">
        <v>0</v>
      </c>
      <c r="H565" s="495" t="s">
        <v>243</v>
      </c>
      <c r="I565" s="497" t="s">
        <v>266</v>
      </c>
      <c r="J565" s="495" t="s">
        <v>577</v>
      </c>
      <c r="K565" s="495">
        <v>2003</v>
      </c>
      <c r="L565" s="495" t="s">
        <v>241</v>
      </c>
      <c r="M565" s="498">
        <v>25000</v>
      </c>
      <c r="N565" s="498"/>
      <c r="O565" s="499"/>
    </row>
    <row r="566" spans="1:15" s="497" customFormat="1" ht="30" x14ac:dyDescent="0.2">
      <c r="A566" s="495" t="s">
        <v>1250</v>
      </c>
      <c r="B566" s="495" t="s">
        <v>1881</v>
      </c>
      <c r="C566" s="495" t="s">
        <v>106</v>
      </c>
      <c r="D566" s="495" t="s">
        <v>325</v>
      </c>
      <c r="E566" s="495"/>
      <c r="F566" s="495"/>
      <c r="H566" s="495" t="s">
        <v>243</v>
      </c>
      <c r="I566" s="497" t="s">
        <v>266</v>
      </c>
      <c r="J566" s="495" t="s">
        <v>564</v>
      </c>
      <c r="K566" s="495">
        <v>2013</v>
      </c>
      <c r="L566" s="495" t="s">
        <v>242</v>
      </c>
      <c r="M566" s="498">
        <v>10000</v>
      </c>
      <c r="O566" s="499"/>
    </row>
    <row r="567" spans="1:15" s="497" customFormat="1" ht="30" x14ac:dyDescent="0.2">
      <c r="A567" s="495" t="s">
        <v>1083</v>
      </c>
      <c r="B567" s="495" t="s">
        <v>1718</v>
      </c>
      <c r="C567" s="495" t="s">
        <v>91</v>
      </c>
      <c r="D567" s="495" t="s">
        <v>363</v>
      </c>
      <c r="E567" s="495" t="s">
        <v>464</v>
      </c>
      <c r="F567" s="495">
        <v>1990</v>
      </c>
      <c r="H567" s="495" t="s">
        <v>243</v>
      </c>
      <c r="I567" s="497" t="s">
        <v>266</v>
      </c>
      <c r="J567" s="495" t="s">
        <v>245</v>
      </c>
      <c r="K567" s="495">
        <v>2007</v>
      </c>
      <c r="L567" s="495" t="s">
        <v>241</v>
      </c>
      <c r="M567" s="498">
        <v>25000</v>
      </c>
      <c r="N567" s="498"/>
      <c r="O567" s="499"/>
    </row>
    <row r="568" spans="1:15" s="497" customFormat="1" ht="30" x14ac:dyDescent="0.2">
      <c r="A568" s="495" t="s">
        <v>1251</v>
      </c>
      <c r="B568" s="495" t="s">
        <v>1882</v>
      </c>
      <c r="C568" s="495" t="s">
        <v>106</v>
      </c>
      <c r="D568" s="495" t="s">
        <v>316</v>
      </c>
      <c r="E568" s="495"/>
      <c r="F568" s="495"/>
      <c r="H568" s="495" t="s">
        <v>243</v>
      </c>
      <c r="I568" s="497" t="s">
        <v>266</v>
      </c>
      <c r="J568" s="495" t="s">
        <v>2168</v>
      </c>
      <c r="K568" s="495">
        <v>2014</v>
      </c>
      <c r="L568" s="495" t="s">
        <v>250</v>
      </c>
      <c r="M568" s="498">
        <v>10000</v>
      </c>
      <c r="N568" s="498"/>
      <c r="O568" s="499"/>
    </row>
    <row r="569" spans="1:15" s="497" customFormat="1" ht="30" x14ac:dyDescent="0.4">
      <c r="A569" s="495" t="s">
        <v>1281</v>
      </c>
      <c r="B569" s="495" t="s">
        <v>1912</v>
      </c>
      <c r="C569" s="495" t="s">
        <v>410</v>
      </c>
      <c r="D569" s="495" t="s">
        <v>456</v>
      </c>
      <c r="E569" s="495" t="s">
        <v>464</v>
      </c>
      <c r="F569" s="495">
        <v>1985</v>
      </c>
      <c r="H569" s="495" t="s">
        <v>243</v>
      </c>
      <c r="I569" s="497" t="s">
        <v>266</v>
      </c>
      <c r="J569" s="495" t="s">
        <v>564</v>
      </c>
      <c r="K569" s="495">
        <v>2002</v>
      </c>
      <c r="L569" s="495" t="s">
        <v>249</v>
      </c>
      <c r="M569" s="498">
        <v>25000</v>
      </c>
      <c r="O569" s="500"/>
    </row>
    <row r="570" spans="1:15" s="497" customFormat="1" ht="30" x14ac:dyDescent="0.2">
      <c r="A570" s="495" t="s">
        <v>1084</v>
      </c>
      <c r="B570" s="495" t="s">
        <v>1719</v>
      </c>
      <c r="C570" s="495" t="s">
        <v>162</v>
      </c>
      <c r="D570" s="495" t="s">
        <v>291</v>
      </c>
      <c r="E570" s="495" t="s">
        <v>464</v>
      </c>
      <c r="F570" s="495">
        <v>1995</v>
      </c>
      <c r="H570" s="495" t="s">
        <v>243</v>
      </c>
      <c r="I570" s="497" t="s">
        <v>266</v>
      </c>
      <c r="J570" s="495" t="s">
        <v>245</v>
      </c>
      <c r="K570" s="495">
        <v>2013</v>
      </c>
      <c r="L570" s="495" t="s">
        <v>242</v>
      </c>
      <c r="M570" s="498">
        <v>25000</v>
      </c>
      <c r="O570" s="499"/>
    </row>
    <row r="571" spans="1:15" s="497" customFormat="1" ht="30" x14ac:dyDescent="0.4">
      <c r="A571" s="495" t="s">
        <v>1085</v>
      </c>
      <c r="B571" s="495" t="s">
        <v>1720</v>
      </c>
      <c r="C571" s="495" t="s">
        <v>72</v>
      </c>
      <c r="D571" s="495" t="s">
        <v>295</v>
      </c>
      <c r="E571" s="495" t="s">
        <v>464</v>
      </c>
      <c r="F571" s="495">
        <v>1950</v>
      </c>
      <c r="H571" s="495" t="s">
        <v>243</v>
      </c>
      <c r="I571" s="497" t="s">
        <v>266</v>
      </c>
      <c r="J571" s="495" t="s">
        <v>245</v>
      </c>
      <c r="K571" s="495">
        <v>2000</v>
      </c>
      <c r="L571" s="495" t="s">
        <v>242</v>
      </c>
      <c r="M571" s="498">
        <v>25000</v>
      </c>
      <c r="N571" s="498"/>
      <c r="O571" s="500"/>
    </row>
    <row r="572" spans="1:15" s="497" customFormat="1" ht="30" x14ac:dyDescent="0.2">
      <c r="A572" s="495" t="s">
        <v>1252</v>
      </c>
      <c r="B572" s="495" t="s">
        <v>1883</v>
      </c>
      <c r="C572" s="495" t="s">
        <v>90</v>
      </c>
      <c r="D572" s="495" t="s">
        <v>289</v>
      </c>
      <c r="E572" s="495"/>
      <c r="F572" s="495"/>
      <c r="H572" s="495" t="s">
        <v>243</v>
      </c>
      <c r="I572" s="497" t="s">
        <v>266</v>
      </c>
      <c r="J572" s="495" t="s">
        <v>2168</v>
      </c>
      <c r="K572" s="495">
        <v>2007</v>
      </c>
      <c r="L572" s="495" t="s">
        <v>251</v>
      </c>
      <c r="M572" s="498">
        <v>10000</v>
      </c>
      <c r="O572" s="499"/>
    </row>
    <row r="573" spans="1:15" s="497" customFormat="1" ht="30" x14ac:dyDescent="0.2">
      <c r="A573" s="495" t="s">
        <v>1086</v>
      </c>
      <c r="B573" s="495" t="s">
        <v>1721</v>
      </c>
      <c r="C573" s="495" t="s">
        <v>72</v>
      </c>
      <c r="D573" s="495" t="s">
        <v>378</v>
      </c>
      <c r="E573" s="495" t="s">
        <v>464</v>
      </c>
      <c r="F573" s="495">
        <v>2000</v>
      </c>
      <c r="H573" s="495" t="s">
        <v>243</v>
      </c>
      <c r="I573" s="497" t="s">
        <v>266</v>
      </c>
      <c r="J573" s="495" t="s">
        <v>245</v>
      </c>
      <c r="K573" s="495">
        <v>2017</v>
      </c>
      <c r="L573" s="495" t="s">
        <v>241</v>
      </c>
      <c r="M573" s="498">
        <v>25000</v>
      </c>
      <c r="O573" s="499"/>
    </row>
    <row r="574" spans="1:15" s="497" customFormat="1" ht="30" x14ac:dyDescent="0.2">
      <c r="A574" s="495" t="s">
        <v>1253</v>
      </c>
      <c r="B574" s="495" t="s">
        <v>1884</v>
      </c>
      <c r="C574" s="495" t="s">
        <v>76</v>
      </c>
      <c r="D574" s="495" t="s">
        <v>377</v>
      </c>
      <c r="E574" s="495"/>
      <c r="F574" s="495"/>
      <c r="H574" s="495" t="s">
        <v>243</v>
      </c>
      <c r="I574" s="497" t="s">
        <v>266</v>
      </c>
      <c r="J574" s="495" t="s">
        <v>2168</v>
      </c>
      <c r="K574" s="495">
        <v>2006</v>
      </c>
      <c r="L574" s="495" t="s">
        <v>251</v>
      </c>
      <c r="M574" s="498">
        <v>10000</v>
      </c>
      <c r="O574" s="501"/>
    </row>
    <row r="575" spans="1:15" s="497" customFormat="1" ht="30" x14ac:dyDescent="0.2">
      <c r="A575" s="495" t="s">
        <v>1087</v>
      </c>
      <c r="B575" s="495" t="s">
        <v>1722</v>
      </c>
      <c r="C575" s="495" t="s">
        <v>1986</v>
      </c>
      <c r="D575" s="495" t="s">
        <v>371</v>
      </c>
      <c r="E575" s="495" t="s">
        <v>464</v>
      </c>
      <c r="F575" s="495">
        <v>1950</v>
      </c>
      <c r="H575" s="495" t="s">
        <v>243</v>
      </c>
      <c r="I575" s="497" t="s">
        <v>266</v>
      </c>
      <c r="J575" s="495" t="s">
        <v>245</v>
      </c>
      <c r="K575" s="495">
        <v>2003</v>
      </c>
      <c r="L575" s="495" t="s">
        <v>241</v>
      </c>
      <c r="M575" s="498">
        <v>25000</v>
      </c>
      <c r="N575" s="498"/>
      <c r="O575" s="499"/>
    </row>
    <row r="576" spans="1:15" s="497" customFormat="1" ht="30" x14ac:dyDescent="0.2">
      <c r="A576" s="495" t="s">
        <v>1088</v>
      </c>
      <c r="B576" s="495" t="s">
        <v>1723</v>
      </c>
      <c r="C576" s="495" t="s">
        <v>148</v>
      </c>
      <c r="D576" s="495" t="s">
        <v>287</v>
      </c>
      <c r="E576" s="495" t="s">
        <v>464</v>
      </c>
      <c r="F576" s="495">
        <v>1995</v>
      </c>
      <c r="H576" s="495" t="s">
        <v>243</v>
      </c>
      <c r="I576" s="497" t="s">
        <v>266</v>
      </c>
      <c r="J576" s="495" t="s">
        <v>577</v>
      </c>
      <c r="K576" s="495">
        <v>2013</v>
      </c>
      <c r="L576" s="495" t="s">
        <v>250</v>
      </c>
      <c r="M576" s="498">
        <v>25000</v>
      </c>
      <c r="N576" s="498"/>
      <c r="O576" s="499"/>
    </row>
    <row r="577" spans="1:15" s="497" customFormat="1" ht="30" x14ac:dyDescent="0.2">
      <c r="A577" s="495" t="s">
        <v>1282</v>
      </c>
      <c r="B577" s="495" t="s">
        <v>1913</v>
      </c>
      <c r="C577" s="495" t="s">
        <v>106</v>
      </c>
      <c r="D577" s="495" t="s">
        <v>453</v>
      </c>
      <c r="E577" s="495" t="s">
        <v>464</v>
      </c>
      <c r="F577" s="495">
        <v>1982</v>
      </c>
      <c r="H577" s="495" t="s">
        <v>243</v>
      </c>
      <c r="I577" s="497" t="s">
        <v>266</v>
      </c>
      <c r="J577" s="495" t="s">
        <v>564</v>
      </c>
      <c r="K577" s="495">
        <v>2002</v>
      </c>
      <c r="L577" s="495" t="s">
        <v>241</v>
      </c>
      <c r="M577" s="498">
        <v>25000</v>
      </c>
      <c r="N577" s="498"/>
      <c r="O577" s="499"/>
    </row>
    <row r="578" spans="1:15" s="497" customFormat="1" ht="30" x14ac:dyDescent="0.4">
      <c r="A578" s="495" t="s">
        <v>1089</v>
      </c>
      <c r="B578" s="495" t="s">
        <v>1724</v>
      </c>
      <c r="C578" s="495" t="s">
        <v>72</v>
      </c>
      <c r="D578" s="495" t="s">
        <v>368</v>
      </c>
      <c r="E578" s="495" t="s">
        <v>464</v>
      </c>
      <c r="F578" s="495">
        <v>1995</v>
      </c>
      <c r="H578" s="495" t="s">
        <v>571</v>
      </c>
      <c r="I578" s="497" t="s">
        <v>266</v>
      </c>
      <c r="J578" s="495" t="s">
        <v>577</v>
      </c>
      <c r="K578" s="495">
        <v>2013</v>
      </c>
      <c r="L578" s="495" t="s">
        <v>241</v>
      </c>
      <c r="M578" s="498">
        <v>25000</v>
      </c>
      <c r="N578" s="498"/>
      <c r="O578" s="500"/>
    </row>
    <row r="579" spans="1:15" s="497" customFormat="1" ht="30" x14ac:dyDescent="0.2">
      <c r="A579" s="495" t="s">
        <v>1090</v>
      </c>
      <c r="B579" s="495" t="s">
        <v>1725</v>
      </c>
      <c r="C579" s="495" t="s">
        <v>72</v>
      </c>
      <c r="D579" s="495" t="s">
        <v>325</v>
      </c>
      <c r="E579" s="495" t="s">
        <v>464</v>
      </c>
      <c r="F579" s="495">
        <v>0</v>
      </c>
      <c r="H579" s="495" t="s">
        <v>243</v>
      </c>
      <c r="I579" s="497" t="s">
        <v>266</v>
      </c>
      <c r="J579" s="495" t="s">
        <v>577</v>
      </c>
      <c r="K579" s="495">
        <v>2000</v>
      </c>
      <c r="L579" s="495" t="s">
        <v>242</v>
      </c>
      <c r="M579" s="498">
        <v>25000</v>
      </c>
      <c r="N579" s="498"/>
      <c r="O579" s="499"/>
    </row>
    <row r="580" spans="1:15" s="497" customFormat="1" ht="30" x14ac:dyDescent="0.2">
      <c r="A580" s="495" t="s">
        <v>1254</v>
      </c>
      <c r="B580" s="495" t="s">
        <v>1885</v>
      </c>
      <c r="C580" s="495" t="s">
        <v>141</v>
      </c>
      <c r="D580" s="495" t="s">
        <v>358</v>
      </c>
      <c r="E580" s="495" t="s">
        <v>464</v>
      </c>
      <c r="F580" s="495">
        <v>1983</v>
      </c>
      <c r="H580" s="495" t="s">
        <v>243</v>
      </c>
      <c r="I580" s="497" t="s">
        <v>266</v>
      </c>
      <c r="J580" s="495" t="s">
        <v>564</v>
      </c>
      <c r="K580" s="495">
        <v>2000</v>
      </c>
      <c r="L580" s="495" t="s">
        <v>241</v>
      </c>
      <c r="M580" s="498">
        <v>25000</v>
      </c>
      <c r="N580" s="498"/>
      <c r="O580" s="499"/>
    </row>
    <row r="581" spans="1:15" s="497" customFormat="1" ht="30" x14ac:dyDescent="0.4">
      <c r="A581" s="495" t="s">
        <v>1091</v>
      </c>
      <c r="B581" s="495" t="s">
        <v>1726</v>
      </c>
      <c r="C581" s="495" t="s">
        <v>98</v>
      </c>
      <c r="D581" s="495" t="s">
        <v>322</v>
      </c>
      <c r="E581" s="495" t="s">
        <v>464</v>
      </c>
      <c r="F581" s="495">
        <v>1983</v>
      </c>
      <c r="H581" s="495" t="s">
        <v>243</v>
      </c>
      <c r="I581" s="497" t="s">
        <v>266</v>
      </c>
      <c r="J581" s="495" t="s">
        <v>577</v>
      </c>
      <c r="K581" s="495">
        <v>2007</v>
      </c>
      <c r="L581" s="495" t="s">
        <v>242</v>
      </c>
      <c r="M581" s="498">
        <v>25000</v>
      </c>
      <c r="N581" s="498"/>
      <c r="O581" s="500"/>
    </row>
    <row r="582" spans="1:15" s="497" customFormat="1" ht="30" x14ac:dyDescent="0.2">
      <c r="A582" s="495" t="s">
        <v>1255</v>
      </c>
      <c r="B582" s="495" t="s">
        <v>1886</v>
      </c>
      <c r="C582" s="495" t="s">
        <v>70</v>
      </c>
      <c r="D582" s="495" t="s">
        <v>490</v>
      </c>
      <c r="E582" s="495"/>
      <c r="F582" s="495"/>
      <c r="H582" s="495" t="s">
        <v>243</v>
      </c>
      <c r="I582" s="497" t="s">
        <v>266</v>
      </c>
      <c r="J582" s="495" t="s">
        <v>245</v>
      </c>
      <c r="K582" s="495">
        <v>2008</v>
      </c>
      <c r="L582" s="495" t="s">
        <v>251</v>
      </c>
      <c r="M582" s="498">
        <v>10000</v>
      </c>
      <c r="N582" s="498"/>
      <c r="O582" s="499"/>
    </row>
    <row r="583" spans="1:15" s="497" customFormat="1" ht="30" x14ac:dyDescent="0.2">
      <c r="A583" s="495" t="s">
        <v>1092</v>
      </c>
      <c r="B583" s="495" t="s">
        <v>1727</v>
      </c>
      <c r="C583" s="495" t="s">
        <v>426</v>
      </c>
      <c r="D583" s="495" t="s">
        <v>314</v>
      </c>
      <c r="E583" s="495" t="s">
        <v>464</v>
      </c>
      <c r="F583" s="495">
        <v>1988</v>
      </c>
      <c r="H583" s="495" t="s">
        <v>243</v>
      </c>
      <c r="I583" s="497" t="s">
        <v>266</v>
      </c>
      <c r="J583" s="495" t="s">
        <v>577</v>
      </c>
      <c r="K583" s="495">
        <v>2006</v>
      </c>
      <c r="L583" s="495" t="s">
        <v>252</v>
      </c>
      <c r="M583" s="498">
        <v>25000</v>
      </c>
      <c r="N583" s="498"/>
      <c r="O583" s="499"/>
    </row>
    <row r="584" spans="1:15" s="497" customFormat="1" ht="30" x14ac:dyDescent="0.4">
      <c r="A584" s="495" t="s">
        <v>1093</v>
      </c>
      <c r="B584" s="495" t="s">
        <v>1728</v>
      </c>
      <c r="C584" s="495" t="s">
        <v>116</v>
      </c>
      <c r="D584" s="495" t="s">
        <v>348</v>
      </c>
      <c r="E584" s="495" t="s">
        <v>464</v>
      </c>
      <c r="F584" s="495">
        <v>1987</v>
      </c>
      <c r="H584" s="495" t="s">
        <v>243</v>
      </c>
      <c r="I584" s="497" t="s">
        <v>266</v>
      </c>
      <c r="J584" s="495" t="s">
        <v>245</v>
      </c>
      <c r="K584" s="495">
        <v>2006</v>
      </c>
      <c r="L584" s="495" t="s">
        <v>242</v>
      </c>
      <c r="M584" s="498">
        <v>25000</v>
      </c>
      <c r="N584" s="498"/>
      <c r="O584" s="500"/>
    </row>
    <row r="585" spans="1:15" s="497" customFormat="1" ht="30" x14ac:dyDescent="0.2">
      <c r="A585" s="495" t="s">
        <v>1094</v>
      </c>
      <c r="B585" s="495" t="s">
        <v>1729</v>
      </c>
      <c r="C585" s="495" t="s">
        <v>169</v>
      </c>
      <c r="D585" s="495" t="s">
        <v>503</v>
      </c>
      <c r="E585" s="495" t="s">
        <v>464</v>
      </c>
      <c r="F585" s="495">
        <v>1972</v>
      </c>
      <c r="H585" s="495" t="s">
        <v>243</v>
      </c>
      <c r="I585" s="497" t="s">
        <v>266</v>
      </c>
      <c r="J585" s="495" t="s">
        <v>245</v>
      </c>
      <c r="K585" s="495">
        <v>1989</v>
      </c>
      <c r="L585" s="495" t="s">
        <v>242</v>
      </c>
      <c r="M585" s="498">
        <v>25000</v>
      </c>
      <c r="N585" s="498"/>
      <c r="O585" s="499"/>
    </row>
    <row r="586" spans="1:15" s="497" customFormat="1" ht="30" x14ac:dyDescent="0.4">
      <c r="A586" s="495" t="s">
        <v>1095</v>
      </c>
      <c r="B586" s="495" t="s">
        <v>1730</v>
      </c>
      <c r="C586" s="495" t="s">
        <v>73</v>
      </c>
      <c r="D586" s="495" t="s">
        <v>361</v>
      </c>
      <c r="E586" s="495" t="s">
        <v>464</v>
      </c>
      <c r="F586" s="495">
        <v>1989</v>
      </c>
      <c r="H586" s="495" t="s">
        <v>243</v>
      </c>
      <c r="I586" s="497" t="s">
        <v>266</v>
      </c>
      <c r="J586" s="495" t="s">
        <v>245</v>
      </c>
      <c r="K586" s="495">
        <v>2007</v>
      </c>
      <c r="L586" s="495" t="s">
        <v>241</v>
      </c>
      <c r="M586" s="498">
        <v>25000</v>
      </c>
      <c r="O586" s="500"/>
    </row>
    <row r="587" spans="1:15" s="497" customFormat="1" ht="30" x14ac:dyDescent="0.2">
      <c r="A587" s="495" t="s">
        <v>1096</v>
      </c>
      <c r="B587" s="495" t="s">
        <v>1731</v>
      </c>
      <c r="C587" s="495" t="s">
        <v>112</v>
      </c>
      <c r="D587" s="495" t="s">
        <v>536</v>
      </c>
      <c r="E587" s="495" t="s">
        <v>464</v>
      </c>
      <c r="F587" s="495">
        <v>1997</v>
      </c>
      <c r="H587" s="495" t="s">
        <v>243</v>
      </c>
      <c r="I587" s="497" t="s">
        <v>266</v>
      </c>
      <c r="J587" s="495" t="s">
        <v>245</v>
      </c>
      <c r="K587" s="495">
        <v>2014</v>
      </c>
      <c r="L587" s="495" t="s">
        <v>247</v>
      </c>
      <c r="M587" s="498">
        <v>25000</v>
      </c>
      <c r="O587" s="499"/>
    </row>
    <row r="588" spans="1:15" s="497" customFormat="1" ht="30" x14ac:dyDescent="0.2">
      <c r="A588" s="495" t="s">
        <v>1097</v>
      </c>
      <c r="B588" s="495" t="s">
        <v>1732</v>
      </c>
      <c r="C588" s="495" t="s">
        <v>70</v>
      </c>
      <c r="D588" s="495" t="s">
        <v>448</v>
      </c>
      <c r="E588" s="495" t="s">
        <v>464</v>
      </c>
      <c r="F588" s="495">
        <v>1989</v>
      </c>
      <c r="H588" s="495" t="s">
        <v>243</v>
      </c>
      <c r="I588" s="497" t="s">
        <v>266</v>
      </c>
      <c r="J588" s="495" t="s">
        <v>245</v>
      </c>
      <c r="K588" s="495">
        <v>2007</v>
      </c>
      <c r="L588" s="495" t="s">
        <v>241</v>
      </c>
      <c r="M588" s="498">
        <v>25000</v>
      </c>
      <c r="N588" s="498"/>
      <c r="O588" s="499"/>
    </row>
    <row r="589" spans="1:15" s="497" customFormat="1" ht="30" x14ac:dyDescent="0.2">
      <c r="A589" s="495" t="s">
        <v>1098</v>
      </c>
      <c r="B589" s="495" t="s">
        <v>1733</v>
      </c>
      <c r="C589" s="495" t="s">
        <v>553</v>
      </c>
      <c r="D589" s="495" t="s">
        <v>427</v>
      </c>
      <c r="E589" s="495" t="s">
        <v>464</v>
      </c>
      <c r="F589" s="495">
        <v>1999</v>
      </c>
      <c r="H589" s="495" t="s">
        <v>243</v>
      </c>
      <c r="I589" s="497" t="s">
        <v>266</v>
      </c>
      <c r="J589" s="495" t="s">
        <v>577</v>
      </c>
      <c r="K589" s="495">
        <v>2017</v>
      </c>
      <c r="L589" s="495" t="s">
        <v>242</v>
      </c>
      <c r="M589" s="498">
        <v>25000</v>
      </c>
      <c r="N589" s="498"/>
      <c r="O589" s="499"/>
    </row>
    <row r="590" spans="1:15" s="497" customFormat="1" ht="30" x14ac:dyDescent="0.2">
      <c r="A590" s="495" t="s">
        <v>1099</v>
      </c>
      <c r="B590" s="495" t="s">
        <v>1734</v>
      </c>
      <c r="C590" s="495" t="s">
        <v>72</v>
      </c>
      <c r="D590" s="495" t="s">
        <v>378</v>
      </c>
      <c r="E590" s="495" t="s">
        <v>464</v>
      </c>
      <c r="F590" s="495">
        <v>1996</v>
      </c>
      <c r="H590" s="495" t="s">
        <v>243</v>
      </c>
      <c r="I590" s="497" t="s">
        <v>266</v>
      </c>
      <c r="J590" s="495" t="s">
        <v>245</v>
      </c>
      <c r="K590" s="495">
        <v>2014</v>
      </c>
      <c r="L590" s="495" t="s">
        <v>241</v>
      </c>
      <c r="M590" s="498">
        <v>25000</v>
      </c>
      <c r="N590" s="498"/>
      <c r="O590" s="499"/>
    </row>
    <row r="591" spans="1:15" s="497" customFormat="1" ht="30" x14ac:dyDescent="0.2">
      <c r="A591" s="495" t="s">
        <v>1100</v>
      </c>
      <c r="B591" s="495" t="s">
        <v>1735</v>
      </c>
      <c r="C591" s="495" t="s">
        <v>69</v>
      </c>
      <c r="D591" s="495" t="s">
        <v>2124</v>
      </c>
      <c r="E591" s="495" t="s">
        <v>464</v>
      </c>
      <c r="F591" s="495">
        <v>0</v>
      </c>
      <c r="H591" s="495" t="s">
        <v>243</v>
      </c>
      <c r="I591" s="497" t="s">
        <v>266</v>
      </c>
      <c r="J591" s="495" t="s">
        <v>577</v>
      </c>
      <c r="K591" s="495">
        <v>1998</v>
      </c>
      <c r="L591" s="495" t="s">
        <v>246</v>
      </c>
      <c r="M591" s="498">
        <v>25000</v>
      </c>
      <c r="N591" s="498"/>
      <c r="O591" s="499"/>
    </row>
    <row r="592" spans="1:15" s="497" customFormat="1" ht="30" x14ac:dyDescent="0.4">
      <c r="A592" s="495" t="s">
        <v>1101</v>
      </c>
      <c r="B592" s="495" t="s">
        <v>1736</v>
      </c>
      <c r="C592" s="495" t="s">
        <v>116</v>
      </c>
      <c r="D592" s="495" t="s">
        <v>2125</v>
      </c>
      <c r="E592" s="495" t="s">
        <v>464</v>
      </c>
      <c r="F592" s="495">
        <v>0</v>
      </c>
      <c r="H592" s="495" t="s">
        <v>243</v>
      </c>
      <c r="I592" s="497" t="s">
        <v>266</v>
      </c>
      <c r="J592" s="495" t="s">
        <v>245</v>
      </c>
      <c r="K592" s="495">
        <v>2002</v>
      </c>
      <c r="L592" s="495" t="s">
        <v>249</v>
      </c>
      <c r="M592" s="498">
        <v>25000</v>
      </c>
      <c r="N592" s="498"/>
      <c r="O592" s="500"/>
    </row>
    <row r="593" spans="1:15" s="497" customFormat="1" ht="30" x14ac:dyDescent="0.2">
      <c r="A593" s="495" t="s">
        <v>1102</v>
      </c>
      <c r="B593" s="495" t="s">
        <v>1737</v>
      </c>
      <c r="C593" s="495" t="s">
        <v>320</v>
      </c>
      <c r="D593" s="495" t="s">
        <v>348</v>
      </c>
      <c r="E593" s="495" t="s">
        <v>464</v>
      </c>
      <c r="F593" s="495">
        <v>1987</v>
      </c>
      <c r="H593" s="495" t="s">
        <v>243</v>
      </c>
      <c r="I593" s="497" t="s">
        <v>266</v>
      </c>
      <c r="J593" s="495" t="s">
        <v>245</v>
      </c>
      <c r="K593" s="495">
        <v>2005</v>
      </c>
      <c r="L593" s="495" t="s">
        <v>241</v>
      </c>
      <c r="M593" s="498">
        <v>25000</v>
      </c>
      <c r="N593" s="498"/>
      <c r="O593" s="501"/>
    </row>
    <row r="594" spans="1:15" s="497" customFormat="1" ht="30" x14ac:dyDescent="0.2">
      <c r="A594" s="495" t="s">
        <v>1103</v>
      </c>
      <c r="B594" s="495" t="s">
        <v>1738</v>
      </c>
      <c r="C594" s="495" t="s">
        <v>130</v>
      </c>
      <c r="D594" s="495" t="s">
        <v>428</v>
      </c>
      <c r="E594" s="495" t="s">
        <v>464</v>
      </c>
      <c r="F594" s="495">
        <v>1988</v>
      </c>
      <c r="H594" s="495" t="s">
        <v>243</v>
      </c>
      <c r="I594" s="497" t="s">
        <v>266</v>
      </c>
      <c r="J594" s="495" t="s">
        <v>577</v>
      </c>
      <c r="K594" s="495">
        <v>2006</v>
      </c>
      <c r="L594" s="495" t="s">
        <v>242</v>
      </c>
      <c r="M594" s="498">
        <v>25000</v>
      </c>
      <c r="N594" s="498"/>
      <c r="O594" s="499"/>
    </row>
    <row r="595" spans="1:15" s="497" customFormat="1" ht="30" x14ac:dyDescent="0.2">
      <c r="A595" s="495" t="s">
        <v>1104</v>
      </c>
      <c r="B595" s="495" t="s">
        <v>1739</v>
      </c>
      <c r="C595" s="495" t="s">
        <v>67</v>
      </c>
      <c r="D595" s="495" t="s">
        <v>307</v>
      </c>
      <c r="E595" s="495" t="s">
        <v>464</v>
      </c>
      <c r="F595" s="495">
        <v>0</v>
      </c>
      <c r="H595" s="495" t="s">
        <v>243</v>
      </c>
      <c r="I595" s="497" t="s">
        <v>266</v>
      </c>
      <c r="J595" s="495" t="s">
        <v>577</v>
      </c>
      <c r="K595" s="495">
        <v>2004</v>
      </c>
      <c r="L595" s="495" t="s">
        <v>241</v>
      </c>
      <c r="M595" s="498">
        <v>25000</v>
      </c>
      <c r="N595" s="498"/>
      <c r="O595" s="499"/>
    </row>
    <row r="596" spans="1:15" s="497" customFormat="1" ht="30" x14ac:dyDescent="0.4">
      <c r="A596" s="495" t="s">
        <v>1105</v>
      </c>
      <c r="B596" s="495" t="s">
        <v>1740</v>
      </c>
      <c r="C596" s="495" t="s">
        <v>77</v>
      </c>
      <c r="D596" s="495" t="s">
        <v>366</v>
      </c>
      <c r="E596" s="495" t="s">
        <v>464</v>
      </c>
      <c r="F596" s="495">
        <v>1990</v>
      </c>
      <c r="H596" s="495" t="s">
        <v>243</v>
      </c>
      <c r="I596" s="497" t="s">
        <v>266</v>
      </c>
      <c r="J596" s="495" t="s">
        <v>245</v>
      </c>
      <c r="K596" s="495">
        <v>2007</v>
      </c>
      <c r="L596" s="495" t="s">
        <v>465</v>
      </c>
      <c r="M596" s="498">
        <v>25000</v>
      </c>
      <c r="N596" s="498"/>
      <c r="O596" s="500"/>
    </row>
    <row r="597" spans="1:15" s="497" customFormat="1" ht="30" x14ac:dyDescent="0.2">
      <c r="A597" s="495" t="s">
        <v>1106</v>
      </c>
      <c r="B597" s="495" t="s">
        <v>1741</v>
      </c>
      <c r="C597" s="495" t="s">
        <v>70</v>
      </c>
      <c r="D597" s="495" t="s">
        <v>321</v>
      </c>
      <c r="E597" s="495" t="s">
        <v>464</v>
      </c>
      <c r="F597" s="495">
        <v>1993</v>
      </c>
      <c r="H597" s="495" t="s">
        <v>243</v>
      </c>
      <c r="I597" s="497" t="s">
        <v>266</v>
      </c>
      <c r="J597" s="495" t="s">
        <v>577</v>
      </c>
      <c r="K597" s="495">
        <v>2011</v>
      </c>
      <c r="L597" s="495" t="s">
        <v>246</v>
      </c>
      <c r="M597" s="498">
        <v>25000</v>
      </c>
      <c r="N597" s="498"/>
      <c r="O597" s="499"/>
    </row>
    <row r="598" spans="1:15" s="497" customFormat="1" ht="30" x14ac:dyDescent="0.2">
      <c r="A598" s="495" t="s">
        <v>1107</v>
      </c>
      <c r="B598" s="495" t="s">
        <v>1742</v>
      </c>
      <c r="C598" s="495" t="s">
        <v>106</v>
      </c>
      <c r="D598" s="495" t="s">
        <v>339</v>
      </c>
      <c r="E598" s="495" t="s">
        <v>464</v>
      </c>
      <c r="F598" s="495">
        <v>1996</v>
      </c>
      <c r="H598" s="495" t="s">
        <v>243</v>
      </c>
      <c r="I598" s="497" t="s">
        <v>266</v>
      </c>
      <c r="J598" s="495" t="s">
        <v>245</v>
      </c>
      <c r="K598" s="495">
        <v>2014</v>
      </c>
      <c r="L598" s="495" t="s">
        <v>465</v>
      </c>
      <c r="M598" s="498">
        <v>25000</v>
      </c>
      <c r="N598" s="498"/>
      <c r="O598" s="499"/>
    </row>
    <row r="599" spans="1:15" s="497" customFormat="1" ht="30" x14ac:dyDescent="0.2">
      <c r="A599" s="495" t="s">
        <v>1108</v>
      </c>
      <c r="B599" s="495" t="s">
        <v>1743</v>
      </c>
      <c r="C599" s="495" t="s">
        <v>152</v>
      </c>
      <c r="D599" s="495" t="s">
        <v>2126</v>
      </c>
      <c r="E599" s="495" t="s">
        <v>464</v>
      </c>
      <c r="F599" s="495">
        <v>1996</v>
      </c>
      <c r="H599" s="495" t="s">
        <v>243</v>
      </c>
      <c r="I599" s="497" t="s">
        <v>266</v>
      </c>
      <c r="J599" s="495" t="s">
        <v>245</v>
      </c>
      <c r="K599" s="495">
        <v>2014</v>
      </c>
      <c r="L599" s="495" t="s">
        <v>250</v>
      </c>
      <c r="M599" s="498">
        <v>25000</v>
      </c>
      <c r="N599" s="498"/>
      <c r="O599" s="499"/>
    </row>
    <row r="600" spans="1:15" s="497" customFormat="1" ht="30" x14ac:dyDescent="0.2">
      <c r="A600" s="495" t="s">
        <v>1109</v>
      </c>
      <c r="B600" s="495" t="s">
        <v>1744</v>
      </c>
      <c r="C600" s="495" t="s">
        <v>97</v>
      </c>
      <c r="D600" s="495" t="s">
        <v>414</v>
      </c>
      <c r="E600" s="495" t="s">
        <v>464</v>
      </c>
      <c r="F600" s="495">
        <v>1987</v>
      </c>
      <c r="H600" s="495" t="s">
        <v>243</v>
      </c>
      <c r="I600" s="497" t="s">
        <v>266</v>
      </c>
      <c r="J600" s="495" t="s">
        <v>577</v>
      </c>
      <c r="K600" s="495">
        <v>2007</v>
      </c>
      <c r="L600" s="495" t="s">
        <v>246</v>
      </c>
      <c r="M600" s="498">
        <v>25000</v>
      </c>
      <c r="O600" s="499"/>
    </row>
    <row r="601" spans="1:15" s="497" customFormat="1" ht="30" x14ac:dyDescent="0.2">
      <c r="A601" s="495" t="s">
        <v>1256</v>
      </c>
      <c r="B601" s="495" t="s">
        <v>1887</v>
      </c>
      <c r="C601" s="495" t="s">
        <v>514</v>
      </c>
      <c r="D601" s="495" t="s">
        <v>384</v>
      </c>
      <c r="E601" s="495" t="s">
        <v>464</v>
      </c>
      <c r="F601" s="495">
        <v>1980</v>
      </c>
      <c r="H601" s="495" t="s">
        <v>243</v>
      </c>
      <c r="I601" s="497" t="s">
        <v>266</v>
      </c>
      <c r="J601" s="495" t="s">
        <v>564</v>
      </c>
      <c r="K601" s="495">
        <v>1998</v>
      </c>
      <c r="L601" s="495" t="s">
        <v>241</v>
      </c>
      <c r="M601" s="498">
        <v>25000</v>
      </c>
      <c r="N601" s="498"/>
      <c r="O601" s="499"/>
    </row>
    <row r="602" spans="1:15" s="497" customFormat="1" ht="30" x14ac:dyDescent="0.2">
      <c r="A602" s="495" t="s">
        <v>1110</v>
      </c>
      <c r="B602" s="495" t="s">
        <v>1745</v>
      </c>
      <c r="C602" s="495" t="s">
        <v>1987</v>
      </c>
      <c r="D602" s="495" t="s">
        <v>2127</v>
      </c>
      <c r="E602" s="495" t="s">
        <v>464</v>
      </c>
      <c r="F602" s="495">
        <v>1994</v>
      </c>
      <c r="H602" s="495" t="s">
        <v>243</v>
      </c>
      <c r="I602" s="497" t="s">
        <v>266</v>
      </c>
      <c r="J602" s="495" t="s">
        <v>577</v>
      </c>
      <c r="K602" s="495">
        <v>2012</v>
      </c>
      <c r="L602" s="495" t="s">
        <v>246</v>
      </c>
      <c r="M602" s="498">
        <v>25000</v>
      </c>
      <c r="O602" s="499"/>
    </row>
    <row r="603" spans="1:15" s="497" customFormat="1" ht="30" x14ac:dyDescent="0.4">
      <c r="A603" s="495" t="s">
        <v>1257</v>
      </c>
      <c r="B603" s="495" t="s">
        <v>1888</v>
      </c>
      <c r="C603" s="495" t="s">
        <v>80</v>
      </c>
      <c r="D603" s="495" t="s">
        <v>355</v>
      </c>
      <c r="E603" s="495" t="s">
        <v>464</v>
      </c>
      <c r="F603" s="495">
        <v>1989</v>
      </c>
      <c r="H603" s="495" t="s">
        <v>243</v>
      </c>
      <c r="I603" s="497" t="s">
        <v>266</v>
      </c>
      <c r="J603" s="495" t="s">
        <v>564</v>
      </c>
      <c r="K603" s="495">
        <v>2010</v>
      </c>
      <c r="L603" s="495" t="s">
        <v>241</v>
      </c>
      <c r="M603" s="498">
        <v>25000</v>
      </c>
      <c r="N603" s="498"/>
      <c r="O603" s="500"/>
    </row>
    <row r="604" spans="1:15" s="497" customFormat="1" ht="30" x14ac:dyDescent="0.2">
      <c r="A604" s="495" t="s">
        <v>1111</v>
      </c>
      <c r="B604" s="495" t="s">
        <v>1746</v>
      </c>
      <c r="C604" s="495" t="s">
        <v>106</v>
      </c>
      <c r="D604" s="495" t="s">
        <v>2128</v>
      </c>
      <c r="E604" s="495" t="s">
        <v>464</v>
      </c>
      <c r="F604" s="495">
        <v>2000</v>
      </c>
      <c r="H604" s="495" t="s">
        <v>243</v>
      </c>
      <c r="I604" s="497" t="s">
        <v>266</v>
      </c>
      <c r="J604" s="495" t="s">
        <v>245</v>
      </c>
      <c r="K604" s="495">
        <v>2017</v>
      </c>
      <c r="L604" s="495" t="s">
        <v>241</v>
      </c>
      <c r="M604" s="498">
        <v>25000</v>
      </c>
      <c r="O604" s="499"/>
    </row>
    <row r="605" spans="1:15" s="497" customFormat="1" ht="30" x14ac:dyDescent="0.4">
      <c r="A605" s="495" t="s">
        <v>1112</v>
      </c>
      <c r="B605" s="495" t="s">
        <v>1747</v>
      </c>
      <c r="C605" s="495" t="s">
        <v>1963</v>
      </c>
      <c r="D605" s="495" t="s">
        <v>2129</v>
      </c>
      <c r="E605" s="495" t="s">
        <v>464</v>
      </c>
      <c r="F605" s="495">
        <v>1997</v>
      </c>
      <c r="H605" s="495" t="s">
        <v>243</v>
      </c>
      <c r="I605" s="497" t="s">
        <v>266</v>
      </c>
      <c r="J605" s="495" t="s">
        <v>577</v>
      </c>
      <c r="K605" s="495">
        <v>2016</v>
      </c>
      <c r="L605" s="495" t="s">
        <v>256</v>
      </c>
      <c r="M605" s="498">
        <v>25000</v>
      </c>
      <c r="N605" s="498"/>
      <c r="O605" s="500"/>
    </row>
    <row r="606" spans="1:15" s="497" customFormat="1" ht="30" x14ac:dyDescent="0.2">
      <c r="A606" s="495" t="s">
        <v>1113</v>
      </c>
      <c r="B606" s="495" t="s">
        <v>1748</v>
      </c>
      <c r="C606" s="495" t="s">
        <v>67</v>
      </c>
      <c r="D606" s="495" t="s">
        <v>321</v>
      </c>
      <c r="E606" s="495" t="s">
        <v>464</v>
      </c>
      <c r="F606" s="495">
        <v>1999</v>
      </c>
      <c r="H606" s="495" t="s">
        <v>243</v>
      </c>
      <c r="I606" s="497" t="s">
        <v>266</v>
      </c>
      <c r="J606" s="495" t="s">
        <v>577</v>
      </c>
      <c r="K606" s="495">
        <v>2017</v>
      </c>
      <c r="L606" s="495" t="s">
        <v>242</v>
      </c>
      <c r="M606" s="498">
        <v>25000</v>
      </c>
      <c r="O606" s="499"/>
    </row>
    <row r="607" spans="1:15" s="497" customFormat="1" ht="30" x14ac:dyDescent="0.2">
      <c r="A607" s="495" t="s">
        <v>1114</v>
      </c>
      <c r="B607" s="495" t="s">
        <v>1749</v>
      </c>
      <c r="C607" s="495" t="s">
        <v>181</v>
      </c>
      <c r="D607" s="495" t="s">
        <v>1939</v>
      </c>
      <c r="E607" s="495" t="s">
        <v>464</v>
      </c>
      <c r="F607" s="495">
        <v>1987</v>
      </c>
      <c r="H607" s="495" t="s">
        <v>243</v>
      </c>
      <c r="I607" s="497" t="s">
        <v>266</v>
      </c>
      <c r="J607" s="495" t="s">
        <v>577</v>
      </c>
      <c r="K607" s="495">
        <v>2005</v>
      </c>
      <c r="L607" s="495" t="s">
        <v>249</v>
      </c>
      <c r="M607" s="498">
        <v>25000</v>
      </c>
      <c r="O607" s="499"/>
    </row>
    <row r="608" spans="1:15" s="497" customFormat="1" ht="30" x14ac:dyDescent="0.2">
      <c r="A608" s="495" t="s">
        <v>1283</v>
      </c>
      <c r="B608" s="495" t="s">
        <v>1914</v>
      </c>
      <c r="C608" s="495" t="s">
        <v>120</v>
      </c>
      <c r="D608" s="495" t="s">
        <v>315</v>
      </c>
      <c r="E608" s="495" t="s">
        <v>464</v>
      </c>
      <c r="F608" s="495">
        <v>1984</v>
      </c>
      <c r="H608" s="495" t="s">
        <v>243</v>
      </c>
      <c r="I608" s="497" t="s">
        <v>266</v>
      </c>
      <c r="J608" s="495" t="s">
        <v>564</v>
      </c>
      <c r="K608" s="495">
        <v>2002</v>
      </c>
      <c r="L608" s="495" t="s">
        <v>251</v>
      </c>
      <c r="M608" s="498">
        <v>25000</v>
      </c>
      <c r="N608" s="498"/>
      <c r="O608" s="501"/>
    </row>
    <row r="609" spans="1:15" s="497" customFormat="1" ht="30" x14ac:dyDescent="0.4">
      <c r="A609" s="495" t="s">
        <v>1284</v>
      </c>
      <c r="B609" s="495" t="s">
        <v>1915</v>
      </c>
      <c r="C609" s="495" t="s">
        <v>72</v>
      </c>
      <c r="D609" s="495" t="s">
        <v>511</v>
      </c>
      <c r="E609" s="495" t="s">
        <v>464</v>
      </c>
      <c r="F609" s="495">
        <v>1984</v>
      </c>
      <c r="H609" s="495" t="s">
        <v>243</v>
      </c>
      <c r="I609" s="497" t="s">
        <v>266</v>
      </c>
      <c r="J609" s="495" t="s">
        <v>564</v>
      </c>
      <c r="K609" s="495">
        <v>2002</v>
      </c>
      <c r="L609" s="495" t="s">
        <v>241</v>
      </c>
      <c r="M609" s="498">
        <v>25000</v>
      </c>
      <c r="O609" s="500"/>
    </row>
    <row r="610" spans="1:15" s="497" customFormat="1" ht="30" x14ac:dyDescent="0.4">
      <c r="A610" s="495" t="s">
        <v>1115</v>
      </c>
      <c r="B610" s="495" t="s">
        <v>1750</v>
      </c>
      <c r="C610" s="495" t="s">
        <v>83</v>
      </c>
      <c r="D610" s="495" t="s">
        <v>285</v>
      </c>
      <c r="E610" s="495" t="s">
        <v>464</v>
      </c>
      <c r="F610" s="495">
        <v>1991</v>
      </c>
      <c r="H610" s="495" t="s">
        <v>243</v>
      </c>
      <c r="I610" s="497" t="s">
        <v>266</v>
      </c>
      <c r="J610" s="495" t="s">
        <v>577</v>
      </c>
      <c r="K610" s="495">
        <v>2011</v>
      </c>
      <c r="L610" s="495" t="s">
        <v>246</v>
      </c>
      <c r="M610" s="498">
        <v>25000</v>
      </c>
      <c r="N610" s="498"/>
      <c r="O610" s="500"/>
    </row>
    <row r="611" spans="1:15" s="497" customFormat="1" ht="30" x14ac:dyDescent="0.2">
      <c r="A611" s="495" t="s">
        <v>1116</v>
      </c>
      <c r="B611" s="495" t="s">
        <v>1751</v>
      </c>
      <c r="C611" s="495" t="s">
        <v>67</v>
      </c>
      <c r="D611" s="495" t="s">
        <v>436</v>
      </c>
      <c r="E611" s="495" t="s">
        <v>464</v>
      </c>
      <c r="F611" s="495">
        <v>1990</v>
      </c>
      <c r="H611" s="495" t="s">
        <v>243</v>
      </c>
      <c r="I611" s="497" t="s">
        <v>266</v>
      </c>
      <c r="J611" s="495" t="s">
        <v>245</v>
      </c>
      <c r="K611" s="495">
        <v>2013</v>
      </c>
      <c r="L611" s="495" t="s">
        <v>241</v>
      </c>
      <c r="M611" s="498">
        <v>25000</v>
      </c>
      <c r="O611" s="499"/>
    </row>
    <row r="612" spans="1:15" s="497" customFormat="1" ht="30" x14ac:dyDescent="0.4">
      <c r="A612" s="495" t="s">
        <v>1117</v>
      </c>
      <c r="B612" s="495" t="s">
        <v>1752</v>
      </c>
      <c r="C612" s="495" t="s">
        <v>69</v>
      </c>
      <c r="D612" s="495" t="s">
        <v>286</v>
      </c>
      <c r="E612" s="495" t="s">
        <v>464</v>
      </c>
      <c r="F612" s="495">
        <v>1996</v>
      </c>
      <c r="H612" s="495" t="s">
        <v>243</v>
      </c>
      <c r="I612" s="497" t="s">
        <v>266</v>
      </c>
      <c r="J612" s="495" t="s">
        <v>577</v>
      </c>
      <c r="K612" s="495">
        <v>2013</v>
      </c>
      <c r="L612" s="495" t="s">
        <v>241</v>
      </c>
      <c r="M612" s="498">
        <v>25000</v>
      </c>
      <c r="N612" s="498"/>
      <c r="O612" s="500"/>
    </row>
    <row r="613" spans="1:15" s="497" customFormat="1" ht="30" x14ac:dyDescent="0.2">
      <c r="A613" s="495" t="s">
        <v>1118</v>
      </c>
      <c r="B613" s="495" t="s">
        <v>1753</v>
      </c>
      <c r="C613" s="495" t="s">
        <v>1988</v>
      </c>
      <c r="D613" s="495" t="s">
        <v>457</v>
      </c>
      <c r="E613" s="495" t="s">
        <v>464</v>
      </c>
      <c r="F613" s="495">
        <v>1999</v>
      </c>
      <c r="H613" s="495" t="s">
        <v>243</v>
      </c>
      <c r="I613" s="497" t="s">
        <v>266</v>
      </c>
      <c r="J613" s="495" t="s">
        <v>245</v>
      </c>
      <c r="K613" s="495">
        <v>2017</v>
      </c>
      <c r="L613" s="495" t="s">
        <v>465</v>
      </c>
      <c r="M613" s="498">
        <v>25000</v>
      </c>
      <c r="N613" s="498"/>
      <c r="O613" s="499"/>
    </row>
    <row r="614" spans="1:15" s="497" customFormat="1" ht="30" x14ac:dyDescent="0.4">
      <c r="A614" s="495" t="s">
        <v>1258</v>
      </c>
      <c r="B614" s="495" t="s">
        <v>1889</v>
      </c>
      <c r="C614" s="495" t="s">
        <v>112</v>
      </c>
      <c r="D614" s="495" t="s">
        <v>402</v>
      </c>
      <c r="E614" s="495" t="s">
        <v>464</v>
      </c>
      <c r="F614" s="495">
        <v>2000</v>
      </c>
      <c r="H614" s="495" t="s">
        <v>243</v>
      </c>
      <c r="I614" s="497" t="s">
        <v>266</v>
      </c>
      <c r="J614" s="495" t="s">
        <v>564</v>
      </c>
      <c r="K614" s="495">
        <v>2018</v>
      </c>
      <c r="L614" s="495" t="s">
        <v>249</v>
      </c>
      <c r="M614" s="498">
        <v>25000</v>
      </c>
      <c r="O614" s="500"/>
    </row>
    <row r="615" spans="1:15" s="497" customFormat="1" ht="27.75" x14ac:dyDescent="0.2">
      <c r="A615" s="495" t="s">
        <v>1119</v>
      </c>
      <c r="B615" s="495" t="s">
        <v>1754</v>
      </c>
      <c r="C615" s="495" t="s">
        <v>182</v>
      </c>
      <c r="D615" s="495" t="s">
        <v>383</v>
      </c>
      <c r="E615" s="495" t="s">
        <v>464</v>
      </c>
      <c r="F615" s="495">
        <v>1995</v>
      </c>
      <c r="H615" s="495" t="s">
        <v>243</v>
      </c>
      <c r="I615" s="497" t="s">
        <v>266</v>
      </c>
      <c r="J615" s="495" t="s">
        <v>577</v>
      </c>
      <c r="K615" s="495">
        <v>2012</v>
      </c>
      <c r="L615" s="495" t="s">
        <v>247</v>
      </c>
      <c r="M615" s="498">
        <v>25000</v>
      </c>
      <c r="N615" s="498"/>
      <c r="O615" s="503"/>
    </row>
    <row r="616" spans="1:15" s="497" customFormat="1" ht="30" x14ac:dyDescent="0.2">
      <c r="A616" s="495" t="s">
        <v>1259</v>
      </c>
      <c r="B616" s="495" t="s">
        <v>1890</v>
      </c>
      <c r="C616" s="495" t="s">
        <v>2009</v>
      </c>
      <c r="D616" s="495" t="s">
        <v>2105</v>
      </c>
      <c r="E616" s="495" t="s">
        <v>464</v>
      </c>
      <c r="F616" s="495">
        <v>1983</v>
      </c>
      <c r="H616" s="495" t="s">
        <v>243</v>
      </c>
      <c r="I616" s="497" t="s">
        <v>266</v>
      </c>
      <c r="J616" s="495" t="s">
        <v>564</v>
      </c>
      <c r="K616" s="495">
        <v>2000</v>
      </c>
      <c r="L616" s="495" t="s">
        <v>241</v>
      </c>
      <c r="M616" s="498">
        <v>25000</v>
      </c>
      <c r="N616" s="498"/>
      <c r="O616" s="499"/>
    </row>
    <row r="617" spans="1:15" s="497" customFormat="1" ht="30" x14ac:dyDescent="0.2">
      <c r="A617" s="495" t="s">
        <v>1120</v>
      </c>
      <c r="B617" s="495" t="s">
        <v>1755</v>
      </c>
      <c r="C617" s="495" t="s">
        <v>72</v>
      </c>
      <c r="D617" s="495" t="s">
        <v>349</v>
      </c>
      <c r="E617" s="495" t="s">
        <v>464</v>
      </c>
      <c r="F617" s="495">
        <v>1987</v>
      </c>
      <c r="H617" s="495" t="s">
        <v>243</v>
      </c>
      <c r="I617" s="497" t="s">
        <v>266</v>
      </c>
      <c r="J617" s="495" t="s">
        <v>577</v>
      </c>
      <c r="K617" s="495">
        <v>2005</v>
      </c>
      <c r="L617" s="495" t="s">
        <v>249</v>
      </c>
      <c r="M617" s="498">
        <v>25000</v>
      </c>
      <c r="N617" s="498"/>
      <c r="O617" s="499"/>
    </row>
    <row r="618" spans="1:15" s="497" customFormat="1" ht="30" x14ac:dyDescent="0.2">
      <c r="A618" s="495" t="s">
        <v>1121</v>
      </c>
      <c r="B618" s="495" t="s">
        <v>1756</v>
      </c>
      <c r="C618" s="495" t="s">
        <v>1989</v>
      </c>
      <c r="D618" s="495" t="s">
        <v>2130</v>
      </c>
      <c r="E618" s="495" t="s">
        <v>464</v>
      </c>
      <c r="F618" s="495">
        <v>0</v>
      </c>
      <c r="H618" s="495" t="s">
        <v>243</v>
      </c>
      <c r="I618" s="497" t="s">
        <v>266</v>
      </c>
      <c r="J618" s="495" t="s">
        <v>245</v>
      </c>
      <c r="K618" s="495">
        <v>1998</v>
      </c>
      <c r="L618" s="495" t="s">
        <v>242</v>
      </c>
      <c r="M618" s="498">
        <v>25000</v>
      </c>
      <c r="O618" s="499"/>
    </row>
    <row r="619" spans="1:15" s="497" customFormat="1" ht="30" x14ac:dyDescent="0.4">
      <c r="A619" s="495" t="s">
        <v>1122</v>
      </c>
      <c r="B619" s="495" t="s">
        <v>1757</v>
      </c>
      <c r="C619" s="495" t="s">
        <v>91</v>
      </c>
      <c r="D619" s="495" t="s">
        <v>458</v>
      </c>
      <c r="E619" s="495" t="s">
        <v>464</v>
      </c>
      <c r="F619" s="495">
        <v>0</v>
      </c>
      <c r="H619" s="495" t="s">
        <v>571</v>
      </c>
      <c r="I619" s="497" t="s">
        <v>266</v>
      </c>
      <c r="J619" s="495" t="s">
        <v>577</v>
      </c>
      <c r="K619" s="495">
        <v>2000</v>
      </c>
      <c r="L619" s="495" t="s">
        <v>241</v>
      </c>
      <c r="M619" s="498">
        <v>25000</v>
      </c>
      <c r="N619" s="498"/>
      <c r="O619" s="500"/>
    </row>
    <row r="620" spans="1:15" s="497" customFormat="1" ht="30" x14ac:dyDescent="0.4">
      <c r="A620" s="495" t="s">
        <v>1260</v>
      </c>
      <c r="B620" s="495" t="s">
        <v>1891</v>
      </c>
      <c r="C620" s="495" t="s">
        <v>2010</v>
      </c>
      <c r="D620" s="495" t="s">
        <v>2161</v>
      </c>
      <c r="E620" s="495" t="s">
        <v>464</v>
      </c>
      <c r="F620" s="495">
        <v>1980</v>
      </c>
      <c r="H620" s="495" t="s">
        <v>243</v>
      </c>
      <c r="I620" s="497" t="s">
        <v>266</v>
      </c>
      <c r="J620" s="495" t="s">
        <v>564</v>
      </c>
      <c r="K620" s="495">
        <v>1999</v>
      </c>
      <c r="L620" s="495" t="s">
        <v>249</v>
      </c>
      <c r="M620" s="498">
        <v>25000</v>
      </c>
      <c r="N620" s="498"/>
      <c r="O620" s="500"/>
    </row>
    <row r="621" spans="1:15" s="497" customFormat="1" ht="30" x14ac:dyDescent="0.2">
      <c r="A621" s="495" t="s">
        <v>1261</v>
      </c>
      <c r="B621" s="495" t="s">
        <v>1892</v>
      </c>
      <c r="C621" s="495" t="s">
        <v>67</v>
      </c>
      <c r="D621" s="495" t="s">
        <v>2162</v>
      </c>
      <c r="E621" s="495"/>
      <c r="F621" s="495"/>
      <c r="H621" s="495" t="s">
        <v>243</v>
      </c>
      <c r="I621" s="497" t="s">
        <v>266</v>
      </c>
      <c r="J621" s="495" t="s">
        <v>2168</v>
      </c>
      <c r="K621" s="495">
        <v>2013</v>
      </c>
      <c r="L621" s="495" t="s">
        <v>241</v>
      </c>
      <c r="M621" s="498">
        <v>10000</v>
      </c>
      <c r="N621" s="498"/>
      <c r="O621" s="499"/>
    </row>
    <row r="622" spans="1:15" s="497" customFormat="1" ht="30" x14ac:dyDescent="0.2">
      <c r="A622" s="495" t="s">
        <v>1123</v>
      </c>
      <c r="B622" s="495" t="s">
        <v>1758</v>
      </c>
      <c r="C622" s="495" t="s">
        <v>135</v>
      </c>
      <c r="D622" s="495" t="s">
        <v>307</v>
      </c>
      <c r="E622" s="495" t="s">
        <v>464</v>
      </c>
      <c r="F622" s="495">
        <v>1994</v>
      </c>
      <c r="H622" s="495" t="s">
        <v>243</v>
      </c>
      <c r="I622" s="497" t="s">
        <v>266</v>
      </c>
      <c r="J622" s="495" t="s">
        <v>577</v>
      </c>
      <c r="K622" s="495">
        <v>2012</v>
      </c>
      <c r="L622" s="495" t="s">
        <v>241</v>
      </c>
      <c r="M622" s="498">
        <v>25000</v>
      </c>
      <c r="O622" s="499"/>
    </row>
    <row r="623" spans="1:15" s="497" customFormat="1" ht="30" x14ac:dyDescent="0.2">
      <c r="A623" s="495" t="s">
        <v>1124</v>
      </c>
      <c r="B623" s="495" t="s">
        <v>1759</v>
      </c>
      <c r="C623" s="495" t="s">
        <v>73</v>
      </c>
      <c r="D623" s="495" t="s">
        <v>2131</v>
      </c>
      <c r="E623" s="495" t="s">
        <v>464</v>
      </c>
      <c r="F623" s="495">
        <v>1980</v>
      </c>
      <c r="H623" s="495" t="s">
        <v>243</v>
      </c>
      <c r="I623" s="497" t="s">
        <v>266</v>
      </c>
      <c r="J623" s="495" t="s">
        <v>577</v>
      </c>
      <c r="K623" s="495">
        <v>1998</v>
      </c>
      <c r="L623" s="495" t="s">
        <v>255</v>
      </c>
      <c r="M623" s="498">
        <v>25000</v>
      </c>
      <c r="N623" s="498"/>
      <c r="O623" s="501"/>
    </row>
    <row r="624" spans="1:15" s="497" customFormat="1" ht="30" x14ac:dyDescent="0.2">
      <c r="A624" s="495" t="s">
        <v>1125</v>
      </c>
      <c r="B624" s="495" t="s">
        <v>1760</v>
      </c>
      <c r="C624" s="495" t="s">
        <v>1990</v>
      </c>
      <c r="D624" s="495" t="s">
        <v>405</v>
      </c>
      <c r="E624" s="495" t="s">
        <v>464</v>
      </c>
      <c r="F624" s="495">
        <v>1993</v>
      </c>
      <c r="H624" s="495" t="s">
        <v>243</v>
      </c>
      <c r="I624" s="497" t="s">
        <v>266</v>
      </c>
      <c r="J624" s="495" t="s">
        <v>577</v>
      </c>
      <c r="K624" s="495">
        <v>2012</v>
      </c>
      <c r="L624" s="495" t="s">
        <v>241</v>
      </c>
      <c r="M624" s="498">
        <v>25000</v>
      </c>
      <c r="N624" s="498"/>
      <c r="O624" s="499"/>
    </row>
    <row r="625" spans="1:15" s="497" customFormat="1" ht="30" x14ac:dyDescent="0.2">
      <c r="A625" s="495" t="s">
        <v>1126</v>
      </c>
      <c r="B625" s="495" t="s">
        <v>1761</v>
      </c>
      <c r="C625" s="495" t="s">
        <v>106</v>
      </c>
      <c r="D625" s="495" t="s">
        <v>400</v>
      </c>
      <c r="E625" s="495" t="s">
        <v>464</v>
      </c>
      <c r="F625" s="495">
        <v>0</v>
      </c>
      <c r="H625" s="495" t="s">
        <v>243</v>
      </c>
      <c r="I625" s="497" t="s">
        <v>266</v>
      </c>
      <c r="J625" s="495" t="s">
        <v>245</v>
      </c>
      <c r="K625" s="495">
        <v>2002</v>
      </c>
      <c r="L625" s="495" t="s">
        <v>241</v>
      </c>
      <c r="M625" s="498">
        <v>25000</v>
      </c>
      <c r="N625" s="498"/>
      <c r="O625" s="499"/>
    </row>
    <row r="626" spans="1:15" s="497" customFormat="1" ht="30" x14ac:dyDescent="0.2">
      <c r="A626" s="495" t="s">
        <v>1127</v>
      </c>
      <c r="B626" s="495" t="s">
        <v>1762</v>
      </c>
      <c r="C626" s="495" t="s">
        <v>118</v>
      </c>
      <c r="D626" s="495" t="s">
        <v>284</v>
      </c>
      <c r="E626" s="495" t="s">
        <v>464</v>
      </c>
      <c r="F626" s="495">
        <v>1993</v>
      </c>
      <c r="H626" s="495" t="s">
        <v>243</v>
      </c>
      <c r="I626" s="497" t="s">
        <v>266</v>
      </c>
      <c r="J626" s="495" t="s">
        <v>245</v>
      </c>
      <c r="K626" s="495">
        <v>2011</v>
      </c>
      <c r="L626" s="495" t="s">
        <v>241</v>
      </c>
      <c r="M626" s="498">
        <v>25000</v>
      </c>
      <c r="O626" s="499"/>
    </row>
    <row r="627" spans="1:15" s="497" customFormat="1" ht="30" x14ac:dyDescent="0.2">
      <c r="A627" s="495" t="s">
        <v>1262</v>
      </c>
      <c r="B627" s="495" t="s">
        <v>1893</v>
      </c>
      <c r="C627" s="495" t="s">
        <v>74</v>
      </c>
      <c r="D627" s="495" t="s">
        <v>485</v>
      </c>
      <c r="E627" s="495" t="s">
        <v>464</v>
      </c>
      <c r="F627" s="495">
        <v>1980</v>
      </c>
      <c r="H627" s="495" t="s">
        <v>243</v>
      </c>
      <c r="I627" s="497" t="s">
        <v>266</v>
      </c>
      <c r="J627" s="495" t="s">
        <v>564</v>
      </c>
      <c r="K627" s="495">
        <v>1998</v>
      </c>
      <c r="L627" s="495" t="s">
        <v>241</v>
      </c>
      <c r="M627" s="498">
        <v>25000</v>
      </c>
      <c r="N627" s="498"/>
      <c r="O627" s="499"/>
    </row>
    <row r="628" spans="1:15" s="497" customFormat="1" ht="30" x14ac:dyDescent="0.2">
      <c r="A628" s="495" t="s">
        <v>1128</v>
      </c>
      <c r="B628" s="495" t="s">
        <v>1763</v>
      </c>
      <c r="C628" s="495" t="s">
        <v>1991</v>
      </c>
      <c r="D628" s="495" t="s">
        <v>424</v>
      </c>
      <c r="E628" s="495" t="s">
        <v>464</v>
      </c>
      <c r="F628" s="495">
        <v>1996</v>
      </c>
      <c r="H628" s="495" t="s">
        <v>243</v>
      </c>
      <c r="I628" s="497" t="s">
        <v>266</v>
      </c>
      <c r="J628" s="495" t="s">
        <v>245</v>
      </c>
      <c r="K628" s="495">
        <v>2013</v>
      </c>
      <c r="L628" s="495" t="s">
        <v>256</v>
      </c>
      <c r="M628" s="498">
        <v>25000</v>
      </c>
      <c r="N628" s="498"/>
      <c r="O628" s="499"/>
    </row>
    <row r="629" spans="1:15" s="497" customFormat="1" ht="30" x14ac:dyDescent="0.4">
      <c r="A629" s="495" t="s">
        <v>1263</v>
      </c>
      <c r="B629" s="495" t="s">
        <v>1894</v>
      </c>
      <c r="C629" s="495" t="s">
        <v>117</v>
      </c>
      <c r="D629" s="495" t="s">
        <v>349</v>
      </c>
      <c r="E629" s="495" t="s">
        <v>464</v>
      </c>
      <c r="F629" s="495">
        <v>2000</v>
      </c>
      <c r="H629" s="495" t="s">
        <v>243</v>
      </c>
      <c r="I629" s="497" t="s">
        <v>266</v>
      </c>
      <c r="J629" s="495" t="s">
        <v>564</v>
      </c>
      <c r="K629" s="495">
        <v>2018</v>
      </c>
      <c r="L629" s="495" t="s">
        <v>241</v>
      </c>
      <c r="M629" s="498">
        <v>25000</v>
      </c>
      <c r="O629" s="500"/>
    </row>
    <row r="630" spans="1:15" s="497" customFormat="1" ht="30" x14ac:dyDescent="0.2">
      <c r="A630" s="495" t="s">
        <v>1129</v>
      </c>
      <c r="B630" s="495" t="s">
        <v>1764</v>
      </c>
      <c r="C630" s="495" t="s">
        <v>107</v>
      </c>
      <c r="D630" s="495" t="s">
        <v>2132</v>
      </c>
      <c r="E630" s="495" t="s">
        <v>464</v>
      </c>
      <c r="F630" s="495">
        <v>1997</v>
      </c>
      <c r="H630" s="495" t="s">
        <v>243</v>
      </c>
      <c r="I630" s="497" t="s">
        <v>266</v>
      </c>
      <c r="J630" s="495" t="s">
        <v>577</v>
      </c>
      <c r="K630" s="495">
        <v>2015</v>
      </c>
      <c r="L630" s="495" t="s">
        <v>251</v>
      </c>
      <c r="M630" s="498">
        <v>25000</v>
      </c>
      <c r="O630" s="499"/>
    </row>
    <row r="631" spans="1:15" s="497" customFormat="1" ht="30" x14ac:dyDescent="0.2">
      <c r="A631" s="495" t="s">
        <v>1130</v>
      </c>
      <c r="B631" s="495" t="s">
        <v>1765</v>
      </c>
      <c r="C631" s="495" t="s">
        <v>108</v>
      </c>
      <c r="D631" s="495" t="s">
        <v>330</v>
      </c>
      <c r="E631" s="495" t="s">
        <v>464</v>
      </c>
      <c r="F631" s="495">
        <v>1994</v>
      </c>
      <c r="H631" s="495" t="s">
        <v>243</v>
      </c>
      <c r="I631" s="497" t="s">
        <v>266</v>
      </c>
      <c r="J631" s="495" t="s">
        <v>577</v>
      </c>
      <c r="K631" s="495">
        <v>2014</v>
      </c>
      <c r="L631" s="495" t="s">
        <v>247</v>
      </c>
      <c r="M631" s="498">
        <v>25000</v>
      </c>
      <c r="N631" s="498"/>
      <c r="O631" s="499"/>
    </row>
    <row r="632" spans="1:15" s="497" customFormat="1" ht="27.75" x14ac:dyDescent="0.2">
      <c r="A632" s="495" t="s">
        <v>1264</v>
      </c>
      <c r="B632" s="495" t="s">
        <v>1895</v>
      </c>
      <c r="C632" s="495" t="s">
        <v>67</v>
      </c>
      <c r="D632" s="495" t="s">
        <v>314</v>
      </c>
      <c r="E632" s="495"/>
      <c r="F632" s="495"/>
      <c r="H632" s="495" t="s">
        <v>243</v>
      </c>
      <c r="I632" s="497" t="s">
        <v>266</v>
      </c>
      <c r="J632" s="495" t="s">
        <v>564</v>
      </c>
      <c r="K632" s="495">
        <v>2014</v>
      </c>
      <c r="L632" s="495" t="s">
        <v>249</v>
      </c>
      <c r="M632" s="498">
        <v>10000</v>
      </c>
      <c r="N632" s="498"/>
      <c r="O632" s="503"/>
    </row>
    <row r="633" spans="1:15" s="497" customFormat="1" ht="30" x14ac:dyDescent="0.4">
      <c r="A633" s="495" t="s">
        <v>1131</v>
      </c>
      <c r="B633" s="495" t="s">
        <v>1766</v>
      </c>
      <c r="C633" s="495" t="s">
        <v>172</v>
      </c>
      <c r="D633" s="495" t="s">
        <v>383</v>
      </c>
      <c r="E633" s="495" t="s">
        <v>464</v>
      </c>
      <c r="F633" s="495">
        <v>1997</v>
      </c>
      <c r="H633" s="495" t="s">
        <v>243</v>
      </c>
      <c r="I633" s="497" t="s">
        <v>266</v>
      </c>
      <c r="J633" s="495" t="s">
        <v>577</v>
      </c>
      <c r="K633" s="495">
        <v>2015</v>
      </c>
      <c r="L633" s="495" t="s">
        <v>255</v>
      </c>
      <c r="M633" s="498">
        <v>25000</v>
      </c>
      <c r="O633" s="500"/>
    </row>
    <row r="634" spans="1:15" s="497" customFormat="1" ht="30" x14ac:dyDescent="0.2">
      <c r="A634" s="495" t="s">
        <v>1132</v>
      </c>
      <c r="B634" s="495" t="s">
        <v>1767</v>
      </c>
      <c r="C634" s="495" t="s">
        <v>111</v>
      </c>
      <c r="D634" s="495" t="s">
        <v>451</v>
      </c>
      <c r="E634" s="495" t="s">
        <v>464</v>
      </c>
      <c r="F634" s="495">
        <v>1996</v>
      </c>
      <c r="H634" s="495" t="s">
        <v>243</v>
      </c>
      <c r="I634" s="497" t="s">
        <v>266</v>
      </c>
      <c r="J634" s="495" t="s">
        <v>577</v>
      </c>
      <c r="K634" s="495">
        <v>2014</v>
      </c>
      <c r="L634" s="495" t="s">
        <v>242</v>
      </c>
      <c r="M634" s="498">
        <v>25000</v>
      </c>
      <c r="N634" s="498"/>
      <c r="O634" s="499"/>
    </row>
    <row r="635" spans="1:15" s="497" customFormat="1" ht="30" x14ac:dyDescent="0.2">
      <c r="A635" s="495" t="s">
        <v>1133</v>
      </c>
      <c r="B635" s="495" t="s">
        <v>1768</v>
      </c>
      <c r="C635" s="495" t="s">
        <v>410</v>
      </c>
      <c r="D635" s="495" t="s">
        <v>451</v>
      </c>
      <c r="E635" s="495" t="s">
        <v>464</v>
      </c>
      <c r="F635" s="495">
        <v>1986</v>
      </c>
      <c r="H635" s="495" t="s">
        <v>243</v>
      </c>
      <c r="I635" s="497" t="s">
        <v>266</v>
      </c>
      <c r="J635" s="495" t="s">
        <v>245</v>
      </c>
      <c r="K635" s="495">
        <v>2005</v>
      </c>
      <c r="L635" s="495" t="s">
        <v>465</v>
      </c>
      <c r="M635" s="498">
        <v>25000</v>
      </c>
      <c r="N635" s="498"/>
      <c r="O635" s="499"/>
    </row>
    <row r="636" spans="1:15" s="497" customFormat="1" ht="30" x14ac:dyDescent="0.4">
      <c r="A636" s="495" t="s">
        <v>1134</v>
      </c>
      <c r="B636" s="495" t="s">
        <v>526</v>
      </c>
      <c r="C636" s="495" t="s">
        <v>151</v>
      </c>
      <c r="D636" s="495" t="s">
        <v>493</v>
      </c>
      <c r="E636" s="495" t="s">
        <v>464</v>
      </c>
      <c r="F636" s="495">
        <v>1990</v>
      </c>
      <c r="H636" s="495" t="s">
        <v>571</v>
      </c>
      <c r="I636" s="497" t="s">
        <v>266</v>
      </c>
      <c r="J636" s="495" t="s">
        <v>245</v>
      </c>
      <c r="K636" s="495">
        <v>2007</v>
      </c>
      <c r="L636" s="495" t="s">
        <v>242</v>
      </c>
      <c r="M636" s="498">
        <v>25000</v>
      </c>
      <c r="N636" s="498"/>
      <c r="O636" s="500"/>
    </row>
    <row r="637" spans="1:15" s="497" customFormat="1" ht="30" x14ac:dyDescent="0.2">
      <c r="A637" s="495" t="s">
        <v>1135</v>
      </c>
      <c r="B637" s="495" t="s">
        <v>1769</v>
      </c>
      <c r="C637" s="495" t="s">
        <v>181</v>
      </c>
      <c r="D637" s="495" t="s">
        <v>2133</v>
      </c>
      <c r="E637" s="495" t="s">
        <v>464</v>
      </c>
      <c r="F637" s="495">
        <v>0</v>
      </c>
      <c r="H637" s="495" t="s">
        <v>243</v>
      </c>
      <c r="I637" s="497" t="s">
        <v>266</v>
      </c>
      <c r="J637" s="495" t="s">
        <v>577</v>
      </c>
      <c r="K637" s="495">
        <v>1998</v>
      </c>
      <c r="L637" s="495" t="s">
        <v>242</v>
      </c>
      <c r="M637" s="498">
        <v>25000</v>
      </c>
      <c r="N637" s="498"/>
      <c r="O637" s="499"/>
    </row>
    <row r="638" spans="1:15" s="497" customFormat="1" ht="30" x14ac:dyDescent="0.2">
      <c r="A638" s="495" t="s">
        <v>1136</v>
      </c>
      <c r="B638" s="495" t="s">
        <v>1770</v>
      </c>
      <c r="C638" s="495" t="s">
        <v>1992</v>
      </c>
      <c r="D638" s="495" t="s">
        <v>328</v>
      </c>
      <c r="E638" s="495" t="s">
        <v>464</v>
      </c>
      <c r="F638" s="495">
        <v>0</v>
      </c>
      <c r="H638" s="495" t="s">
        <v>243</v>
      </c>
      <c r="I638" s="497" t="s">
        <v>266</v>
      </c>
      <c r="J638" s="495" t="s">
        <v>245</v>
      </c>
      <c r="K638" s="495">
        <v>1999</v>
      </c>
      <c r="L638" s="495" t="s">
        <v>247</v>
      </c>
      <c r="M638" s="498">
        <v>25000</v>
      </c>
      <c r="N638" s="498"/>
      <c r="O638" s="499"/>
    </row>
    <row r="639" spans="1:15" s="497" customFormat="1" ht="30" x14ac:dyDescent="0.2">
      <c r="A639" s="495"/>
      <c r="B639" s="495"/>
      <c r="C639" s="495"/>
      <c r="D639" s="495"/>
      <c r="E639" s="495"/>
      <c r="F639" s="495"/>
      <c r="H639" s="495"/>
      <c r="J639" s="495"/>
      <c r="K639" s="495"/>
      <c r="L639" s="495"/>
      <c r="M639" s="498"/>
      <c r="N639" s="498"/>
      <c r="O639" s="499"/>
    </row>
    <row r="640" spans="1:15" s="497" customFormat="1" ht="30" x14ac:dyDescent="0.4">
      <c r="A640" s="495"/>
      <c r="B640" s="495"/>
      <c r="C640" s="495"/>
      <c r="D640" s="495"/>
      <c r="E640" s="495"/>
      <c r="F640" s="495"/>
      <c r="H640" s="495"/>
      <c r="J640" s="495"/>
      <c r="K640" s="495"/>
      <c r="L640" s="495"/>
      <c r="M640" s="505"/>
      <c r="N640" s="498"/>
      <c r="O640" s="500"/>
    </row>
    <row r="641" spans="1:15" s="497" customFormat="1" ht="30" x14ac:dyDescent="0.2">
      <c r="A641" s="506"/>
      <c r="B641" s="495"/>
      <c r="C641" s="495"/>
      <c r="D641" s="495"/>
      <c r="E641" s="495"/>
      <c r="F641" s="495"/>
      <c r="H641" s="495"/>
      <c r="J641" s="495"/>
      <c r="K641" s="495"/>
      <c r="L641" s="495"/>
      <c r="M641" s="505"/>
      <c r="O641" s="499"/>
    </row>
    <row r="642" spans="1:15" s="497" customFormat="1" ht="30" x14ac:dyDescent="0.2">
      <c r="A642" s="506"/>
      <c r="B642" s="495"/>
      <c r="C642" s="495"/>
      <c r="D642" s="495"/>
      <c r="E642" s="495"/>
      <c r="F642" s="495"/>
      <c r="H642" s="495"/>
      <c r="J642" s="495"/>
      <c r="K642" s="495"/>
      <c r="L642" s="495"/>
      <c r="M642" s="505"/>
      <c r="N642" s="498"/>
      <c r="O642" s="499"/>
    </row>
    <row r="643" spans="1:15" s="497" customFormat="1" ht="30" x14ac:dyDescent="0.2">
      <c r="A643" s="506"/>
      <c r="B643" s="495"/>
      <c r="C643" s="495"/>
      <c r="D643" s="495"/>
      <c r="E643" s="495"/>
      <c r="F643" s="495"/>
      <c r="H643" s="495"/>
      <c r="J643" s="495"/>
      <c r="K643" s="495"/>
      <c r="L643" s="495"/>
      <c r="M643" s="505"/>
      <c r="N643" s="498"/>
      <c r="O643" s="499"/>
    </row>
    <row r="644" spans="1:15" s="497" customFormat="1" ht="30" x14ac:dyDescent="0.2">
      <c r="A644" s="506"/>
      <c r="B644" s="495"/>
      <c r="C644" s="495"/>
      <c r="D644" s="495"/>
      <c r="E644" s="495"/>
      <c r="F644" s="495"/>
      <c r="H644" s="495"/>
      <c r="J644" s="495"/>
      <c r="K644" s="495"/>
      <c r="L644" s="495"/>
      <c r="M644" s="498"/>
      <c r="N644" s="498"/>
      <c r="O644" s="499"/>
    </row>
    <row r="645" spans="1:15" s="497" customFormat="1" ht="30" x14ac:dyDescent="0.2">
      <c r="A645" s="506"/>
      <c r="B645" s="495"/>
      <c r="C645" s="495"/>
      <c r="D645" s="495"/>
      <c r="E645" s="495"/>
      <c r="F645" s="495"/>
      <c r="H645" s="495"/>
      <c r="J645" s="495"/>
      <c r="K645" s="495"/>
      <c r="L645" s="495"/>
      <c r="M645" s="498"/>
      <c r="N645" s="498"/>
      <c r="O645" s="499"/>
    </row>
    <row r="646" spans="1:15" s="497" customFormat="1" ht="30" x14ac:dyDescent="0.2">
      <c r="A646" s="506"/>
      <c r="B646" s="495"/>
      <c r="C646" s="495"/>
      <c r="D646" s="495"/>
      <c r="E646" s="495"/>
      <c r="F646" s="495"/>
      <c r="H646" s="495"/>
      <c r="J646" s="495"/>
      <c r="K646" s="495"/>
      <c r="L646" s="495"/>
      <c r="M646" s="498"/>
      <c r="N646" s="498"/>
      <c r="O646" s="499"/>
    </row>
    <row r="647" spans="1:15" s="497" customFormat="1" ht="30" x14ac:dyDescent="0.2">
      <c r="A647" s="506"/>
      <c r="B647" s="495"/>
      <c r="C647" s="495"/>
      <c r="D647" s="495"/>
      <c r="E647" s="495"/>
      <c r="F647" s="495"/>
      <c r="H647" s="495"/>
      <c r="J647" s="495"/>
      <c r="K647" s="495"/>
      <c r="L647" s="495"/>
      <c r="M647" s="498"/>
      <c r="N647" s="498"/>
      <c r="O647" s="499"/>
    </row>
    <row r="648" spans="1:15" s="497" customFormat="1" ht="33.75" x14ac:dyDescent="0.2">
      <c r="A648" s="506"/>
      <c r="B648" s="495"/>
      <c r="C648" s="495"/>
      <c r="D648" s="495"/>
      <c r="E648" s="495"/>
      <c r="F648" s="495"/>
      <c r="H648" s="495"/>
      <c r="J648" s="495"/>
      <c r="K648" s="495"/>
      <c r="L648" s="495"/>
      <c r="M648" s="498"/>
      <c r="N648" s="498"/>
      <c r="O648" s="504"/>
    </row>
    <row r="649" spans="1:15" s="497" customFormat="1" ht="30" x14ac:dyDescent="0.2">
      <c r="A649" s="506"/>
      <c r="B649" s="495"/>
      <c r="C649" s="495"/>
      <c r="D649" s="495"/>
      <c r="E649" s="495"/>
      <c r="F649" s="495"/>
      <c r="H649" s="495"/>
      <c r="J649" s="495"/>
      <c r="K649" s="495"/>
      <c r="L649" s="495"/>
      <c r="M649" s="498"/>
      <c r="O649" s="499"/>
    </row>
    <row r="650" spans="1:15" s="497" customFormat="1" ht="30" x14ac:dyDescent="0.2">
      <c r="A650" s="506"/>
      <c r="B650" s="495"/>
      <c r="C650" s="495"/>
      <c r="D650" s="495"/>
      <c r="E650" s="495"/>
      <c r="F650" s="495"/>
      <c r="H650" s="495"/>
      <c r="J650" s="495"/>
      <c r="K650" s="495"/>
      <c r="L650" s="495"/>
      <c r="M650" s="498"/>
      <c r="N650" s="498"/>
      <c r="O650" s="499"/>
    </row>
    <row r="651" spans="1:15" s="497" customFormat="1" ht="30" x14ac:dyDescent="0.4">
      <c r="A651" s="506"/>
      <c r="B651" s="495"/>
      <c r="C651" s="495"/>
      <c r="D651" s="495"/>
      <c r="E651" s="495"/>
      <c r="F651" s="495"/>
      <c r="H651" s="495"/>
      <c r="J651" s="495"/>
      <c r="K651" s="495"/>
      <c r="L651" s="495"/>
      <c r="M651" s="505"/>
      <c r="O651" s="500"/>
    </row>
    <row r="652" spans="1:15" s="497" customFormat="1" ht="30" x14ac:dyDescent="0.2">
      <c r="A652" s="506"/>
      <c r="B652" s="495"/>
      <c r="C652" s="495"/>
      <c r="D652" s="495"/>
      <c r="E652" s="495"/>
      <c r="F652" s="495"/>
      <c r="H652" s="495"/>
      <c r="J652" s="495"/>
      <c r="K652" s="495"/>
      <c r="L652" s="495"/>
      <c r="M652" s="505"/>
      <c r="N652" s="498"/>
      <c r="O652" s="499"/>
    </row>
    <row r="653" spans="1:15" s="497" customFormat="1" ht="30" x14ac:dyDescent="0.2">
      <c r="A653" s="506"/>
      <c r="B653" s="495"/>
      <c r="C653" s="495"/>
      <c r="D653" s="495"/>
      <c r="E653" s="495"/>
      <c r="F653" s="495"/>
      <c r="H653" s="495"/>
      <c r="J653" s="495"/>
      <c r="K653" s="495"/>
      <c r="L653" s="495"/>
      <c r="M653" s="498"/>
      <c r="N653" s="498"/>
      <c r="O653" s="499"/>
    </row>
    <row r="654" spans="1:15" s="497" customFormat="1" ht="30" x14ac:dyDescent="0.2">
      <c r="A654" s="506"/>
      <c r="B654" s="495"/>
      <c r="C654" s="495"/>
      <c r="D654" s="495"/>
      <c r="E654" s="495"/>
      <c r="F654" s="495"/>
      <c r="H654" s="495"/>
      <c r="J654" s="495"/>
      <c r="K654" s="495"/>
      <c r="L654" s="495"/>
      <c r="M654" s="498"/>
      <c r="N654" s="498"/>
      <c r="O654" s="499"/>
    </row>
    <row r="655" spans="1:15" s="497" customFormat="1" ht="30" x14ac:dyDescent="0.2">
      <c r="A655" s="506"/>
      <c r="B655" s="495"/>
      <c r="C655" s="495"/>
      <c r="D655" s="495"/>
      <c r="E655" s="495"/>
      <c r="F655" s="495"/>
      <c r="H655" s="495"/>
      <c r="J655" s="495"/>
      <c r="K655" s="495"/>
      <c r="L655" s="495"/>
      <c r="M655" s="498"/>
      <c r="N655" s="498"/>
      <c r="O655" s="499"/>
    </row>
    <row r="656" spans="1:15" s="497" customFormat="1" ht="30" x14ac:dyDescent="0.4">
      <c r="A656" s="506"/>
      <c r="B656" s="495"/>
      <c r="C656" s="495"/>
      <c r="D656" s="495"/>
      <c r="E656" s="495"/>
      <c r="F656" s="495"/>
      <c r="H656" s="495"/>
      <c r="J656" s="495"/>
      <c r="K656" s="495"/>
      <c r="L656" s="495"/>
      <c r="M656" s="505"/>
      <c r="N656" s="498"/>
      <c r="O656" s="500"/>
    </row>
    <row r="657" spans="1:15" s="497" customFormat="1" ht="30" x14ac:dyDescent="0.2">
      <c r="A657" s="506"/>
      <c r="B657" s="495"/>
      <c r="C657" s="495"/>
      <c r="D657" s="495"/>
      <c r="E657" s="495"/>
      <c r="F657" s="495"/>
      <c r="H657" s="495"/>
      <c r="J657" s="495"/>
      <c r="K657" s="495"/>
      <c r="L657" s="495"/>
      <c r="M657" s="505"/>
      <c r="N657" s="498"/>
      <c r="O657" s="499"/>
    </row>
    <row r="658" spans="1:15" s="497" customFormat="1" ht="30" x14ac:dyDescent="0.2">
      <c r="A658" s="506"/>
      <c r="B658" s="495"/>
      <c r="C658" s="495"/>
      <c r="D658" s="495"/>
      <c r="E658" s="495"/>
      <c r="F658" s="495"/>
      <c r="H658" s="495"/>
      <c r="J658" s="495"/>
      <c r="K658" s="495"/>
      <c r="L658" s="495"/>
      <c r="M658" s="498"/>
      <c r="N658" s="498"/>
      <c r="O658" s="501"/>
    </row>
    <row r="659" spans="1:15" s="497" customFormat="1" ht="30" x14ac:dyDescent="0.2">
      <c r="A659" s="506"/>
      <c r="B659" s="495"/>
      <c r="C659" s="495"/>
      <c r="D659" s="495"/>
      <c r="E659" s="495"/>
      <c r="F659" s="495"/>
      <c r="H659" s="495"/>
      <c r="J659" s="495"/>
      <c r="K659" s="495"/>
      <c r="L659" s="495"/>
      <c r="M659" s="498"/>
      <c r="O659" s="499"/>
    </row>
    <row r="660" spans="1:15" s="497" customFormat="1" ht="30" x14ac:dyDescent="0.2">
      <c r="A660" s="506"/>
      <c r="B660" s="495"/>
      <c r="C660" s="495"/>
      <c r="D660" s="495"/>
      <c r="E660" s="495"/>
      <c r="F660" s="495"/>
      <c r="H660" s="495"/>
      <c r="J660" s="495"/>
      <c r="K660" s="495"/>
      <c r="L660" s="495"/>
      <c r="M660" s="505"/>
      <c r="O660" s="499"/>
    </row>
    <row r="661" spans="1:15" s="497" customFormat="1" ht="30" x14ac:dyDescent="0.2">
      <c r="A661" s="506"/>
      <c r="B661" s="495"/>
      <c r="C661" s="495"/>
      <c r="D661" s="495"/>
      <c r="E661" s="495"/>
      <c r="F661" s="495"/>
      <c r="H661" s="495"/>
      <c r="J661" s="495"/>
      <c r="K661" s="495"/>
      <c r="L661" s="495"/>
      <c r="M661" s="505"/>
      <c r="O661" s="499"/>
    </row>
    <row r="662" spans="1:15" s="497" customFormat="1" ht="30" x14ac:dyDescent="0.2">
      <c r="A662" s="506"/>
      <c r="B662" s="495"/>
      <c r="C662" s="495"/>
      <c r="D662" s="495"/>
      <c r="E662" s="495"/>
      <c r="F662" s="495"/>
      <c r="H662" s="495"/>
      <c r="J662" s="495"/>
      <c r="K662" s="495"/>
      <c r="L662" s="495"/>
      <c r="M662" s="505"/>
      <c r="N662" s="498"/>
      <c r="O662" s="499"/>
    </row>
    <row r="663" spans="1:15" s="497" customFormat="1" ht="30" x14ac:dyDescent="0.2">
      <c r="A663" s="506"/>
      <c r="B663" s="495"/>
      <c r="C663" s="495"/>
      <c r="D663" s="495"/>
      <c r="E663" s="495"/>
      <c r="F663" s="495"/>
      <c r="H663" s="495"/>
      <c r="J663" s="495"/>
      <c r="K663" s="495"/>
      <c r="L663" s="495"/>
      <c r="M663" s="498"/>
      <c r="N663" s="498"/>
      <c r="O663" s="499"/>
    </row>
    <row r="664" spans="1:15" s="497" customFormat="1" ht="30" x14ac:dyDescent="0.2">
      <c r="A664" s="506"/>
      <c r="B664" s="495"/>
      <c r="C664" s="495"/>
      <c r="D664" s="495"/>
      <c r="E664" s="495"/>
      <c r="F664" s="495"/>
      <c r="H664" s="495"/>
      <c r="J664" s="495"/>
      <c r="K664" s="495"/>
      <c r="L664" s="495"/>
      <c r="M664" s="498"/>
      <c r="N664" s="498"/>
      <c r="O664" s="499"/>
    </row>
    <row r="665" spans="1:15" s="497" customFormat="1" ht="30" x14ac:dyDescent="0.4">
      <c r="A665" s="506"/>
      <c r="B665" s="495"/>
      <c r="C665" s="495"/>
      <c r="D665" s="495"/>
      <c r="E665" s="495"/>
      <c r="F665" s="495"/>
      <c r="H665" s="495"/>
      <c r="J665" s="495"/>
      <c r="K665" s="495"/>
      <c r="L665" s="495"/>
      <c r="M665" s="498"/>
      <c r="O665" s="500"/>
    </row>
    <row r="666" spans="1:15" s="497" customFormat="1" ht="30" x14ac:dyDescent="0.2">
      <c r="A666" s="506"/>
      <c r="B666" s="495"/>
      <c r="C666" s="495"/>
      <c r="D666" s="495"/>
      <c r="E666" s="495"/>
      <c r="F666" s="495"/>
      <c r="H666" s="495"/>
      <c r="J666" s="495"/>
      <c r="K666" s="495"/>
      <c r="L666" s="495"/>
      <c r="M666" s="498"/>
      <c r="N666" s="498"/>
      <c r="O666" s="499"/>
    </row>
    <row r="667" spans="1:15" s="497" customFormat="1" ht="30" x14ac:dyDescent="0.2">
      <c r="A667" s="506"/>
      <c r="B667" s="495"/>
      <c r="C667" s="495"/>
      <c r="D667" s="495"/>
      <c r="E667" s="495"/>
      <c r="F667" s="495"/>
      <c r="H667" s="495"/>
      <c r="J667" s="495"/>
      <c r="K667" s="495"/>
      <c r="L667" s="495"/>
      <c r="M667" s="498"/>
      <c r="N667" s="498"/>
      <c r="O667" s="499"/>
    </row>
    <row r="668" spans="1:15" s="497" customFormat="1" ht="30" x14ac:dyDescent="0.4">
      <c r="A668" s="506"/>
      <c r="B668" s="495"/>
      <c r="C668" s="495"/>
      <c r="D668" s="495"/>
      <c r="E668" s="495"/>
      <c r="F668" s="495"/>
      <c r="H668" s="495"/>
      <c r="J668" s="495"/>
      <c r="K668" s="495"/>
      <c r="L668" s="495"/>
      <c r="M668" s="498"/>
      <c r="N668" s="498"/>
      <c r="O668" s="500"/>
    </row>
    <row r="669" spans="1:15" s="497" customFormat="1" ht="30" x14ac:dyDescent="0.4">
      <c r="A669" s="506"/>
      <c r="B669" s="495"/>
      <c r="C669" s="495"/>
      <c r="D669" s="495"/>
      <c r="E669" s="495"/>
      <c r="F669" s="495"/>
      <c r="H669" s="495"/>
      <c r="J669" s="495"/>
      <c r="K669" s="495"/>
      <c r="L669" s="495"/>
      <c r="M669" s="498"/>
      <c r="N669" s="498"/>
      <c r="O669" s="500"/>
    </row>
    <row r="670" spans="1:15" s="497" customFormat="1" ht="30" x14ac:dyDescent="0.2">
      <c r="A670" s="506"/>
      <c r="B670" s="495"/>
      <c r="C670" s="495"/>
      <c r="D670" s="495"/>
      <c r="E670" s="495"/>
      <c r="F670" s="495"/>
      <c r="H670" s="495"/>
      <c r="J670" s="495"/>
      <c r="K670" s="495"/>
      <c r="L670" s="495"/>
      <c r="M670" s="498"/>
      <c r="N670" s="498"/>
      <c r="O670" s="499"/>
    </row>
    <row r="671" spans="1:15" s="497" customFormat="1" ht="30" x14ac:dyDescent="0.2">
      <c r="A671" s="506"/>
      <c r="B671" s="495"/>
      <c r="C671" s="495"/>
      <c r="D671" s="495"/>
      <c r="E671" s="495"/>
      <c r="F671" s="495"/>
      <c r="H671" s="495"/>
      <c r="J671" s="495"/>
      <c r="K671" s="495"/>
      <c r="L671" s="495"/>
      <c r="M671" s="498"/>
      <c r="O671" s="499"/>
    </row>
    <row r="672" spans="1:15" s="497" customFormat="1" ht="30" x14ac:dyDescent="0.2">
      <c r="A672" s="506"/>
      <c r="B672" s="495"/>
      <c r="C672" s="495"/>
      <c r="D672" s="495"/>
      <c r="E672" s="495"/>
      <c r="F672" s="495"/>
      <c r="H672" s="495"/>
      <c r="J672" s="495"/>
      <c r="K672" s="495"/>
      <c r="L672" s="495"/>
      <c r="M672" s="498"/>
      <c r="N672" s="498"/>
      <c r="O672" s="499"/>
    </row>
    <row r="673" spans="1:15" s="497" customFormat="1" ht="30" x14ac:dyDescent="0.2">
      <c r="A673" s="506"/>
      <c r="B673" s="495"/>
      <c r="C673" s="495"/>
      <c r="D673" s="495"/>
      <c r="E673" s="495"/>
      <c r="F673" s="495"/>
      <c r="H673" s="495"/>
      <c r="J673" s="495"/>
      <c r="K673" s="495"/>
      <c r="L673" s="495"/>
      <c r="M673" s="498"/>
      <c r="O673" s="499"/>
    </row>
    <row r="674" spans="1:15" s="497" customFormat="1" ht="30" x14ac:dyDescent="0.2">
      <c r="A674" s="506"/>
      <c r="B674" s="495"/>
      <c r="C674" s="495"/>
      <c r="D674" s="495"/>
      <c r="E674" s="495"/>
      <c r="F674" s="495"/>
      <c r="H674" s="495"/>
      <c r="J674" s="495"/>
      <c r="K674" s="495"/>
      <c r="L674" s="495"/>
      <c r="M674" s="498"/>
      <c r="N674" s="498"/>
      <c r="O674" s="499"/>
    </row>
    <row r="675" spans="1:15" s="497" customFormat="1" ht="30" x14ac:dyDescent="0.2">
      <c r="A675" s="506"/>
      <c r="B675" s="495"/>
      <c r="C675" s="495"/>
      <c r="D675" s="495"/>
      <c r="E675" s="495"/>
      <c r="F675" s="495"/>
      <c r="H675" s="495"/>
      <c r="J675" s="495"/>
      <c r="K675" s="495"/>
      <c r="L675" s="495"/>
      <c r="M675" s="505"/>
      <c r="N675" s="498"/>
      <c r="O675" s="499"/>
    </row>
    <row r="676" spans="1:15" s="497" customFormat="1" ht="30" x14ac:dyDescent="0.2">
      <c r="A676" s="506"/>
      <c r="B676" s="495"/>
      <c r="C676" s="495"/>
      <c r="D676" s="495"/>
      <c r="E676" s="495"/>
      <c r="F676" s="495"/>
      <c r="H676" s="495"/>
      <c r="J676" s="495"/>
      <c r="K676" s="495"/>
      <c r="L676" s="495"/>
      <c r="M676" s="498"/>
      <c r="N676" s="498"/>
      <c r="O676" s="499"/>
    </row>
    <row r="677" spans="1:15" s="497" customFormat="1" ht="30" x14ac:dyDescent="0.2">
      <c r="A677" s="506"/>
      <c r="B677" s="495"/>
      <c r="C677" s="495"/>
      <c r="D677" s="495"/>
      <c r="E677" s="495"/>
      <c r="F677" s="495"/>
      <c r="H677" s="495"/>
      <c r="J677" s="495"/>
      <c r="K677" s="495"/>
      <c r="L677" s="495"/>
      <c r="M677" s="505"/>
      <c r="N677" s="498"/>
      <c r="O677" s="501"/>
    </row>
    <row r="678" spans="1:15" s="497" customFormat="1" ht="30" x14ac:dyDescent="0.4">
      <c r="A678" s="506"/>
      <c r="B678" s="495"/>
      <c r="C678" s="495"/>
      <c r="D678" s="495"/>
      <c r="E678" s="495"/>
      <c r="F678" s="495"/>
      <c r="H678" s="495"/>
      <c r="J678" s="495"/>
      <c r="K678" s="495"/>
      <c r="L678" s="495"/>
      <c r="M678" s="498"/>
      <c r="N678" s="498"/>
      <c r="O678" s="500"/>
    </row>
    <row r="679" spans="1:15" s="497" customFormat="1" ht="30" x14ac:dyDescent="0.2">
      <c r="A679" s="506"/>
      <c r="B679" s="495"/>
      <c r="C679" s="495"/>
      <c r="D679" s="495"/>
      <c r="E679" s="495"/>
      <c r="F679" s="495"/>
      <c r="H679" s="495"/>
      <c r="J679" s="495"/>
      <c r="K679" s="495"/>
      <c r="L679" s="495"/>
      <c r="M679" s="505"/>
      <c r="O679" s="499"/>
    </row>
    <row r="680" spans="1:15" s="497" customFormat="1" ht="30" x14ac:dyDescent="0.4">
      <c r="A680" s="506"/>
      <c r="B680" s="495"/>
      <c r="C680" s="495"/>
      <c r="D680" s="495"/>
      <c r="E680" s="495"/>
      <c r="F680" s="495"/>
      <c r="H680" s="495"/>
      <c r="J680" s="495"/>
      <c r="K680" s="495"/>
      <c r="L680" s="495"/>
      <c r="O680" s="500"/>
    </row>
    <row r="681" spans="1:15" s="497" customFormat="1" ht="30" x14ac:dyDescent="0.2">
      <c r="A681" s="506"/>
      <c r="B681" s="495"/>
      <c r="C681" s="495"/>
      <c r="D681" s="495"/>
      <c r="E681" s="495"/>
      <c r="F681" s="495"/>
      <c r="H681" s="495"/>
      <c r="J681" s="495"/>
      <c r="K681" s="495"/>
      <c r="L681" s="495"/>
      <c r="M681" s="498"/>
      <c r="N681" s="498"/>
      <c r="O681" s="499"/>
    </row>
    <row r="682" spans="1:15" s="497" customFormat="1" ht="30" x14ac:dyDescent="0.2">
      <c r="A682" s="506"/>
      <c r="B682" s="495"/>
      <c r="C682" s="495"/>
      <c r="D682" s="495"/>
      <c r="E682" s="495"/>
      <c r="F682" s="495"/>
      <c r="H682" s="495"/>
      <c r="J682" s="495"/>
      <c r="K682" s="495"/>
      <c r="L682" s="495"/>
      <c r="M682" s="498"/>
      <c r="O682" s="499"/>
    </row>
    <row r="683" spans="1:15" s="497" customFormat="1" ht="33" x14ac:dyDescent="0.2">
      <c r="A683" s="506"/>
      <c r="B683" s="495"/>
      <c r="C683" s="495"/>
      <c r="D683" s="495"/>
      <c r="E683" s="495"/>
      <c r="F683" s="495"/>
      <c r="H683" s="495"/>
      <c r="J683" s="495"/>
      <c r="K683" s="495"/>
      <c r="L683" s="495"/>
      <c r="M683" s="498"/>
      <c r="O683" s="502"/>
    </row>
    <row r="684" spans="1:15" s="497" customFormat="1" ht="30" x14ac:dyDescent="0.4">
      <c r="A684" s="506"/>
      <c r="B684" s="495"/>
      <c r="C684" s="495"/>
      <c r="D684" s="495"/>
      <c r="E684" s="495"/>
      <c r="F684" s="495"/>
      <c r="H684" s="495"/>
      <c r="J684" s="495"/>
      <c r="K684" s="495"/>
      <c r="L684" s="495"/>
      <c r="M684" s="505"/>
      <c r="N684" s="498"/>
      <c r="O684" s="500"/>
    </row>
    <row r="685" spans="1:15" s="497" customFormat="1" ht="30" x14ac:dyDescent="0.2">
      <c r="A685" s="506"/>
      <c r="B685" s="495"/>
      <c r="C685" s="495"/>
      <c r="D685" s="495"/>
      <c r="E685" s="495"/>
      <c r="F685" s="495"/>
      <c r="H685" s="495"/>
      <c r="J685" s="495"/>
      <c r="K685" s="495"/>
      <c r="L685" s="495"/>
      <c r="M685" s="498"/>
      <c r="O685" s="499"/>
    </row>
    <row r="686" spans="1:15" s="497" customFormat="1" ht="30" x14ac:dyDescent="0.2">
      <c r="A686" s="506"/>
      <c r="B686" s="495"/>
      <c r="C686" s="495"/>
      <c r="D686" s="495"/>
      <c r="E686" s="495"/>
      <c r="F686" s="495"/>
      <c r="H686" s="495"/>
      <c r="J686" s="495"/>
      <c r="K686" s="495"/>
      <c r="L686" s="495"/>
      <c r="M686" s="505"/>
      <c r="N686" s="498"/>
      <c r="O686" s="501"/>
    </row>
    <row r="687" spans="1:15" s="497" customFormat="1" ht="30" x14ac:dyDescent="0.4">
      <c r="A687" s="506"/>
      <c r="B687" s="495"/>
      <c r="C687" s="495"/>
      <c r="D687" s="495"/>
      <c r="E687" s="495"/>
      <c r="F687" s="495"/>
      <c r="H687" s="495"/>
      <c r="J687" s="495"/>
      <c r="K687" s="495"/>
      <c r="L687" s="495"/>
      <c r="M687" s="498"/>
      <c r="N687" s="498"/>
      <c r="O687" s="500"/>
    </row>
    <row r="688" spans="1:15" s="497" customFormat="1" ht="30" x14ac:dyDescent="0.2">
      <c r="A688" s="506"/>
      <c r="B688" s="495"/>
      <c r="C688" s="495"/>
      <c r="D688" s="495"/>
      <c r="E688" s="495"/>
      <c r="F688" s="495"/>
      <c r="H688" s="495"/>
      <c r="J688" s="495"/>
      <c r="K688" s="495"/>
      <c r="L688" s="495"/>
      <c r="M688" s="498"/>
      <c r="N688" s="498"/>
      <c r="O688" s="499"/>
    </row>
    <row r="689" spans="1:15" s="497" customFormat="1" ht="30" x14ac:dyDescent="0.2">
      <c r="A689" s="506"/>
      <c r="B689" s="495"/>
      <c r="C689" s="495"/>
      <c r="D689" s="495"/>
      <c r="E689" s="495"/>
      <c r="F689" s="495"/>
      <c r="H689" s="495"/>
      <c r="J689" s="495"/>
      <c r="K689" s="495"/>
      <c r="L689" s="495"/>
      <c r="M689" s="498"/>
      <c r="N689" s="498"/>
      <c r="O689" s="499"/>
    </row>
    <row r="690" spans="1:15" s="497" customFormat="1" ht="30" x14ac:dyDescent="0.2">
      <c r="A690" s="506"/>
      <c r="B690" s="495"/>
      <c r="C690" s="495"/>
      <c r="D690" s="495"/>
      <c r="E690" s="495"/>
      <c r="F690" s="495"/>
      <c r="H690" s="495"/>
      <c r="J690" s="495"/>
      <c r="K690" s="495"/>
      <c r="L690" s="495"/>
      <c r="M690" s="505"/>
      <c r="N690" s="498"/>
      <c r="O690" s="499"/>
    </row>
    <row r="691" spans="1:15" s="497" customFormat="1" ht="30" x14ac:dyDescent="0.2">
      <c r="A691" s="506"/>
      <c r="B691" s="495"/>
      <c r="C691" s="495"/>
      <c r="D691" s="495"/>
      <c r="E691" s="495"/>
      <c r="F691" s="495"/>
      <c r="H691" s="495"/>
      <c r="J691" s="495"/>
      <c r="K691" s="495"/>
      <c r="L691" s="495"/>
      <c r="M691" s="505"/>
      <c r="N691" s="498"/>
      <c r="O691" s="499"/>
    </row>
    <row r="692" spans="1:15" s="497" customFormat="1" ht="30" x14ac:dyDescent="0.2">
      <c r="A692" s="506"/>
      <c r="B692" s="495"/>
      <c r="C692" s="495"/>
      <c r="D692" s="495"/>
      <c r="E692" s="495"/>
      <c r="F692" s="495"/>
      <c r="H692" s="495"/>
      <c r="J692" s="495"/>
      <c r="K692" s="495"/>
      <c r="L692" s="495"/>
      <c r="M692" s="498"/>
      <c r="N692" s="498"/>
      <c r="O692" s="499"/>
    </row>
    <row r="693" spans="1:15" s="497" customFormat="1" ht="30" x14ac:dyDescent="0.2">
      <c r="A693" s="506"/>
      <c r="B693" s="495"/>
      <c r="C693" s="495"/>
      <c r="D693" s="495"/>
      <c r="E693" s="495"/>
      <c r="F693" s="495"/>
      <c r="H693" s="495"/>
      <c r="J693" s="495"/>
      <c r="K693" s="495"/>
      <c r="L693" s="495"/>
      <c r="M693" s="498"/>
      <c r="N693" s="498"/>
      <c r="O693" s="499"/>
    </row>
    <row r="694" spans="1:15" s="497" customFormat="1" ht="30" x14ac:dyDescent="0.4">
      <c r="A694" s="506"/>
      <c r="B694" s="495"/>
      <c r="C694" s="495"/>
      <c r="D694" s="495"/>
      <c r="E694" s="495"/>
      <c r="F694" s="495"/>
      <c r="H694" s="495"/>
      <c r="J694" s="495"/>
      <c r="K694" s="495"/>
      <c r="L694" s="495"/>
      <c r="M694" s="498"/>
      <c r="N694" s="498"/>
      <c r="O694" s="500"/>
    </row>
    <row r="695" spans="1:15" s="497" customFormat="1" ht="33" x14ac:dyDescent="0.2">
      <c r="A695" s="506"/>
      <c r="B695" s="495"/>
      <c r="C695" s="495"/>
      <c r="D695" s="495"/>
      <c r="E695" s="495"/>
      <c r="F695" s="495"/>
      <c r="H695" s="495"/>
      <c r="J695" s="495"/>
      <c r="K695" s="495"/>
      <c r="L695" s="495"/>
      <c r="M695" s="505"/>
      <c r="N695" s="498"/>
      <c r="O695" s="502"/>
    </row>
    <row r="696" spans="1:15" s="497" customFormat="1" ht="30" x14ac:dyDescent="0.2">
      <c r="A696" s="506"/>
      <c r="B696" s="495"/>
      <c r="C696" s="495"/>
      <c r="D696" s="495"/>
      <c r="E696" s="495"/>
      <c r="F696" s="495"/>
      <c r="H696" s="495"/>
      <c r="J696" s="495"/>
      <c r="K696" s="495"/>
      <c r="L696" s="495"/>
      <c r="M696" s="505"/>
      <c r="N696" s="498"/>
      <c r="O696" s="499"/>
    </row>
    <row r="697" spans="1:15" s="497" customFormat="1" ht="30" x14ac:dyDescent="0.2">
      <c r="A697" s="506"/>
      <c r="B697" s="495"/>
      <c r="C697" s="495"/>
      <c r="D697" s="495"/>
      <c r="E697" s="495"/>
      <c r="F697" s="495"/>
      <c r="H697" s="495"/>
      <c r="J697" s="495"/>
      <c r="K697" s="495"/>
      <c r="L697" s="495"/>
      <c r="M697" s="505"/>
      <c r="O697" s="499"/>
    </row>
    <row r="698" spans="1:15" s="497" customFormat="1" ht="30" x14ac:dyDescent="0.4">
      <c r="A698" s="506"/>
      <c r="B698" s="495"/>
      <c r="C698" s="495"/>
      <c r="D698" s="495"/>
      <c r="E698" s="495"/>
      <c r="F698" s="495"/>
      <c r="H698" s="495"/>
      <c r="J698" s="495"/>
      <c r="K698" s="495"/>
      <c r="L698" s="495"/>
      <c r="M698" s="498"/>
      <c r="N698" s="498"/>
      <c r="O698" s="500"/>
    </row>
    <row r="699" spans="1:15" s="497" customFormat="1" ht="30" x14ac:dyDescent="0.4">
      <c r="A699" s="506"/>
      <c r="B699" s="495"/>
      <c r="C699" s="495"/>
      <c r="D699" s="495"/>
      <c r="E699" s="495"/>
      <c r="F699" s="495"/>
      <c r="H699" s="495"/>
      <c r="J699" s="495"/>
      <c r="K699" s="495"/>
      <c r="L699" s="495"/>
      <c r="M699" s="498"/>
      <c r="O699" s="500"/>
    </row>
    <row r="700" spans="1:15" s="497" customFormat="1" ht="30" x14ac:dyDescent="0.2">
      <c r="A700" s="506"/>
      <c r="B700" s="495"/>
      <c r="C700" s="495"/>
      <c r="D700" s="495"/>
      <c r="E700" s="495"/>
      <c r="F700" s="495"/>
      <c r="H700" s="495"/>
      <c r="J700" s="495"/>
      <c r="K700" s="495"/>
      <c r="L700" s="495"/>
      <c r="O700" s="499"/>
    </row>
    <row r="701" spans="1:15" s="497" customFormat="1" ht="30" x14ac:dyDescent="0.2">
      <c r="A701" s="506"/>
      <c r="B701" s="495"/>
      <c r="C701" s="495"/>
      <c r="D701" s="495"/>
      <c r="E701" s="495"/>
      <c r="F701" s="495"/>
      <c r="H701" s="495"/>
      <c r="J701" s="495"/>
      <c r="K701" s="495"/>
      <c r="L701" s="495"/>
      <c r="M701" s="498"/>
      <c r="N701" s="498"/>
      <c r="O701" s="499"/>
    </row>
    <row r="702" spans="1:15" s="497" customFormat="1" ht="30" x14ac:dyDescent="0.2">
      <c r="A702" s="506"/>
      <c r="B702" s="495"/>
      <c r="C702" s="495"/>
      <c r="D702" s="495"/>
      <c r="E702" s="495"/>
      <c r="F702" s="495"/>
      <c r="H702" s="495"/>
      <c r="J702" s="495"/>
      <c r="K702" s="495"/>
      <c r="L702" s="495"/>
      <c r="M702" s="505"/>
      <c r="N702" s="498"/>
      <c r="O702" s="499"/>
    </row>
    <row r="703" spans="1:15" s="497" customFormat="1" ht="30" x14ac:dyDescent="0.4">
      <c r="A703" s="506"/>
      <c r="B703" s="495"/>
      <c r="C703" s="495"/>
      <c r="D703" s="495"/>
      <c r="E703" s="495"/>
      <c r="F703" s="495"/>
      <c r="H703" s="495"/>
      <c r="J703" s="495"/>
      <c r="K703" s="495"/>
      <c r="L703" s="495"/>
      <c r="M703" s="498"/>
      <c r="O703" s="500"/>
    </row>
    <row r="704" spans="1:15" s="497" customFormat="1" ht="30" x14ac:dyDescent="0.4">
      <c r="A704" s="506"/>
      <c r="B704" s="495"/>
      <c r="C704" s="495"/>
      <c r="D704" s="495"/>
      <c r="E704" s="495"/>
      <c r="F704" s="495"/>
      <c r="H704" s="495"/>
      <c r="J704" s="495"/>
      <c r="K704" s="495"/>
      <c r="L704" s="495"/>
      <c r="M704" s="498"/>
      <c r="O704" s="500"/>
    </row>
    <row r="705" spans="1:15" s="497" customFormat="1" ht="30" x14ac:dyDescent="0.2">
      <c r="A705" s="506"/>
      <c r="B705" s="495"/>
      <c r="C705" s="495"/>
      <c r="D705" s="495"/>
      <c r="E705" s="495"/>
      <c r="F705" s="495"/>
      <c r="H705" s="495"/>
      <c r="J705" s="495"/>
      <c r="K705" s="495"/>
      <c r="L705" s="495"/>
      <c r="M705" s="505"/>
      <c r="N705" s="498"/>
      <c r="O705" s="507"/>
    </row>
    <row r="706" spans="1:15" s="497" customFormat="1" ht="30" x14ac:dyDescent="0.2">
      <c r="A706" s="506"/>
      <c r="B706" s="495"/>
      <c r="C706" s="495"/>
      <c r="D706" s="495"/>
      <c r="E706" s="495"/>
      <c r="F706" s="495"/>
      <c r="H706" s="495"/>
      <c r="J706" s="495"/>
      <c r="K706" s="495"/>
      <c r="L706" s="495"/>
      <c r="M706" s="505"/>
      <c r="O706" s="499"/>
    </row>
    <row r="707" spans="1:15" s="497" customFormat="1" ht="30" x14ac:dyDescent="0.2">
      <c r="A707" s="506"/>
      <c r="B707" s="495"/>
      <c r="C707" s="495"/>
      <c r="D707" s="495"/>
      <c r="E707" s="495"/>
      <c r="F707" s="495"/>
      <c r="H707" s="495"/>
      <c r="J707" s="495"/>
      <c r="K707" s="495"/>
      <c r="L707" s="495"/>
      <c r="M707" s="498"/>
      <c r="O707" s="499"/>
    </row>
    <row r="708" spans="1:15" s="497" customFormat="1" ht="30" x14ac:dyDescent="0.2">
      <c r="A708" s="506"/>
      <c r="B708" s="495"/>
      <c r="C708" s="495"/>
      <c r="D708" s="495"/>
      <c r="E708" s="495"/>
      <c r="F708" s="495"/>
      <c r="H708" s="495"/>
      <c r="J708" s="495"/>
      <c r="K708" s="495"/>
      <c r="L708" s="495"/>
      <c r="M708" s="498"/>
      <c r="N708" s="498"/>
      <c r="O708" s="499"/>
    </row>
    <row r="709" spans="1:15" s="497" customFormat="1" ht="30" x14ac:dyDescent="0.4">
      <c r="A709" s="506"/>
      <c r="B709" s="495"/>
      <c r="C709" s="495"/>
      <c r="D709" s="495"/>
      <c r="E709" s="495"/>
      <c r="F709" s="495"/>
      <c r="H709" s="495"/>
      <c r="J709" s="495"/>
      <c r="K709" s="495"/>
      <c r="L709" s="495"/>
      <c r="M709" s="498"/>
      <c r="N709" s="498"/>
      <c r="O709" s="500"/>
    </row>
    <row r="710" spans="1:15" s="497" customFormat="1" ht="30" x14ac:dyDescent="0.2">
      <c r="A710" s="506"/>
      <c r="B710" s="495"/>
      <c r="C710" s="495"/>
      <c r="D710" s="495"/>
      <c r="E710" s="495"/>
      <c r="F710" s="495"/>
      <c r="H710" s="495"/>
      <c r="J710" s="495"/>
      <c r="K710" s="495"/>
      <c r="L710" s="495"/>
      <c r="M710" s="505"/>
      <c r="O710" s="499"/>
    </row>
    <row r="711" spans="1:15" s="497" customFormat="1" ht="30" x14ac:dyDescent="0.2">
      <c r="A711" s="506"/>
      <c r="B711" s="495"/>
      <c r="C711" s="495"/>
      <c r="D711" s="495"/>
      <c r="E711" s="495"/>
      <c r="F711" s="495"/>
      <c r="H711" s="495"/>
      <c r="J711" s="495"/>
      <c r="K711" s="495"/>
      <c r="L711" s="495"/>
      <c r="M711" s="498"/>
      <c r="N711" s="498"/>
      <c r="O711" s="499"/>
    </row>
    <row r="712" spans="1:15" s="497" customFormat="1" ht="30" x14ac:dyDescent="0.2">
      <c r="A712" s="506"/>
      <c r="B712" s="495"/>
      <c r="C712" s="495"/>
      <c r="D712" s="495"/>
      <c r="E712" s="495"/>
      <c r="F712" s="495"/>
      <c r="H712" s="495"/>
      <c r="J712" s="495"/>
      <c r="K712" s="495"/>
      <c r="L712" s="495"/>
      <c r="M712" s="498"/>
      <c r="N712" s="498"/>
      <c r="O712" s="499"/>
    </row>
    <row r="713" spans="1:15" s="497" customFormat="1" ht="30" x14ac:dyDescent="0.4">
      <c r="A713" s="506"/>
      <c r="B713" s="495"/>
      <c r="C713" s="495"/>
      <c r="D713" s="495"/>
      <c r="E713" s="495"/>
      <c r="F713" s="495"/>
      <c r="H713" s="495"/>
      <c r="J713" s="495"/>
      <c r="K713" s="495"/>
      <c r="L713" s="495"/>
      <c r="M713" s="498"/>
      <c r="N713" s="498"/>
      <c r="O713" s="500"/>
    </row>
    <row r="714" spans="1:15" s="497" customFormat="1" ht="30" x14ac:dyDescent="0.2">
      <c r="A714" s="506"/>
      <c r="B714" s="495"/>
      <c r="C714" s="495"/>
      <c r="D714" s="495"/>
      <c r="E714" s="495"/>
      <c r="F714" s="495"/>
      <c r="H714" s="495"/>
      <c r="J714" s="495"/>
      <c r="K714" s="495"/>
      <c r="L714" s="495"/>
      <c r="M714" s="505"/>
      <c r="N714" s="498"/>
      <c r="O714" s="499"/>
    </row>
    <row r="715" spans="1:15" s="497" customFormat="1" ht="30" x14ac:dyDescent="0.2">
      <c r="A715" s="506"/>
      <c r="B715" s="495"/>
      <c r="C715" s="495"/>
      <c r="D715" s="495"/>
      <c r="E715" s="495"/>
      <c r="F715" s="495"/>
      <c r="H715" s="495"/>
      <c r="J715" s="495"/>
      <c r="K715" s="495"/>
      <c r="L715" s="495"/>
      <c r="M715" s="498"/>
      <c r="N715" s="498"/>
      <c r="O715" s="499"/>
    </row>
    <row r="716" spans="1:15" s="497" customFormat="1" ht="30" x14ac:dyDescent="0.2">
      <c r="A716" s="506"/>
      <c r="B716" s="495"/>
      <c r="C716" s="495"/>
      <c r="D716" s="495"/>
      <c r="E716" s="495"/>
      <c r="F716" s="495"/>
      <c r="H716" s="495"/>
      <c r="J716" s="495"/>
      <c r="K716" s="495"/>
      <c r="L716" s="495"/>
      <c r="O716" s="499"/>
    </row>
    <row r="717" spans="1:15" s="497" customFormat="1" ht="30" x14ac:dyDescent="0.4">
      <c r="A717" s="506"/>
      <c r="B717" s="495"/>
      <c r="C717" s="495"/>
      <c r="D717" s="495"/>
      <c r="E717" s="495"/>
      <c r="F717" s="495"/>
      <c r="H717" s="495"/>
      <c r="J717" s="495"/>
      <c r="K717" s="495"/>
      <c r="L717" s="495"/>
      <c r="M717" s="498"/>
      <c r="N717" s="498"/>
      <c r="O717" s="500"/>
    </row>
    <row r="718" spans="1:15" s="497" customFormat="1" ht="30" x14ac:dyDescent="0.2">
      <c r="A718" s="506"/>
      <c r="B718" s="495"/>
      <c r="C718" s="495"/>
      <c r="D718" s="495"/>
      <c r="E718" s="495"/>
      <c r="F718" s="495"/>
      <c r="H718" s="495"/>
      <c r="J718" s="495"/>
      <c r="K718" s="495"/>
      <c r="L718" s="495"/>
      <c r="M718" s="498"/>
      <c r="N718" s="498"/>
      <c r="O718" s="499"/>
    </row>
    <row r="719" spans="1:15" s="497" customFormat="1" ht="30" x14ac:dyDescent="0.2">
      <c r="A719" s="506"/>
      <c r="B719" s="495"/>
      <c r="C719" s="495"/>
      <c r="D719" s="495"/>
      <c r="E719" s="495"/>
      <c r="F719" s="495"/>
      <c r="H719" s="495"/>
      <c r="J719" s="495"/>
      <c r="K719" s="495"/>
      <c r="L719" s="495"/>
      <c r="M719" s="498"/>
      <c r="N719" s="498"/>
      <c r="O719" s="499"/>
    </row>
    <row r="720" spans="1:15" s="497" customFormat="1" ht="30" x14ac:dyDescent="0.2">
      <c r="A720" s="506"/>
      <c r="B720" s="495"/>
      <c r="C720" s="495"/>
      <c r="D720" s="495"/>
      <c r="E720" s="495"/>
      <c r="F720" s="495"/>
      <c r="H720" s="495"/>
      <c r="J720" s="495"/>
      <c r="K720" s="495"/>
      <c r="L720" s="495"/>
      <c r="M720" s="498"/>
      <c r="N720" s="498"/>
      <c r="O720" s="499"/>
    </row>
    <row r="721" spans="1:15" s="497" customFormat="1" ht="30" x14ac:dyDescent="0.2">
      <c r="A721" s="506"/>
      <c r="B721" s="495"/>
      <c r="C721" s="495"/>
      <c r="D721" s="495"/>
      <c r="E721" s="495"/>
      <c r="F721" s="495"/>
      <c r="H721" s="495"/>
      <c r="J721" s="495"/>
      <c r="K721" s="495"/>
      <c r="L721" s="495"/>
      <c r="M721" s="498"/>
      <c r="N721" s="498"/>
      <c r="O721" s="499"/>
    </row>
    <row r="722" spans="1:15" s="497" customFormat="1" ht="30" x14ac:dyDescent="0.2">
      <c r="A722" s="506"/>
      <c r="B722" s="495"/>
      <c r="C722" s="495"/>
      <c r="D722" s="495"/>
      <c r="E722" s="495"/>
      <c r="F722" s="495"/>
      <c r="H722" s="495"/>
      <c r="J722" s="495"/>
      <c r="K722" s="495"/>
      <c r="L722" s="495"/>
      <c r="M722" s="505"/>
      <c r="N722" s="498"/>
      <c r="O722" s="499"/>
    </row>
    <row r="723" spans="1:15" s="497" customFormat="1" ht="30" x14ac:dyDescent="0.4">
      <c r="A723" s="506"/>
      <c r="B723" s="495"/>
      <c r="C723" s="495"/>
      <c r="D723" s="495"/>
      <c r="E723" s="495"/>
      <c r="F723" s="495"/>
      <c r="H723" s="495"/>
      <c r="J723" s="495"/>
      <c r="K723" s="495"/>
      <c r="L723" s="495"/>
      <c r="M723" s="505"/>
      <c r="N723" s="498"/>
      <c r="O723" s="500"/>
    </row>
    <row r="724" spans="1:15" s="497" customFormat="1" ht="30" x14ac:dyDescent="0.2">
      <c r="A724" s="506"/>
      <c r="B724" s="495"/>
      <c r="C724" s="495"/>
      <c r="D724" s="495"/>
      <c r="E724" s="495"/>
      <c r="F724" s="495"/>
      <c r="H724" s="495"/>
      <c r="J724" s="495"/>
      <c r="K724" s="495"/>
      <c r="L724" s="495"/>
      <c r="M724" s="505"/>
      <c r="N724" s="498"/>
      <c r="O724" s="499"/>
    </row>
    <row r="725" spans="1:15" s="497" customFormat="1" ht="30" x14ac:dyDescent="0.2">
      <c r="A725" s="506"/>
      <c r="B725" s="495"/>
      <c r="C725" s="495"/>
      <c r="D725" s="495"/>
      <c r="E725" s="495"/>
      <c r="F725" s="495"/>
      <c r="H725" s="495"/>
      <c r="J725" s="495"/>
      <c r="K725" s="495"/>
      <c r="L725" s="495"/>
      <c r="M725" s="505"/>
      <c r="O725" s="499"/>
    </row>
    <row r="726" spans="1:15" s="497" customFormat="1" ht="30" x14ac:dyDescent="0.2">
      <c r="A726" s="506"/>
      <c r="B726" s="495"/>
      <c r="C726" s="495"/>
      <c r="D726" s="495"/>
      <c r="E726" s="495"/>
      <c r="F726" s="495"/>
      <c r="H726" s="495"/>
      <c r="J726" s="495"/>
      <c r="K726" s="495"/>
      <c r="L726" s="495"/>
      <c r="M726" s="505"/>
      <c r="N726" s="498"/>
      <c r="O726" s="499"/>
    </row>
    <row r="727" spans="1:15" s="497" customFormat="1" ht="30" x14ac:dyDescent="0.2">
      <c r="A727" s="506"/>
      <c r="B727" s="495"/>
      <c r="C727" s="495"/>
      <c r="D727" s="495"/>
      <c r="E727" s="495"/>
      <c r="F727" s="495"/>
      <c r="H727" s="495"/>
      <c r="J727" s="495"/>
      <c r="K727" s="495"/>
      <c r="L727" s="495"/>
      <c r="M727" s="498"/>
      <c r="N727" s="498"/>
      <c r="O727" s="499"/>
    </row>
    <row r="728" spans="1:15" s="497" customFormat="1" ht="30" x14ac:dyDescent="0.2">
      <c r="A728" s="506"/>
      <c r="B728" s="495"/>
      <c r="C728" s="495"/>
      <c r="D728" s="495"/>
      <c r="E728" s="495"/>
      <c r="F728" s="495"/>
      <c r="H728" s="495"/>
      <c r="J728" s="495"/>
      <c r="K728" s="495"/>
      <c r="L728" s="495"/>
      <c r="M728" s="505"/>
      <c r="O728" s="499"/>
    </row>
    <row r="729" spans="1:15" s="497" customFormat="1" ht="30" x14ac:dyDescent="0.4">
      <c r="A729" s="506"/>
      <c r="B729" s="495"/>
      <c r="C729" s="495"/>
      <c r="D729" s="495"/>
      <c r="E729" s="495"/>
      <c r="F729" s="495"/>
      <c r="H729" s="495"/>
      <c r="J729" s="495"/>
      <c r="K729" s="495"/>
      <c r="L729" s="495"/>
      <c r="M729" s="505"/>
      <c r="N729" s="498"/>
      <c r="O729" s="500"/>
    </row>
    <row r="730" spans="1:15" s="497" customFormat="1" ht="30" x14ac:dyDescent="0.2">
      <c r="A730" s="506"/>
      <c r="B730" s="495"/>
      <c r="C730" s="495"/>
      <c r="D730" s="495"/>
      <c r="E730" s="495"/>
      <c r="F730" s="495"/>
      <c r="H730" s="495"/>
      <c r="J730" s="495"/>
      <c r="K730" s="495"/>
      <c r="L730" s="495"/>
      <c r="O730" s="499"/>
    </row>
    <row r="731" spans="1:15" s="497" customFormat="1" ht="30" x14ac:dyDescent="0.2">
      <c r="A731" s="506"/>
      <c r="B731" s="495"/>
      <c r="C731" s="495"/>
      <c r="D731" s="495"/>
      <c r="E731" s="495"/>
      <c r="F731" s="495"/>
      <c r="H731" s="495"/>
      <c r="J731" s="495"/>
      <c r="K731" s="495"/>
      <c r="L731" s="495"/>
      <c r="M731" s="505"/>
      <c r="N731" s="498"/>
      <c r="O731" s="499"/>
    </row>
    <row r="732" spans="1:15" s="497" customFormat="1" ht="30" x14ac:dyDescent="0.2">
      <c r="A732" s="506"/>
      <c r="B732" s="495"/>
      <c r="C732" s="495"/>
      <c r="D732" s="495"/>
      <c r="E732" s="495"/>
      <c r="F732" s="495"/>
      <c r="H732" s="495"/>
      <c r="J732" s="495"/>
      <c r="K732" s="495"/>
      <c r="L732" s="495"/>
      <c r="M732" s="505"/>
      <c r="N732" s="498"/>
      <c r="O732" s="499"/>
    </row>
    <row r="733" spans="1:15" s="497" customFormat="1" ht="30" x14ac:dyDescent="0.2">
      <c r="A733" s="506"/>
      <c r="B733" s="495"/>
      <c r="C733" s="495"/>
      <c r="D733" s="495"/>
      <c r="E733" s="495"/>
      <c r="F733" s="495"/>
      <c r="H733" s="495"/>
      <c r="J733" s="495"/>
      <c r="K733" s="495"/>
      <c r="L733" s="495"/>
      <c r="M733" s="498"/>
      <c r="N733" s="498"/>
      <c r="O733" s="499"/>
    </row>
    <row r="734" spans="1:15" s="497" customFormat="1" ht="30" x14ac:dyDescent="0.2">
      <c r="A734" s="506"/>
      <c r="B734" s="495"/>
      <c r="C734" s="495"/>
      <c r="D734" s="495"/>
      <c r="E734" s="495"/>
      <c r="F734" s="495"/>
      <c r="H734" s="495"/>
      <c r="J734" s="495"/>
      <c r="K734" s="495"/>
      <c r="L734" s="495"/>
      <c r="M734" s="505"/>
      <c r="N734" s="498"/>
      <c r="O734" s="499"/>
    </row>
    <row r="735" spans="1:15" s="497" customFormat="1" ht="30" x14ac:dyDescent="0.4">
      <c r="A735" s="506"/>
      <c r="B735" s="495"/>
      <c r="C735" s="495"/>
      <c r="D735" s="495"/>
      <c r="E735" s="495"/>
      <c r="F735" s="495"/>
      <c r="H735" s="495"/>
      <c r="J735" s="495"/>
      <c r="K735" s="495"/>
      <c r="L735" s="495"/>
      <c r="M735" s="498"/>
      <c r="N735" s="498"/>
      <c r="O735" s="500"/>
    </row>
    <row r="736" spans="1:15" s="497" customFormat="1" ht="30" x14ac:dyDescent="0.2">
      <c r="A736" s="506"/>
      <c r="B736" s="495"/>
      <c r="C736" s="495"/>
      <c r="D736" s="495"/>
      <c r="E736" s="495"/>
      <c r="F736" s="495"/>
      <c r="H736" s="495"/>
      <c r="J736" s="495"/>
      <c r="K736" s="495"/>
      <c r="L736" s="495"/>
      <c r="M736" s="498"/>
      <c r="N736" s="498"/>
      <c r="O736" s="499"/>
    </row>
    <row r="737" spans="1:15" s="497" customFormat="1" ht="30" x14ac:dyDescent="0.4">
      <c r="A737" s="506"/>
      <c r="B737" s="495"/>
      <c r="C737" s="495"/>
      <c r="D737" s="495"/>
      <c r="E737" s="495"/>
      <c r="F737" s="495"/>
      <c r="H737" s="495"/>
      <c r="J737" s="495"/>
      <c r="K737" s="495"/>
      <c r="L737" s="495"/>
      <c r="O737" s="500"/>
    </row>
    <row r="738" spans="1:15" s="497" customFormat="1" ht="30" x14ac:dyDescent="0.4">
      <c r="A738" s="506"/>
      <c r="B738" s="495"/>
      <c r="C738" s="495"/>
      <c r="D738" s="495"/>
      <c r="E738" s="495"/>
      <c r="F738" s="495"/>
      <c r="H738" s="495"/>
      <c r="J738" s="495"/>
      <c r="K738" s="495"/>
      <c r="L738" s="495"/>
      <c r="M738" s="498"/>
      <c r="O738" s="500"/>
    </row>
    <row r="739" spans="1:15" s="497" customFormat="1" ht="30" x14ac:dyDescent="0.2">
      <c r="A739" s="506"/>
      <c r="B739" s="495"/>
      <c r="C739" s="495"/>
      <c r="D739" s="495"/>
      <c r="E739" s="495"/>
      <c r="F739" s="495"/>
      <c r="H739" s="495"/>
      <c r="J739" s="495"/>
      <c r="K739" s="495"/>
      <c r="L739" s="495"/>
      <c r="M739" s="498"/>
      <c r="O739" s="499"/>
    </row>
    <row r="740" spans="1:15" s="497" customFormat="1" ht="30" x14ac:dyDescent="0.4">
      <c r="A740" s="506"/>
      <c r="B740" s="495"/>
      <c r="C740" s="495"/>
      <c r="D740" s="495"/>
      <c r="E740" s="495"/>
      <c r="F740" s="495"/>
      <c r="H740" s="495"/>
      <c r="J740" s="495"/>
      <c r="K740" s="495"/>
      <c r="L740" s="495"/>
      <c r="M740" s="505"/>
      <c r="N740" s="498"/>
      <c r="O740" s="500"/>
    </row>
    <row r="741" spans="1:15" s="497" customFormat="1" ht="30" x14ac:dyDescent="0.2">
      <c r="A741" s="506"/>
      <c r="B741" s="495"/>
      <c r="C741" s="495"/>
      <c r="D741" s="495"/>
      <c r="E741" s="495"/>
      <c r="F741" s="495"/>
      <c r="H741" s="495"/>
      <c r="J741" s="495"/>
      <c r="K741" s="495"/>
      <c r="L741" s="495"/>
      <c r="M741" s="498"/>
      <c r="N741" s="498"/>
      <c r="O741" s="499"/>
    </row>
    <row r="742" spans="1:15" s="497" customFormat="1" ht="30" x14ac:dyDescent="0.2">
      <c r="A742" s="506"/>
      <c r="B742" s="495"/>
      <c r="C742" s="495"/>
      <c r="D742" s="495"/>
      <c r="E742" s="495"/>
      <c r="F742" s="495"/>
      <c r="H742" s="495"/>
      <c r="J742" s="495"/>
      <c r="K742" s="495"/>
      <c r="L742" s="495"/>
      <c r="M742" s="498"/>
      <c r="N742" s="498"/>
      <c r="O742" s="499"/>
    </row>
    <row r="743" spans="1:15" s="497" customFormat="1" ht="30" x14ac:dyDescent="0.4">
      <c r="A743" s="506"/>
      <c r="B743" s="495"/>
      <c r="C743" s="495"/>
      <c r="D743" s="495"/>
      <c r="E743" s="495"/>
      <c r="F743" s="495"/>
      <c r="H743" s="495"/>
      <c r="J743" s="495"/>
      <c r="K743" s="495"/>
      <c r="L743" s="495"/>
      <c r="M743" s="498"/>
      <c r="N743" s="498"/>
      <c r="O743" s="500"/>
    </row>
    <row r="744" spans="1:15" s="497" customFormat="1" ht="33" x14ac:dyDescent="0.2">
      <c r="A744" s="506"/>
      <c r="B744" s="495"/>
      <c r="C744" s="495"/>
      <c r="D744" s="495"/>
      <c r="E744" s="495"/>
      <c r="F744" s="495"/>
      <c r="H744" s="495"/>
      <c r="J744" s="495"/>
      <c r="K744" s="495"/>
      <c r="L744" s="495"/>
      <c r="M744" s="498"/>
      <c r="N744" s="498"/>
      <c r="O744" s="502"/>
    </row>
    <row r="745" spans="1:15" s="497" customFormat="1" ht="30" x14ac:dyDescent="0.2">
      <c r="A745" s="506"/>
      <c r="B745" s="495"/>
      <c r="C745" s="495"/>
      <c r="D745" s="495"/>
      <c r="E745" s="495"/>
      <c r="F745" s="495"/>
      <c r="H745" s="495"/>
      <c r="J745" s="495"/>
      <c r="K745" s="495"/>
      <c r="L745" s="495"/>
      <c r="M745" s="505"/>
      <c r="N745" s="498"/>
      <c r="O745" s="499"/>
    </row>
    <row r="746" spans="1:15" s="497" customFormat="1" ht="30" x14ac:dyDescent="0.2">
      <c r="A746" s="506"/>
      <c r="B746" s="495"/>
      <c r="C746" s="495"/>
      <c r="D746" s="495"/>
      <c r="E746" s="495"/>
      <c r="F746" s="495"/>
      <c r="H746" s="495"/>
      <c r="J746" s="495"/>
      <c r="K746" s="495"/>
      <c r="L746" s="495"/>
      <c r="M746" s="498"/>
      <c r="N746" s="498"/>
      <c r="O746" s="499"/>
    </row>
    <row r="747" spans="1:15" s="497" customFormat="1" ht="30" x14ac:dyDescent="0.2">
      <c r="A747" s="506"/>
      <c r="B747" s="495"/>
      <c r="C747" s="495"/>
      <c r="D747" s="495"/>
      <c r="E747" s="495"/>
      <c r="F747" s="495"/>
      <c r="H747" s="495"/>
      <c r="J747" s="495"/>
      <c r="K747" s="495"/>
      <c r="L747" s="495"/>
      <c r="M747" s="505"/>
      <c r="N747" s="498"/>
      <c r="O747" s="499"/>
    </row>
    <row r="748" spans="1:15" s="497" customFormat="1" ht="30" x14ac:dyDescent="0.2">
      <c r="A748" s="506"/>
      <c r="B748" s="495"/>
      <c r="C748" s="495"/>
      <c r="D748" s="495"/>
      <c r="E748" s="495"/>
      <c r="F748" s="495"/>
      <c r="H748" s="495"/>
      <c r="J748" s="495"/>
      <c r="K748" s="495"/>
      <c r="L748" s="495"/>
      <c r="M748" s="498"/>
      <c r="N748" s="498"/>
      <c r="O748" s="499"/>
    </row>
    <row r="749" spans="1:15" s="497" customFormat="1" ht="30" x14ac:dyDescent="0.2">
      <c r="A749" s="506"/>
      <c r="B749" s="495"/>
      <c r="C749" s="495"/>
      <c r="D749" s="495"/>
      <c r="E749" s="495"/>
      <c r="F749" s="495"/>
      <c r="H749" s="495"/>
      <c r="J749" s="495"/>
      <c r="K749" s="495"/>
      <c r="L749" s="495"/>
      <c r="M749" s="505"/>
      <c r="N749" s="498"/>
      <c r="O749" s="499"/>
    </row>
    <row r="750" spans="1:15" s="497" customFormat="1" ht="30" x14ac:dyDescent="0.4">
      <c r="A750" s="506"/>
      <c r="B750" s="495"/>
      <c r="C750" s="495"/>
      <c r="D750" s="495"/>
      <c r="E750" s="495"/>
      <c r="F750" s="495"/>
      <c r="H750" s="495"/>
      <c r="J750" s="495"/>
      <c r="K750" s="495"/>
      <c r="L750" s="495"/>
      <c r="M750" s="505"/>
      <c r="O750" s="500"/>
    </row>
    <row r="751" spans="1:15" s="497" customFormat="1" ht="30" x14ac:dyDescent="0.2">
      <c r="A751" s="506"/>
      <c r="B751" s="495"/>
      <c r="C751" s="495"/>
      <c r="D751" s="495"/>
      <c r="E751" s="495"/>
      <c r="F751" s="495"/>
      <c r="H751" s="495"/>
      <c r="J751" s="495"/>
      <c r="K751" s="495"/>
      <c r="L751" s="495"/>
      <c r="M751" s="498"/>
      <c r="N751" s="498"/>
      <c r="O751" s="499"/>
    </row>
    <row r="752" spans="1:15" s="497" customFormat="1" ht="30" x14ac:dyDescent="0.2">
      <c r="A752" s="506"/>
      <c r="B752" s="495"/>
      <c r="C752" s="495"/>
      <c r="D752" s="495"/>
      <c r="E752" s="495"/>
      <c r="F752" s="495"/>
      <c r="H752" s="495"/>
      <c r="J752" s="495"/>
      <c r="K752" s="495"/>
      <c r="L752" s="495"/>
      <c r="M752" s="498"/>
      <c r="O752" s="499"/>
    </row>
    <row r="753" spans="1:15" s="497" customFormat="1" ht="30" x14ac:dyDescent="0.2">
      <c r="A753" s="506"/>
      <c r="B753" s="495"/>
      <c r="C753" s="495"/>
      <c r="D753" s="495"/>
      <c r="E753" s="495"/>
      <c r="F753" s="495"/>
      <c r="H753" s="495"/>
      <c r="J753" s="495"/>
      <c r="K753" s="495"/>
      <c r="L753" s="495"/>
      <c r="M753" s="498"/>
      <c r="N753" s="498"/>
      <c r="O753" s="499"/>
    </row>
    <row r="754" spans="1:15" s="497" customFormat="1" ht="30" x14ac:dyDescent="0.4">
      <c r="A754" s="506"/>
      <c r="B754" s="495"/>
      <c r="C754" s="495"/>
      <c r="D754" s="495"/>
      <c r="E754" s="495"/>
      <c r="F754" s="495"/>
      <c r="H754" s="495"/>
      <c r="J754" s="495"/>
      <c r="K754" s="495"/>
      <c r="L754" s="495"/>
      <c r="M754" s="498"/>
      <c r="N754" s="498"/>
      <c r="O754" s="500"/>
    </row>
    <row r="755" spans="1:15" s="497" customFormat="1" ht="30" x14ac:dyDescent="0.4">
      <c r="A755" s="506"/>
      <c r="B755" s="495"/>
      <c r="C755" s="495"/>
      <c r="D755" s="495"/>
      <c r="E755" s="495"/>
      <c r="F755" s="495"/>
      <c r="H755" s="495"/>
      <c r="J755" s="495"/>
      <c r="K755" s="495"/>
      <c r="L755" s="495"/>
      <c r="M755" s="498"/>
      <c r="O755" s="500"/>
    </row>
    <row r="756" spans="1:15" s="497" customFormat="1" ht="30" x14ac:dyDescent="0.2">
      <c r="A756" s="506"/>
      <c r="B756" s="495"/>
      <c r="C756" s="495"/>
      <c r="D756" s="495"/>
      <c r="E756" s="495"/>
      <c r="F756" s="495"/>
      <c r="H756" s="495"/>
      <c r="J756" s="495"/>
      <c r="K756" s="495"/>
      <c r="L756" s="495"/>
      <c r="M756" s="505"/>
      <c r="N756" s="498"/>
      <c r="O756" s="499"/>
    </row>
    <row r="757" spans="1:15" s="497" customFormat="1" ht="30" x14ac:dyDescent="0.2">
      <c r="A757" s="506"/>
      <c r="B757" s="495"/>
      <c r="C757" s="495"/>
      <c r="D757" s="495"/>
      <c r="E757" s="495"/>
      <c r="F757" s="495"/>
      <c r="H757" s="495"/>
      <c r="J757" s="495"/>
      <c r="K757" s="495"/>
      <c r="L757" s="495"/>
      <c r="M757" s="498"/>
      <c r="N757" s="498"/>
      <c r="O757" s="499"/>
    </row>
    <row r="758" spans="1:15" s="497" customFormat="1" ht="33" x14ac:dyDescent="0.2">
      <c r="A758" s="506"/>
      <c r="B758" s="495"/>
      <c r="C758" s="495"/>
      <c r="D758" s="495"/>
      <c r="E758" s="495"/>
      <c r="F758" s="495"/>
      <c r="H758" s="495"/>
      <c r="J758" s="495"/>
      <c r="K758" s="495"/>
      <c r="L758" s="495"/>
      <c r="M758" s="498"/>
      <c r="O758" s="502"/>
    </row>
    <row r="759" spans="1:15" s="497" customFormat="1" ht="30" x14ac:dyDescent="0.2">
      <c r="A759" s="506"/>
      <c r="B759" s="495"/>
      <c r="C759" s="495"/>
      <c r="D759" s="495"/>
      <c r="E759" s="495"/>
      <c r="F759" s="495"/>
      <c r="H759" s="495"/>
      <c r="J759" s="495"/>
      <c r="K759" s="495"/>
      <c r="L759" s="495"/>
      <c r="M759" s="505"/>
      <c r="N759" s="498"/>
      <c r="O759" s="499"/>
    </row>
    <row r="760" spans="1:15" s="497" customFormat="1" ht="30" x14ac:dyDescent="0.2">
      <c r="A760" s="506"/>
      <c r="B760" s="495"/>
      <c r="C760" s="495"/>
      <c r="D760" s="495"/>
      <c r="E760" s="495"/>
      <c r="F760" s="495"/>
      <c r="H760" s="495"/>
      <c r="J760" s="495"/>
      <c r="K760" s="495"/>
      <c r="L760" s="495"/>
      <c r="M760" s="505"/>
      <c r="N760" s="498"/>
      <c r="O760" s="499"/>
    </row>
    <row r="761" spans="1:15" s="497" customFormat="1" ht="30" x14ac:dyDescent="0.2">
      <c r="A761" s="506"/>
      <c r="B761" s="495"/>
      <c r="C761" s="495"/>
      <c r="D761" s="495"/>
      <c r="E761" s="495"/>
      <c r="F761" s="495"/>
      <c r="H761" s="495"/>
      <c r="J761" s="495"/>
      <c r="K761" s="495"/>
      <c r="L761" s="495"/>
      <c r="M761" s="498"/>
      <c r="N761" s="498"/>
      <c r="O761" s="499"/>
    </row>
    <row r="762" spans="1:15" s="497" customFormat="1" ht="30" x14ac:dyDescent="0.2">
      <c r="A762" s="506"/>
      <c r="B762" s="495"/>
      <c r="C762" s="495"/>
      <c r="D762" s="495"/>
      <c r="E762" s="495"/>
      <c r="F762" s="495"/>
      <c r="H762" s="495"/>
      <c r="J762" s="495"/>
      <c r="K762" s="495"/>
      <c r="L762" s="495"/>
      <c r="M762" s="498"/>
      <c r="N762" s="498"/>
      <c r="O762" s="499"/>
    </row>
    <row r="763" spans="1:15" s="497" customFormat="1" ht="30" x14ac:dyDescent="0.4">
      <c r="A763" s="506"/>
      <c r="B763" s="495"/>
      <c r="C763" s="495"/>
      <c r="D763" s="495"/>
      <c r="E763" s="495"/>
      <c r="F763" s="495"/>
      <c r="H763" s="495"/>
      <c r="J763" s="495"/>
      <c r="K763" s="495"/>
      <c r="L763" s="495"/>
      <c r="M763" s="498"/>
      <c r="N763" s="498"/>
      <c r="O763" s="500"/>
    </row>
    <row r="764" spans="1:15" s="497" customFormat="1" ht="30" x14ac:dyDescent="0.4">
      <c r="A764" s="506"/>
      <c r="B764" s="495"/>
      <c r="C764" s="495"/>
      <c r="D764" s="495"/>
      <c r="E764" s="495"/>
      <c r="F764" s="495"/>
      <c r="H764" s="495"/>
      <c r="J764" s="495"/>
      <c r="K764" s="495"/>
      <c r="L764" s="495"/>
      <c r="M764" s="498"/>
      <c r="N764" s="498"/>
      <c r="O764" s="500"/>
    </row>
    <row r="765" spans="1:15" s="497" customFormat="1" ht="30" x14ac:dyDescent="0.2">
      <c r="A765" s="506"/>
      <c r="B765" s="495"/>
      <c r="C765" s="495"/>
      <c r="D765" s="495"/>
      <c r="E765" s="495"/>
      <c r="F765" s="495"/>
      <c r="H765" s="495"/>
      <c r="J765" s="495"/>
      <c r="K765" s="495"/>
      <c r="L765" s="495"/>
      <c r="M765" s="505"/>
      <c r="N765" s="498"/>
      <c r="O765" s="499"/>
    </row>
    <row r="766" spans="1:15" s="497" customFormat="1" ht="30" x14ac:dyDescent="0.2">
      <c r="A766" s="506"/>
      <c r="B766" s="495"/>
      <c r="C766" s="495"/>
      <c r="D766" s="495"/>
      <c r="E766" s="495"/>
      <c r="F766" s="495"/>
      <c r="H766" s="495"/>
      <c r="J766" s="495"/>
      <c r="K766" s="495"/>
      <c r="L766" s="495"/>
      <c r="M766" s="505"/>
      <c r="N766" s="498"/>
      <c r="O766" s="501"/>
    </row>
    <row r="767" spans="1:15" s="497" customFormat="1" ht="30" x14ac:dyDescent="0.2">
      <c r="A767" s="506"/>
      <c r="B767" s="495"/>
      <c r="C767" s="495"/>
      <c r="D767" s="495"/>
      <c r="E767" s="495"/>
      <c r="F767" s="495"/>
      <c r="H767" s="495"/>
      <c r="J767" s="495"/>
      <c r="K767" s="495"/>
      <c r="L767" s="495"/>
      <c r="M767" s="505"/>
      <c r="N767" s="498"/>
      <c r="O767" s="499"/>
    </row>
    <row r="768" spans="1:15" s="497" customFormat="1" ht="30" x14ac:dyDescent="0.4">
      <c r="A768" s="506"/>
      <c r="B768" s="495"/>
      <c r="C768" s="495"/>
      <c r="D768" s="495"/>
      <c r="E768" s="495"/>
      <c r="F768" s="495"/>
      <c r="H768" s="495"/>
      <c r="J768" s="495"/>
      <c r="K768" s="495"/>
      <c r="L768" s="495"/>
      <c r="M768" s="498"/>
      <c r="N768" s="498"/>
      <c r="O768" s="500"/>
    </row>
    <row r="769" spans="1:15" s="497" customFormat="1" ht="27.75" x14ac:dyDescent="0.2">
      <c r="A769" s="506"/>
      <c r="B769" s="495"/>
      <c r="C769" s="495"/>
      <c r="D769" s="495"/>
      <c r="E769" s="495"/>
      <c r="F769" s="495"/>
      <c r="H769" s="495"/>
      <c r="J769" s="495"/>
      <c r="K769" s="495"/>
      <c r="L769" s="495"/>
      <c r="M769" s="505"/>
      <c r="N769" s="498"/>
      <c r="O769" s="503"/>
    </row>
    <row r="770" spans="1:15" s="497" customFormat="1" ht="30" x14ac:dyDescent="0.2">
      <c r="A770" s="506"/>
      <c r="B770" s="495"/>
      <c r="C770" s="495"/>
      <c r="D770" s="495"/>
      <c r="E770" s="495"/>
      <c r="F770" s="495"/>
      <c r="H770" s="495"/>
      <c r="J770" s="495"/>
      <c r="K770" s="495"/>
      <c r="L770" s="495"/>
      <c r="M770" s="505"/>
      <c r="N770" s="498"/>
      <c r="O770" s="499"/>
    </row>
    <row r="771" spans="1:15" s="497" customFormat="1" ht="30" x14ac:dyDescent="0.4">
      <c r="A771" s="506"/>
      <c r="B771" s="495"/>
      <c r="C771" s="495"/>
      <c r="D771" s="495"/>
      <c r="E771" s="495"/>
      <c r="F771" s="495"/>
      <c r="H771" s="495"/>
      <c r="J771" s="495"/>
      <c r="K771" s="495"/>
      <c r="L771" s="495"/>
      <c r="M771" s="498"/>
      <c r="N771" s="498"/>
      <c r="O771" s="500"/>
    </row>
    <row r="772" spans="1:15" s="497" customFormat="1" ht="30" x14ac:dyDescent="0.2">
      <c r="A772" s="506"/>
      <c r="B772" s="495"/>
      <c r="C772" s="495"/>
      <c r="D772" s="495"/>
      <c r="E772" s="495"/>
      <c r="F772" s="495"/>
      <c r="H772" s="495"/>
      <c r="J772" s="495"/>
      <c r="K772" s="495"/>
      <c r="L772" s="495"/>
      <c r="M772" s="498"/>
      <c r="N772" s="498"/>
      <c r="O772" s="499"/>
    </row>
    <row r="773" spans="1:15" s="497" customFormat="1" ht="30" x14ac:dyDescent="0.2">
      <c r="A773" s="506"/>
      <c r="B773" s="495"/>
      <c r="C773" s="495"/>
      <c r="D773" s="495"/>
      <c r="E773" s="495"/>
      <c r="F773" s="495"/>
      <c r="H773" s="495"/>
      <c r="J773" s="495"/>
      <c r="K773" s="495"/>
      <c r="L773" s="495"/>
      <c r="M773" s="498"/>
      <c r="N773" s="498"/>
      <c r="O773" s="499"/>
    </row>
    <row r="774" spans="1:15" s="497" customFormat="1" ht="30" x14ac:dyDescent="0.4">
      <c r="A774" s="506"/>
      <c r="B774" s="495"/>
      <c r="C774" s="495"/>
      <c r="D774" s="495"/>
      <c r="E774" s="495"/>
      <c r="F774" s="495"/>
      <c r="H774" s="495"/>
      <c r="J774" s="495"/>
      <c r="K774" s="495"/>
      <c r="L774" s="495"/>
      <c r="M774" s="498"/>
      <c r="N774" s="498"/>
      <c r="O774" s="500"/>
    </row>
    <row r="775" spans="1:15" s="497" customFormat="1" ht="30" x14ac:dyDescent="0.2">
      <c r="A775" s="506"/>
      <c r="B775" s="495"/>
      <c r="C775" s="495"/>
      <c r="D775" s="495"/>
      <c r="E775" s="495"/>
      <c r="F775" s="495"/>
      <c r="H775" s="495"/>
      <c r="J775" s="495"/>
      <c r="K775" s="495"/>
      <c r="L775" s="495"/>
      <c r="M775" s="498"/>
      <c r="N775" s="498"/>
      <c r="O775" s="499"/>
    </row>
    <row r="776" spans="1:15" s="497" customFormat="1" ht="30" x14ac:dyDescent="0.2">
      <c r="A776" s="506"/>
      <c r="B776" s="495"/>
      <c r="C776" s="495"/>
      <c r="D776" s="495"/>
      <c r="E776" s="495"/>
      <c r="F776" s="495"/>
      <c r="H776" s="495"/>
      <c r="J776" s="495"/>
      <c r="K776" s="495"/>
      <c r="L776" s="495"/>
      <c r="M776" s="498"/>
      <c r="N776" s="498"/>
      <c r="O776" s="499"/>
    </row>
    <row r="777" spans="1:15" s="497" customFormat="1" ht="30" x14ac:dyDescent="0.2">
      <c r="A777" s="506"/>
      <c r="B777" s="495"/>
      <c r="C777" s="495"/>
      <c r="D777" s="495"/>
      <c r="E777" s="495"/>
      <c r="F777" s="495"/>
      <c r="H777" s="495"/>
      <c r="J777" s="495"/>
      <c r="K777" s="495"/>
      <c r="L777" s="495"/>
      <c r="M777" s="505"/>
      <c r="N777" s="498"/>
      <c r="O777" s="499"/>
    </row>
    <row r="778" spans="1:15" s="497" customFormat="1" ht="30" x14ac:dyDescent="0.2">
      <c r="A778" s="506"/>
      <c r="B778" s="495"/>
      <c r="C778" s="495"/>
      <c r="D778" s="495"/>
      <c r="E778" s="495"/>
      <c r="F778" s="495"/>
      <c r="H778" s="495"/>
      <c r="J778" s="495"/>
      <c r="K778" s="495"/>
      <c r="L778" s="495"/>
      <c r="M778" s="505"/>
      <c r="N778" s="498"/>
      <c r="O778" s="499"/>
    </row>
    <row r="779" spans="1:15" s="497" customFormat="1" ht="30" x14ac:dyDescent="0.2">
      <c r="A779" s="506"/>
      <c r="B779" s="495"/>
      <c r="C779" s="495"/>
      <c r="D779" s="495"/>
      <c r="E779" s="495"/>
      <c r="F779" s="495"/>
      <c r="H779" s="495"/>
      <c r="J779" s="495"/>
      <c r="K779" s="495"/>
      <c r="L779" s="495"/>
      <c r="M779" s="498"/>
      <c r="N779" s="498"/>
      <c r="O779" s="499"/>
    </row>
    <row r="780" spans="1:15" s="497" customFormat="1" ht="30" x14ac:dyDescent="0.4">
      <c r="A780" s="506"/>
      <c r="B780" s="495"/>
      <c r="C780" s="495"/>
      <c r="D780" s="495"/>
      <c r="E780" s="495"/>
      <c r="F780" s="495"/>
      <c r="H780" s="495"/>
      <c r="J780" s="495"/>
      <c r="K780" s="495"/>
      <c r="L780" s="495"/>
      <c r="O780" s="500"/>
    </row>
    <row r="781" spans="1:15" s="497" customFormat="1" ht="30" x14ac:dyDescent="0.2">
      <c r="A781" s="506"/>
      <c r="B781" s="495"/>
      <c r="C781" s="495"/>
      <c r="D781" s="495"/>
      <c r="E781" s="495"/>
      <c r="F781" s="495"/>
      <c r="H781" s="495"/>
      <c r="J781" s="495"/>
      <c r="K781" s="495"/>
      <c r="L781" s="495"/>
      <c r="M781" s="498"/>
      <c r="N781" s="498"/>
      <c r="O781" s="499"/>
    </row>
    <row r="782" spans="1:15" s="497" customFormat="1" ht="30" x14ac:dyDescent="0.2">
      <c r="A782" s="506"/>
      <c r="B782" s="495"/>
      <c r="C782" s="495"/>
      <c r="D782" s="495"/>
      <c r="E782" s="495"/>
      <c r="F782" s="495"/>
      <c r="H782" s="495"/>
      <c r="J782" s="495"/>
      <c r="K782" s="495"/>
      <c r="L782" s="495"/>
      <c r="M782" s="498"/>
      <c r="O782" s="499"/>
    </row>
    <row r="783" spans="1:15" s="497" customFormat="1" ht="30" x14ac:dyDescent="0.2">
      <c r="A783" s="506"/>
      <c r="B783" s="495"/>
      <c r="C783" s="495"/>
      <c r="D783" s="495"/>
      <c r="E783" s="495"/>
      <c r="F783" s="495"/>
      <c r="H783" s="495"/>
      <c r="J783" s="495"/>
      <c r="K783" s="495"/>
      <c r="L783" s="495"/>
      <c r="M783" s="505"/>
      <c r="N783" s="498"/>
      <c r="O783" s="499"/>
    </row>
    <row r="784" spans="1:15" s="497" customFormat="1" ht="30" x14ac:dyDescent="0.2">
      <c r="A784" s="506"/>
      <c r="B784" s="495"/>
      <c r="C784" s="495"/>
      <c r="D784" s="495"/>
      <c r="E784" s="495"/>
      <c r="F784" s="495"/>
      <c r="H784" s="495"/>
      <c r="J784" s="495"/>
      <c r="K784" s="495"/>
      <c r="L784" s="495"/>
      <c r="M784" s="505"/>
      <c r="N784" s="498"/>
      <c r="O784" s="499"/>
    </row>
    <row r="785" spans="1:15" s="497" customFormat="1" ht="30" x14ac:dyDescent="0.2">
      <c r="A785" s="506"/>
      <c r="B785" s="495"/>
      <c r="C785" s="495"/>
      <c r="D785" s="495"/>
      <c r="E785" s="495"/>
      <c r="F785" s="495"/>
      <c r="H785" s="495"/>
      <c r="J785" s="495"/>
      <c r="K785" s="495"/>
      <c r="L785" s="495"/>
      <c r="M785" s="505"/>
      <c r="N785" s="498"/>
      <c r="O785" s="499"/>
    </row>
    <row r="786" spans="1:15" s="497" customFormat="1" ht="30" x14ac:dyDescent="0.2">
      <c r="A786" s="506"/>
      <c r="B786" s="495"/>
      <c r="C786" s="495"/>
      <c r="D786" s="495"/>
      <c r="E786" s="495"/>
      <c r="F786" s="495"/>
      <c r="H786" s="495"/>
      <c r="J786" s="495"/>
      <c r="K786" s="495"/>
      <c r="L786" s="495"/>
      <c r="M786" s="505"/>
      <c r="N786" s="498"/>
      <c r="O786" s="499"/>
    </row>
    <row r="787" spans="1:15" s="497" customFormat="1" ht="30" x14ac:dyDescent="0.2">
      <c r="A787" s="506"/>
      <c r="B787" s="495"/>
      <c r="C787" s="495"/>
      <c r="D787" s="495"/>
      <c r="E787" s="495"/>
      <c r="F787" s="495"/>
      <c r="H787" s="495"/>
      <c r="J787" s="495"/>
      <c r="K787" s="495"/>
      <c r="L787" s="495"/>
      <c r="O787" s="499"/>
    </row>
    <row r="788" spans="1:15" s="497" customFormat="1" ht="30" x14ac:dyDescent="0.2">
      <c r="A788" s="506"/>
      <c r="B788" s="495"/>
      <c r="C788" s="495"/>
      <c r="D788" s="495"/>
      <c r="E788" s="495"/>
      <c r="F788" s="495"/>
      <c r="H788" s="495"/>
      <c r="J788" s="495"/>
      <c r="K788" s="495"/>
      <c r="L788" s="495"/>
      <c r="M788" s="498"/>
      <c r="N788" s="498"/>
      <c r="O788" s="499"/>
    </row>
    <row r="789" spans="1:15" s="497" customFormat="1" ht="30" x14ac:dyDescent="0.2">
      <c r="A789" s="506"/>
      <c r="B789" s="495"/>
      <c r="C789" s="495"/>
      <c r="D789" s="495"/>
      <c r="E789" s="495"/>
      <c r="F789" s="495"/>
      <c r="H789" s="495"/>
      <c r="J789" s="495"/>
      <c r="K789" s="495"/>
      <c r="L789" s="495"/>
      <c r="M789" s="498"/>
      <c r="N789" s="498"/>
      <c r="O789" s="499"/>
    </row>
    <row r="790" spans="1:15" s="497" customFormat="1" ht="30" x14ac:dyDescent="0.2">
      <c r="A790" s="506"/>
      <c r="B790" s="495"/>
      <c r="C790" s="495"/>
      <c r="D790" s="495"/>
      <c r="E790" s="495"/>
      <c r="F790" s="495"/>
      <c r="H790" s="495"/>
      <c r="J790" s="495"/>
      <c r="K790" s="495"/>
      <c r="L790" s="495"/>
      <c r="M790" s="505"/>
      <c r="N790" s="498"/>
      <c r="O790" s="499"/>
    </row>
    <row r="791" spans="1:15" s="497" customFormat="1" ht="30" x14ac:dyDescent="0.2">
      <c r="A791" s="506"/>
      <c r="B791" s="495"/>
      <c r="C791" s="495"/>
      <c r="D791" s="495"/>
      <c r="E791" s="495"/>
      <c r="F791" s="495"/>
      <c r="H791" s="495"/>
      <c r="J791" s="495"/>
      <c r="K791" s="495"/>
      <c r="L791" s="495"/>
      <c r="M791" s="498"/>
      <c r="N791" s="498"/>
      <c r="O791" s="499"/>
    </row>
    <row r="792" spans="1:15" s="497" customFormat="1" ht="33" x14ac:dyDescent="0.2">
      <c r="A792" s="506"/>
      <c r="B792" s="495"/>
      <c r="C792" s="495"/>
      <c r="D792" s="495"/>
      <c r="E792" s="495"/>
      <c r="F792" s="495"/>
      <c r="H792" s="495"/>
      <c r="J792" s="495"/>
      <c r="K792" s="495"/>
      <c r="L792" s="495"/>
      <c r="M792" s="505"/>
      <c r="N792" s="498"/>
      <c r="O792" s="502"/>
    </row>
    <row r="793" spans="1:15" s="497" customFormat="1" ht="30" x14ac:dyDescent="0.2">
      <c r="A793" s="506"/>
      <c r="B793" s="495"/>
      <c r="C793" s="495"/>
      <c r="D793" s="495"/>
      <c r="E793" s="495"/>
      <c r="F793" s="495"/>
      <c r="H793" s="495"/>
      <c r="J793" s="495"/>
      <c r="K793" s="495"/>
      <c r="L793" s="495"/>
      <c r="M793" s="498"/>
      <c r="N793" s="498"/>
      <c r="O793" s="501"/>
    </row>
    <row r="794" spans="1:15" s="497" customFormat="1" ht="30" x14ac:dyDescent="0.2">
      <c r="A794" s="506"/>
      <c r="B794" s="495"/>
      <c r="C794" s="495"/>
      <c r="D794" s="495"/>
      <c r="E794" s="495"/>
      <c r="F794" s="495"/>
      <c r="H794" s="495"/>
      <c r="J794" s="495"/>
      <c r="K794" s="495"/>
      <c r="L794" s="495"/>
      <c r="M794" s="498"/>
      <c r="N794" s="498"/>
      <c r="O794" s="499"/>
    </row>
    <row r="795" spans="1:15" s="497" customFormat="1" ht="33" x14ac:dyDescent="0.2">
      <c r="A795" s="506"/>
      <c r="B795" s="495"/>
      <c r="C795" s="495"/>
      <c r="D795" s="495"/>
      <c r="E795" s="495"/>
      <c r="F795" s="495"/>
      <c r="H795" s="495"/>
      <c r="J795" s="495"/>
      <c r="K795" s="495"/>
      <c r="L795" s="495"/>
      <c r="M795" s="498"/>
      <c r="O795" s="502"/>
    </row>
    <row r="796" spans="1:15" s="497" customFormat="1" ht="30" x14ac:dyDescent="0.2">
      <c r="A796" s="506"/>
      <c r="B796" s="495"/>
      <c r="C796" s="495"/>
      <c r="D796" s="495"/>
      <c r="E796" s="495"/>
      <c r="F796" s="495"/>
      <c r="H796" s="495"/>
      <c r="J796" s="495"/>
      <c r="K796" s="495"/>
      <c r="L796" s="495"/>
      <c r="M796" s="505"/>
      <c r="N796" s="498"/>
      <c r="O796" s="499"/>
    </row>
    <row r="797" spans="1:15" s="497" customFormat="1" ht="30" x14ac:dyDescent="0.2">
      <c r="A797" s="506"/>
      <c r="B797" s="495"/>
      <c r="C797" s="495"/>
      <c r="D797" s="495"/>
      <c r="E797" s="495"/>
      <c r="F797" s="495"/>
      <c r="H797" s="495"/>
      <c r="J797" s="495"/>
      <c r="K797" s="495"/>
      <c r="L797" s="495"/>
      <c r="M797" s="498"/>
      <c r="N797" s="498"/>
      <c r="O797" s="499"/>
    </row>
    <row r="798" spans="1:15" s="497" customFormat="1" ht="30" x14ac:dyDescent="0.4">
      <c r="A798" s="506"/>
      <c r="B798" s="495"/>
      <c r="C798" s="495"/>
      <c r="D798" s="495"/>
      <c r="E798" s="495"/>
      <c r="F798" s="495"/>
      <c r="H798" s="495"/>
      <c r="J798" s="495"/>
      <c r="K798" s="495"/>
      <c r="L798" s="495"/>
      <c r="M798" s="498"/>
      <c r="N798" s="498"/>
      <c r="O798" s="500"/>
    </row>
    <row r="799" spans="1:15" s="497" customFormat="1" ht="30" x14ac:dyDescent="0.2">
      <c r="A799" s="506"/>
      <c r="B799" s="495"/>
      <c r="C799" s="495"/>
      <c r="D799" s="495"/>
      <c r="E799" s="495"/>
      <c r="F799" s="495"/>
      <c r="H799" s="495"/>
      <c r="J799" s="495"/>
      <c r="K799" s="495"/>
      <c r="L799" s="495"/>
      <c r="O799" s="499"/>
    </row>
    <row r="800" spans="1:15" s="497" customFormat="1" ht="33" x14ac:dyDescent="0.2">
      <c r="A800" s="506"/>
      <c r="B800" s="495"/>
      <c r="C800" s="495"/>
      <c r="D800" s="495"/>
      <c r="E800" s="495"/>
      <c r="F800" s="495"/>
      <c r="H800" s="495"/>
      <c r="J800" s="495"/>
      <c r="K800" s="495"/>
      <c r="L800" s="495"/>
      <c r="M800" s="498"/>
      <c r="N800" s="498"/>
      <c r="O800" s="502"/>
    </row>
    <row r="801" spans="1:15" s="497" customFormat="1" ht="33.75" x14ac:dyDescent="0.2">
      <c r="A801" s="506"/>
      <c r="B801" s="495"/>
      <c r="C801" s="495"/>
      <c r="D801" s="495"/>
      <c r="E801" s="495"/>
      <c r="F801" s="495"/>
      <c r="H801" s="495"/>
      <c r="J801" s="495"/>
      <c r="K801" s="495"/>
      <c r="L801" s="495"/>
      <c r="M801" s="498"/>
      <c r="N801" s="498"/>
      <c r="O801" s="504"/>
    </row>
    <row r="802" spans="1:15" s="497" customFormat="1" ht="30" x14ac:dyDescent="0.2">
      <c r="A802" s="506"/>
      <c r="B802" s="495"/>
      <c r="C802" s="495"/>
      <c r="D802" s="495"/>
      <c r="E802" s="495"/>
      <c r="F802" s="495"/>
      <c r="H802" s="495"/>
      <c r="J802" s="495"/>
      <c r="K802" s="495"/>
      <c r="L802" s="495"/>
      <c r="M802" s="498"/>
      <c r="N802" s="498"/>
      <c r="O802" s="499"/>
    </row>
    <row r="803" spans="1:15" s="497" customFormat="1" ht="30" x14ac:dyDescent="0.2">
      <c r="A803" s="506"/>
      <c r="B803" s="495"/>
      <c r="C803" s="495"/>
      <c r="D803" s="495"/>
      <c r="E803" s="495"/>
      <c r="F803" s="495"/>
      <c r="H803" s="495"/>
      <c r="J803" s="495"/>
      <c r="K803" s="495"/>
      <c r="L803" s="495"/>
      <c r="M803" s="505"/>
      <c r="N803" s="498"/>
      <c r="O803" s="499"/>
    </row>
    <row r="804" spans="1:15" s="497" customFormat="1" ht="30" x14ac:dyDescent="0.2">
      <c r="A804" s="506"/>
      <c r="B804" s="495"/>
      <c r="C804" s="495"/>
      <c r="D804" s="495"/>
      <c r="E804" s="495"/>
      <c r="F804" s="495"/>
      <c r="H804" s="495"/>
      <c r="J804" s="495"/>
      <c r="K804" s="495"/>
      <c r="L804" s="495"/>
      <c r="M804" s="505"/>
      <c r="O804" s="499"/>
    </row>
    <row r="805" spans="1:15" s="497" customFormat="1" ht="30" x14ac:dyDescent="0.2">
      <c r="A805" s="506"/>
      <c r="B805" s="495"/>
      <c r="C805" s="495"/>
      <c r="D805" s="495"/>
      <c r="E805" s="495"/>
      <c r="F805" s="495"/>
      <c r="H805" s="495"/>
      <c r="J805" s="495"/>
      <c r="K805" s="495"/>
      <c r="L805" s="495"/>
      <c r="M805" s="498"/>
      <c r="N805" s="498"/>
      <c r="O805" s="499"/>
    </row>
    <row r="806" spans="1:15" s="497" customFormat="1" ht="30" x14ac:dyDescent="0.2">
      <c r="A806" s="506"/>
      <c r="B806" s="495"/>
      <c r="C806" s="495"/>
      <c r="D806" s="495"/>
      <c r="E806" s="495"/>
      <c r="F806" s="495"/>
      <c r="H806" s="495"/>
      <c r="J806" s="495"/>
      <c r="K806" s="495"/>
      <c r="L806" s="495"/>
      <c r="M806" s="498"/>
      <c r="N806" s="498"/>
      <c r="O806" s="499"/>
    </row>
    <row r="807" spans="1:15" s="497" customFormat="1" ht="33" x14ac:dyDescent="0.2">
      <c r="A807" s="506"/>
      <c r="B807" s="495"/>
      <c r="C807" s="495"/>
      <c r="D807" s="495"/>
      <c r="E807" s="495"/>
      <c r="F807" s="495"/>
      <c r="H807" s="495"/>
      <c r="J807" s="495"/>
      <c r="K807" s="495"/>
      <c r="L807" s="495"/>
      <c r="M807" s="498"/>
      <c r="N807" s="498"/>
      <c r="O807" s="502"/>
    </row>
    <row r="808" spans="1:15" s="497" customFormat="1" ht="30" x14ac:dyDescent="0.2">
      <c r="A808" s="506"/>
      <c r="B808" s="495"/>
      <c r="C808" s="495"/>
      <c r="D808" s="495"/>
      <c r="E808" s="495"/>
      <c r="F808" s="495"/>
      <c r="H808" s="495"/>
      <c r="J808" s="495"/>
      <c r="K808" s="495"/>
      <c r="L808" s="495"/>
      <c r="M808" s="505"/>
      <c r="N808" s="498"/>
      <c r="O808" s="499"/>
    </row>
    <row r="809" spans="1:15" s="497" customFormat="1" ht="30" x14ac:dyDescent="0.2">
      <c r="A809" s="506"/>
      <c r="B809" s="495"/>
      <c r="C809" s="495"/>
      <c r="D809" s="495"/>
      <c r="E809" s="495"/>
      <c r="F809" s="495"/>
      <c r="H809" s="495"/>
      <c r="J809" s="495"/>
      <c r="K809" s="495"/>
      <c r="L809" s="495"/>
      <c r="M809" s="505"/>
      <c r="N809" s="498"/>
      <c r="O809" s="499"/>
    </row>
    <row r="810" spans="1:15" s="497" customFormat="1" ht="30" x14ac:dyDescent="0.2">
      <c r="A810" s="506"/>
      <c r="B810" s="495"/>
      <c r="C810" s="495"/>
      <c r="D810" s="495"/>
      <c r="E810" s="495"/>
      <c r="F810" s="495"/>
      <c r="H810" s="495"/>
      <c r="J810" s="495"/>
      <c r="K810" s="495"/>
      <c r="L810" s="495"/>
      <c r="M810" s="505"/>
      <c r="O810" s="499"/>
    </row>
    <row r="811" spans="1:15" s="497" customFormat="1" ht="30" x14ac:dyDescent="0.2">
      <c r="A811" s="506"/>
      <c r="B811" s="495"/>
      <c r="C811" s="495"/>
      <c r="D811" s="495"/>
      <c r="E811" s="495"/>
      <c r="F811" s="495"/>
      <c r="H811" s="495"/>
      <c r="J811" s="495"/>
      <c r="K811" s="495"/>
      <c r="L811" s="495"/>
      <c r="M811" s="498"/>
      <c r="N811" s="498"/>
      <c r="O811" s="499"/>
    </row>
    <row r="812" spans="1:15" s="497" customFormat="1" ht="30" x14ac:dyDescent="0.4">
      <c r="A812" s="506"/>
      <c r="B812" s="495"/>
      <c r="C812" s="495"/>
      <c r="D812" s="495"/>
      <c r="E812" s="495"/>
      <c r="F812" s="495"/>
      <c r="H812" s="495"/>
      <c r="J812" s="495"/>
      <c r="K812" s="495"/>
      <c r="L812" s="495"/>
      <c r="M812" s="498"/>
      <c r="O812" s="500"/>
    </row>
    <row r="813" spans="1:15" s="497" customFormat="1" ht="30" x14ac:dyDescent="0.2">
      <c r="A813" s="506"/>
      <c r="B813" s="495"/>
      <c r="C813" s="495"/>
      <c r="D813" s="495"/>
      <c r="E813" s="495"/>
      <c r="F813" s="495"/>
      <c r="H813" s="495"/>
      <c r="J813" s="495"/>
      <c r="K813" s="495"/>
      <c r="L813" s="495"/>
      <c r="M813" s="498"/>
      <c r="N813" s="498"/>
      <c r="O813" s="499"/>
    </row>
    <row r="814" spans="1:15" s="497" customFormat="1" ht="30" x14ac:dyDescent="0.2">
      <c r="A814" s="506"/>
      <c r="B814" s="495"/>
      <c r="C814" s="495"/>
      <c r="D814" s="495"/>
      <c r="E814" s="495"/>
      <c r="F814" s="495"/>
      <c r="H814" s="495"/>
      <c r="J814" s="495"/>
      <c r="K814" s="495"/>
      <c r="L814" s="495"/>
      <c r="M814" s="498"/>
      <c r="N814" s="498"/>
      <c r="O814" s="499"/>
    </row>
    <row r="815" spans="1:15" s="497" customFormat="1" ht="30" x14ac:dyDescent="0.2">
      <c r="A815" s="506"/>
      <c r="B815" s="495"/>
      <c r="C815" s="495"/>
      <c r="D815" s="495"/>
      <c r="E815" s="495"/>
      <c r="F815" s="495"/>
      <c r="H815" s="495"/>
      <c r="J815" s="495"/>
      <c r="K815" s="495"/>
      <c r="L815" s="495"/>
      <c r="M815" s="505"/>
      <c r="O815" s="499"/>
    </row>
    <row r="816" spans="1:15" s="497" customFormat="1" ht="30" x14ac:dyDescent="0.2">
      <c r="A816" s="506"/>
      <c r="B816" s="495"/>
      <c r="C816" s="495"/>
      <c r="D816" s="495"/>
      <c r="E816" s="495"/>
      <c r="F816" s="495"/>
      <c r="H816" s="495"/>
      <c r="J816" s="495"/>
      <c r="K816" s="495"/>
      <c r="L816" s="495"/>
      <c r="M816" s="505"/>
      <c r="N816" s="498"/>
      <c r="O816" s="499"/>
    </row>
    <row r="817" spans="1:15" s="497" customFormat="1" ht="30" x14ac:dyDescent="0.2">
      <c r="A817" s="506"/>
      <c r="B817" s="495"/>
      <c r="C817" s="495"/>
      <c r="D817" s="495"/>
      <c r="E817" s="495"/>
      <c r="F817" s="495"/>
      <c r="H817" s="495"/>
      <c r="J817" s="495"/>
      <c r="K817" s="495"/>
      <c r="L817" s="495"/>
      <c r="M817" s="498"/>
      <c r="N817" s="498"/>
      <c r="O817" s="499"/>
    </row>
    <row r="818" spans="1:15" s="497" customFormat="1" ht="30" x14ac:dyDescent="0.2">
      <c r="A818" s="506"/>
      <c r="B818" s="495"/>
      <c r="C818" s="495"/>
      <c r="D818" s="495"/>
      <c r="E818" s="495"/>
      <c r="F818" s="495"/>
      <c r="H818" s="495"/>
      <c r="J818" s="495"/>
      <c r="K818" s="495"/>
      <c r="L818" s="495"/>
      <c r="M818" s="498"/>
      <c r="N818" s="498"/>
      <c r="O818" s="499"/>
    </row>
    <row r="819" spans="1:15" s="497" customFormat="1" ht="30" x14ac:dyDescent="0.2">
      <c r="A819" s="506"/>
      <c r="B819" s="495"/>
      <c r="C819" s="495"/>
      <c r="D819" s="495"/>
      <c r="E819" s="495"/>
      <c r="F819" s="495"/>
      <c r="H819" s="495"/>
      <c r="J819" s="495"/>
      <c r="K819" s="495"/>
      <c r="L819" s="495"/>
      <c r="M819" s="505"/>
      <c r="N819" s="498"/>
      <c r="O819" s="499"/>
    </row>
    <row r="820" spans="1:15" s="497" customFormat="1" ht="30" x14ac:dyDescent="0.2">
      <c r="A820" s="506"/>
      <c r="B820" s="495"/>
      <c r="C820" s="495"/>
      <c r="D820" s="495"/>
      <c r="E820" s="495"/>
      <c r="F820" s="495"/>
      <c r="H820" s="495"/>
      <c r="J820" s="495"/>
      <c r="K820" s="495"/>
      <c r="L820" s="495"/>
      <c r="M820" s="498"/>
      <c r="N820" s="498"/>
      <c r="O820" s="499"/>
    </row>
    <row r="821" spans="1:15" s="497" customFormat="1" ht="30" x14ac:dyDescent="0.2">
      <c r="A821" s="506"/>
      <c r="B821" s="495"/>
      <c r="C821" s="495"/>
      <c r="D821" s="495"/>
      <c r="E821" s="495"/>
      <c r="F821" s="495"/>
      <c r="H821" s="495"/>
      <c r="J821" s="495"/>
      <c r="K821" s="495"/>
      <c r="L821" s="495"/>
      <c r="M821" s="505"/>
      <c r="N821" s="498"/>
      <c r="O821" s="499"/>
    </row>
    <row r="822" spans="1:15" s="497" customFormat="1" ht="30" x14ac:dyDescent="0.2">
      <c r="A822" s="506"/>
      <c r="B822" s="495"/>
      <c r="C822" s="495"/>
      <c r="D822" s="495"/>
      <c r="E822" s="495"/>
      <c r="F822" s="495"/>
      <c r="H822" s="495"/>
      <c r="J822" s="495"/>
      <c r="K822" s="495"/>
      <c r="L822" s="495"/>
      <c r="M822" s="505"/>
      <c r="N822" s="498"/>
      <c r="O822" s="499"/>
    </row>
    <row r="823" spans="1:15" s="497" customFormat="1" ht="30" x14ac:dyDescent="0.2">
      <c r="A823" s="506"/>
      <c r="B823" s="495"/>
      <c r="C823" s="495"/>
      <c r="D823" s="495"/>
      <c r="E823" s="495"/>
      <c r="F823" s="495"/>
      <c r="H823" s="495"/>
      <c r="J823" s="495"/>
      <c r="K823" s="495"/>
      <c r="L823" s="495"/>
      <c r="M823" s="505"/>
      <c r="O823" s="499"/>
    </row>
    <row r="824" spans="1:15" s="497" customFormat="1" ht="30" x14ac:dyDescent="0.4">
      <c r="A824" s="506"/>
      <c r="B824" s="495"/>
      <c r="C824" s="495"/>
      <c r="D824" s="495"/>
      <c r="E824" s="495"/>
      <c r="F824" s="495"/>
      <c r="H824" s="495"/>
      <c r="J824" s="495"/>
      <c r="K824" s="495"/>
      <c r="L824" s="495"/>
      <c r="M824" s="498"/>
      <c r="N824" s="498"/>
      <c r="O824" s="500"/>
    </row>
    <row r="825" spans="1:15" s="497" customFormat="1" ht="30" x14ac:dyDescent="0.2">
      <c r="A825" s="506"/>
      <c r="B825" s="495"/>
      <c r="C825" s="495"/>
      <c r="D825" s="495"/>
      <c r="E825" s="495"/>
      <c r="F825" s="495"/>
      <c r="H825" s="495"/>
      <c r="J825" s="495"/>
      <c r="K825" s="495"/>
      <c r="L825" s="495"/>
      <c r="M825" s="498"/>
      <c r="N825" s="498"/>
      <c r="O825" s="499"/>
    </row>
    <row r="826" spans="1:15" s="497" customFormat="1" ht="30" x14ac:dyDescent="0.2">
      <c r="A826" s="506"/>
      <c r="B826" s="495"/>
      <c r="C826" s="495"/>
      <c r="D826" s="495"/>
      <c r="E826" s="495"/>
      <c r="F826" s="495"/>
      <c r="H826" s="495"/>
      <c r="J826" s="495"/>
      <c r="K826" s="495"/>
      <c r="L826" s="495"/>
      <c r="M826" s="505"/>
      <c r="N826" s="498"/>
      <c r="O826" s="499"/>
    </row>
    <row r="827" spans="1:15" s="497" customFormat="1" ht="30" x14ac:dyDescent="0.2">
      <c r="A827" s="506"/>
      <c r="B827" s="495"/>
      <c r="C827" s="495"/>
      <c r="D827" s="495"/>
      <c r="E827" s="495"/>
      <c r="F827" s="495"/>
      <c r="H827" s="495"/>
      <c r="J827" s="495"/>
      <c r="K827" s="495"/>
      <c r="L827" s="495"/>
      <c r="M827" s="505"/>
      <c r="N827" s="498"/>
      <c r="O827" s="499"/>
    </row>
    <row r="828" spans="1:15" s="497" customFormat="1" ht="30" x14ac:dyDescent="0.2">
      <c r="A828" s="506"/>
      <c r="B828" s="495"/>
      <c r="C828" s="495"/>
      <c r="D828" s="495"/>
      <c r="E828" s="495"/>
      <c r="F828" s="495"/>
      <c r="H828" s="495"/>
      <c r="J828" s="495"/>
      <c r="K828" s="495"/>
      <c r="L828" s="495"/>
      <c r="M828" s="498"/>
      <c r="N828" s="498"/>
      <c r="O828" s="499"/>
    </row>
    <row r="829" spans="1:15" s="497" customFormat="1" ht="30" x14ac:dyDescent="0.2">
      <c r="A829" s="506"/>
      <c r="B829" s="495"/>
      <c r="C829" s="495"/>
      <c r="D829" s="495"/>
      <c r="E829" s="495"/>
      <c r="F829" s="495"/>
      <c r="H829" s="495"/>
      <c r="J829" s="495"/>
      <c r="K829" s="495"/>
      <c r="L829" s="495"/>
      <c r="M829" s="505"/>
      <c r="N829" s="498"/>
      <c r="O829" s="499"/>
    </row>
    <row r="830" spans="1:15" s="497" customFormat="1" ht="30" x14ac:dyDescent="0.4">
      <c r="A830" s="506"/>
      <c r="B830" s="495"/>
      <c r="C830" s="495"/>
      <c r="D830" s="495"/>
      <c r="E830" s="495"/>
      <c r="F830" s="495"/>
      <c r="H830" s="495"/>
      <c r="J830" s="495"/>
      <c r="K830" s="495"/>
      <c r="L830" s="495"/>
      <c r="M830" s="498"/>
      <c r="N830" s="498"/>
      <c r="O830" s="500"/>
    </row>
    <row r="831" spans="1:15" s="497" customFormat="1" ht="30" x14ac:dyDescent="0.2">
      <c r="A831" s="506"/>
      <c r="B831" s="495"/>
      <c r="C831" s="495"/>
      <c r="D831" s="495"/>
      <c r="E831" s="495"/>
      <c r="F831" s="495"/>
      <c r="H831" s="495"/>
      <c r="J831" s="495"/>
      <c r="K831" s="495"/>
      <c r="L831" s="495"/>
      <c r="M831" s="505"/>
      <c r="N831" s="498"/>
      <c r="O831" s="499"/>
    </row>
    <row r="832" spans="1:15" s="497" customFormat="1" ht="30" x14ac:dyDescent="0.2">
      <c r="A832" s="506"/>
      <c r="B832" s="495"/>
      <c r="C832" s="495"/>
      <c r="D832" s="495"/>
      <c r="E832" s="495"/>
      <c r="F832" s="495"/>
      <c r="H832" s="495"/>
      <c r="J832" s="495"/>
      <c r="K832" s="495"/>
      <c r="L832" s="495"/>
      <c r="M832" s="498"/>
      <c r="N832" s="498"/>
      <c r="O832" s="499"/>
    </row>
    <row r="833" spans="1:15" s="497" customFormat="1" ht="30" x14ac:dyDescent="0.4">
      <c r="A833" s="506"/>
      <c r="B833" s="495"/>
      <c r="C833" s="495"/>
      <c r="D833" s="495"/>
      <c r="E833" s="495"/>
      <c r="F833" s="495"/>
      <c r="H833" s="495"/>
      <c r="J833" s="495"/>
      <c r="K833" s="495"/>
      <c r="L833" s="495"/>
      <c r="M833" s="498"/>
      <c r="N833" s="498"/>
      <c r="O833" s="500"/>
    </row>
    <row r="834" spans="1:15" s="497" customFormat="1" ht="30" x14ac:dyDescent="0.2">
      <c r="A834" s="506"/>
      <c r="B834" s="495"/>
      <c r="C834" s="495"/>
      <c r="D834" s="495"/>
      <c r="E834" s="495"/>
      <c r="F834" s="495"/>
      <c r="H834" s="495"/>
      <c r="J834" s="495"/>
      <c r="K834" s="495"/>
      <c r="L834" s="495"/>
      <c r="O834" s="499"/>
    </row>
    <row r="835" spans="1:15" s="497" customFormat="1" ht="30" x14ac:dyDescent="0.2">
      <c r="A835" s="506"/>
      <c r="B835" s="495"/>
      <c r="C835" s="495"/>
      <c r="D835" s="495"/>
      <c r="E835" s="495"/>
      <c r="F835" s="495"/>
      <c r="H835" s="495"/>
      <c r="J835" s="495"/>
      <c r="K835" s="495"/>
      <c r="L835" s="495"/>
      <c r="M835" s="505"/>
      <c r="N835" s="498"/>
      <c r="O835" s="499"/>
    </row>
    <row r="836" spans="1:15" s="497" customFormat="1" ht="30" x14ac:dyDescent="0.2">
      <c r="A836" s="506"/>
      <c r="B836" s="495"/>
      <c r="C836" s="495"/>
      <c r="D836" s="495"/>
      <c r="E836" s="495"/>
      <c r="F836" s="495"/>
      <c r="H836" s="495"/>
      <c r="J836" s="495"/>
      <c r="K836" s="495"/>
      <c r="L836" s="495"/>
      <c r="M836" s="505"/>
      <c r="N836" s="498"/>
      <c r="O836" s="499"/>
    </row>
    <row r="837" spans="1:15" s="497" customFormat="1" ht="30" x14ac:dyDescent="0.2">
      <c r="A837" s="506"/>
      <c r="B837" s="495"/>
      <c r="C837" s="495"/>
      <c r="D837" s="495"/>
      <c r="E837" s="495"/>
      <c r="F837" s="495"/>
      <c r="H837" s="495"/>
      <c r="J837" s="495"/>
      <c r="K837" s="495"/>
      <c r="L837" s="495"/>
      <c r="M837" s="498"/>
      <c r="N837" s="498"/>
      <c r="O837" s="499"/>
    </row>
    <row r="838" spans="1:15" s="497" customFormat="1" ht="30" x14ac:dyDescent="0.2">
      <c r="A838" s="506"/>
      <c r="B838" s="495"/>
      <c r="C838" s="495"/>
      <c r="D838" s="495"/>
      <c r="E838" s="495"/>
      <c r="F838" s="495"/>
      <c r="H838" s="495"/>
      <c r="J838" s="495"/>
      <c r="K838" s="495"/>
      <c r="L838" s="495"/>
      <c r="O838" s="499"/>
    </row>
    <row r="839" spans="1:15" s="497" customFormat="1" ht="30" x14ac:dyDescent="0.4">
      <c r="A839" s="506"/>
      <c r="B839" s="495"/>
      <c r="C839" s="495"/>
      <c r="D839" s="495"/>
      <c r="E839" s="495"/>
      <c r="F839" s="495"/>
      <c r="H839" s="495"/>
      <c r="J839" s="495"/>
      <c r="K839" s="495"/>
      <c r="L839" s="495"/>
      <c r="O839" s="500"/>
    </row>
    <row r="840" spans="1:15" s="497" customFormat="1" ht="30" x14ac:dyDescent="0.2">
      <c r="A840" s="506"/>
      <c r="B840" s="495"/>
      <c r="C840" s="495"/>
      <c r="D840" s="495"/>
      <c r="E840" s="495"/>
      <c r="F840" s="495"/>
      <c r="H840" s="495"/>
      <c r="J840" s="495"/>
      <c r="K840" s="495"/>
      <c r="L840" s="495"/>
      <c r="M840" s="498"/>
      <c r="N840" s="498"/>
      <c r="O840" s="501"/>
    </row>
    <row r="841" spans="1:15" s="497" customFormat="1" ht="30" x14ac:dyDescent="0.4">
      <c r="A841" s="506"/>
      <c r="B841" s="495"/>
      <c r="C841" s="495"/>
      <c r="D841" s="495"/>
      <c r="E841" s="495"/>
      <c r="F841" s="495"/>
      <c r="H841" s="495"/>
      <c r="J841" s="495"/>
      <c r="K841" s="495"/>
      <c r="L841" s="495"/>
      <c r="M841" s="505"/>
      <c r="N841" s="498"/>
      <c r="O841" s="500"/>
    </row>
    <row r="842" spans="1:15" s="497" customFormat="1" ht="30" x14ac:dyDescent="0.2">
      <c r="A842" s="506"/>
      <c r="B842" s="495"/>
      <c r="C842" s="495"/>
      <c r="D842" s="495"/>
      <c r="E842" s="495"/>
      <c r="F842" s="495"/>
      <c r="H842" s="495"/>
      <c r="J842" s="495"/>
      <c r="K842" s="495"/>
      <c r="L842" s="495"/>
      <c r="M842" s="498"/>
      <c r="N842" s="498"/>
      <c r="O842" s="499"/>
    </row>
    <row r="843" spans="1:15" s="497" customFormat="1" ht="30" x14ac:dyDescent="0.4">
      <c r="A843" s="506"/>
      <c r="B843" s="495"/>
      <c r="C843" s="495"/>
      <c r="D843" s="495"/>
      <c r="E843" s="495"/>
      <c r="F843" s="495"/>
      <c r="H843" s="495"/>
      <c r="J843" s="495"/>
      <c r="K843" s="495"/>
      <c r="L843" s="495"/>
      <c r="M843" s="505"/>
      <c r="N843" s="498"/>
      <c r="O843" s="500"/>
    </row>
    <row r="844" spans="1:15" s="497" customFormat="1" ht="30" x14ac:dyDescent="0.2">
      <c r="A844" s="506"/>
      <c r="B844" s="495"/>
      <c r="C844" s="495"/>
      <c r="D844" s="495"/>
      <c r="E844" s="495"/>
      <c r="F844" s="495"/>
      <c r="H844" s="495"/>
      <c r="J844" s="495"/>
      <c r="K844" s="495"/>
      <c r="L844" s="495"/>
      <c r="M844" s="498"/>
      <c r="N844" s="498"/>
      <c r="O844" s="499"/>
    </row>
    <row r="845" spans="1:15" s="497" customFormat="1" ht="30" x14ac:dyDescent="0.2">
      <c r="A845" s="506"/>
      <c r="B845" s="495"/>
      <c r="C845" s="495"/>
      <c r="D845" s="495"/>
      <c r="E845" s="495"/>
      <c r="F845" s="495"/>
      <c r="H845" s="495"/>
      <c r="J845" s="495"/>
      <c r="K845" s="495"/>
      <c r="L845" s="495"/>
      <c r="M845" s="498"/>
      <c r="O845" s="499"/>
    </row>
    <row r="846" spans="1:15" s="497" customFormat="1" ht="30" x14ac:dyDescent="0.2">
      <c r="A846" s="506"/>
      <c r="B846" s="495"/>
      <c r="C846" s="495"/>
      <c r="D846" s="495"/>
      <c r="E846" s="495"/>
      <c r="F846" s="495"/>
      <c r="H846" s="495"/>
      <c r="J846" s="495"/>
      <c r="K846" s="495"/>
      <c r="L846" s="495"/>
      <c r="M846" s="505"/>
      <c r="N846" s="498"/>
      <c r="O846" s="499"/>
    </row>
    <row r="847" spans="1:15" s="497" customFormat="1" ht="30" x14ac:dyDescent="0.2">
      <c r="A847" s="506"/>
      <c r="B847" s="495"/>
      <c r="C847" s="495"/>
      <c r="D847" s="495"/>
      <c r="E847" s="495"/>
      <c r="F847" s="495"/>
      <c r="H847" s="495"/>
      <c r="J847" s="495"/>
      <c r="K847" s="495"/>
      <c r="L847" s="495"/>
      <c r="M847" s="498"/>
      <c r="N847" s="498"/>
      <c r="O847" s="499"/>
    </row>
    <row r="848" spans="1:15" s="497" customFormat="1" ht="30" x14ac:dyDescent="0.2">
      <c r="A848" s="506"/>
      <c r="B848" s="495"/>
      <c r="C848" s="495"/>
      <c r="D848" s="495"/>
      <c r="E848" s="495"/>
      <c r="F848" s="495"/>
      <c r="H848" s="495"/>
      <c r="J848" s="495"/>
      <c r="K848" s="495"/>
      <c r="L848" s="495"/>
      <c r="M848" s="498"/>
      <c r="N848" s="498"/>
      <c r="O848" s="499"/>
    </row>
    <row r="849" spans="1:15" s="497" customFormat="1" ht="30" x14ac:dyDescent="0.4">
      <c r="A849" s="506"/>
      <c r="B849" s="495"/>
      <c r="C849" s="495"/>
      <c r="D849" s="495"/>
      <c r="E849" s="495"/>
      <c r="F849" s="495"/>
      <c r="H849" s="495"/>
      <c r="J849" s="495"/>
      <c r="K849" s="495"/>
      <c r="L849" s="495"/>
      <c r="O849" s="500"/>
    </row>
    <row r="850" spans="1:15" s="497" customFormat="1" ht="30" x14ac:dyDescent="0.2">
      <c r="A850" s="506"/>
      <c r="B850" s="495"/>
      <c r="C850" s="495"/>
      <c r="D850" s="495"/>
      <c r="E850" s="495"/>
      <c r="F850" s="495"/>
      <c r="H850" s="495"/>
      <c r="J850" s="495"/>
      <c r="K850" s="495"/>
      <c r="L850" s="495"/>
      <c r="M850" s="498"/>
      <c r="N850" s="498"/>
      <c r="O850" s="499"/>
    </row>
    <row r="851" spans="1:15" s="497" customFormat="1" ht="30" x14ac:dyDescent="0.2">
      <c r="A851" s="506"/>
      <c r="B851" s="495"/>
      <c r="C851" s="495"/>
      <c r="D851" s="495"/>
      <c r="E851" s="495"/>
      <c r="F851" s="495"/>
      <c r="H851" s="495"/>
      <c r="J851" s="495"/>
      <c r="K851" s="495"/>
      <c r="L851" s="495"/>
      <c r="M851" s="505"/>
      <c r="O851" s="501"/>
    </row>
    <row r="852" spans="1:15" s="497" customFormat="1" ht="30" x14ac:dyDescent="0.2">
      <c r="A852" s="506"/>
      <c r="B852" s="495"/>
      <c r="C852" s="495"/>
      <c r="D852" s="495"/>
      <c r="E852" s="495"/>
      <c r="F852" s="495"/>
      <c r="H852" s="495"/>
      <c r="J852" s="495"/>
      <c r="K852" s="495"/>
      <c r="L852" s="495"/>
      <c r="M852" s="498"/>
      <c r="N852" s="498"/>
      <c r="O852" s="499"/>
    </row>
    <row r="853" spans="1:15" s="497" customFormat="1" ht="33.75" x14ac:dyDescent="0.2">
      <c r="A853" s="506"/>
      <c r="B853" s="495"/>
      <c r="C853" s="495"/>
      <c r="D853" s="495"/>
      <c r="E853" s="495"/>
      <c r="F853" s="495"/>
      <c r="H853" s="495"/>
      <c r="J853" s="495"/>
      <c r="K853" s="495"/>
      <c r="L853" s="495"/>
      <c r="M853" s="498"/>
      <c r="N853" s="498"/>
      <c r="O853" s="504"/>
    </row>
    <row r="854" spans="1:15" s="497" customFormat="1" ht="30" x14ac:dyDescent="0.2">
      <c r="A854" s="506"/>
      <c r="B854" s="495"/>
      <c r="C854" s="495"/>
      <c r="D854" s="495"/>
      <c r="E854" s="495"/>
      <c r="F854" s="495"/>
      <c r="H854" s="495"/>
      <c r="J854" s="495"/>
      <c r="K854" s="495"/>
      <c r="L854" s="495"/>
      <c r="M854" s="498"/>
      <c r="N854" s="498"/>
      <c r="O854" s="499"/>
    </row>
    <row r="855" spans="1:15" s="497" customFormat="1" ht="30" x14ac:dyDescent="0.4">
      <c r="A855" s="506"/>
      <c r="B855" s="495"/>
      <c r="C855" s="495"/>
      <c r="D855" s="495"/>
      <c r="E855" s="495"/>
      <c r="F855" s="495"/>
      <c r="H855" s="495"/>
      <c r="J855" s="495"/>
      <c r="K855" s="495"/>
      <c r="L855" s="495"/>
      <c r="O855" s="500"/>
    </row>
    <row r="856" spans="1:15" s="497" customFormat="1" ht="30" x14ac:dyDescent="0.2">
      <c r="A856" s="506"/>
      <c r="B856" s="495"/>
      <c r="C856" s="495"/>
      <c r="D856" s="495"/>
      <c r="E856" s="495"/>
      <c r="F856" s="495"/>
      <c r="H856" s="495"/>
      <c r="J856" s="495"/>
      <c r="K856" s="495"/>
      <c r="L856" s="495"/>
      <c r="M856" s="505"/>
      <c r="N856" s="498"/>
      <c r="O856" s="499"/>
    </row>
    <row r="857" spans="1:15" s="497" customFormat="1" ht="30" x14ac:dyDescent="0.2">
      <c r="A857" s="506"/>
      <c r="B857" s="495"/>
      <c r="C857" s="495"/>
      <c r="D857" s="495"/>
      <c r="E857" s="495"/>
      <c r="F857" s="495"/>
      <c r="H857" s="495"/>
      <c r="J857" s="495"/>
      <c r="K857" s="495"/>
      <c r="L857" s="495"/>
      <c r="M857" s="505"/>
      <c r="N857" s="498"/>
      <c r="O857" s="499"/>
    </row>
    <row r="858" spans="1:15" s="497" customFormat="1" ht="30" x14ac:dyDescent="0.2">
      <c r="A858" s="506"/>
      <c r="B858" s="495"/>
      <c r="C858" s="495"/>
      <c r="D858" s="495"/>
      <c r="E858" s="495"/>
      <c r="F858" s="495"/>
      <c r="H858" s="495"/>
      <c r="J858" s="495"/>
      <c r="K858" s="495"/>
      <c r="L858" s="495"/>
      <c r="M858" s="498"/>
      <c r="N858" s="498"/>
      <c r="O858" s="499"/>
    </row>
    <row r="859" spans="1:15" s="497" customFormat="1" ht="30" x14ac:dyDescent="0.2">
      <c r="A859" s="506"/>
      <c r="B859" s="495"/>
      <c r="C859" s="495"/>
      <c r="D859" s="495"/>
      <c r="E859" s="495"/>
      <c r="F859" s="495"/>
      <c r="H859" s="495"/>
      <c r="J859" s="495"/>
      <c r="K859" s="495"/>
      <c r="L859" s="495"/>
      <c r="M859" s="498"/>
      <c r="N859" s="498"/>
      <c r="O859" s="499"/>
    </row>
    <row r="860" spans="1:15" s="497" customFormat="1" ht="30" x14ac:dyDescent="0.2">
      <c r="A860" s="506"/>
      <c r="B860" s="495"/>
      <c r="C860" s="495"/>
      <c r="D860" s="495"/>
      <c r="E860" s="495"/>
      <c r="F860" s="495"/>
      <c r="H860" s="495"/>
      <c r="J860" s="495"/>
      <c r="K860" s="495"/>
      <c r="L860" s="495"/>
      <c r="M860" s="498"/>
      <c r="N860" s="498"/>
      <c r="O860" s="499"/>
    </row>
    <row r="861" spans="1:15" s="497" customFormat="1" ht="30" x14ac:dyDescent="0.2">
      <c r="A861" s="506"/>
      <c r="B861" s="495"/>
      <c r="C861" s="495"/>
      <c r="D861" s="495"/>
      <c r="E861" s="495"/>
      <c r="F861" s="495"/>
      <c r="H861" s="495"/>
      <c r="J861" s="495"/>
      <c r="K861" s="495"/>
      <c r="L861" s="495"/>
      <c r="M861" s="505"/>
      <c r="N861" s="498"/>
      <c r="O861" s="499"/>
    </row>
    <row r="862" spans="1:15" s="497" customFormat="1" ht="33" x14ac:dyDescent="0.2">
      <c r="A862" s="506"/>
      <c r="B862" s="495"/>
      <c r="C862" s="495"/>
      <c r="D862" s="495"/>
      <c r="E862" s="495"/>
      <c r="F862" s="495"/>
      <c r="H862" s="495"/>
      <c r="J862" s="495"/>
      <c r="K862" s="495"/>
      <c r="L862" s="495"/>
      <c r="M862" s="505"/>
      <c r="O862" s="502"/>
    </row>
    <row r="863" spans="1:15" s="497" customFormat="1" ht="30" x14ac:dyDescent="0.2">
      <c r="A863" s="506"/>
      <c r="B863" s="495"/>
      <c r="C863" s="495"/>
      <c r="D863" s="495"/>
      <c r="E863" s="495"/>
      <c r="F863" s="495"/>
      <c r="H863" s="495"/>
      <c r="J863" s="495"/>
      <c r="K863" s="495"/>
      <c r="L863" s="495"/>
      <c r="M863" s="498"/>
      <c r="N863" s="498"/>
      <c r="O863" s="499"/>
    </row>
    <row r="864" spans="1:15" s="497" customFormat="1" ht="30" x14ac:dyDescent="0.2">
      <c r="A864" s="506"/>
      <c r="B864" s="495"/>
      <c r="C864" s="495"/>
      <c r="D864" s="495"/>
      <c r="E864" s="495"/>
      <c r="F864" s="495"/>
      <c r="H864" s="495"/>
      <c r="J864" s="495"/>
      <c r="K864" s="495"/>
      <c r="L864" s="495"/>
      <c r="M864" s="498"/>
      <c r="N864" s="498"/>
      <c r="O864" s="499"/>
    </row>
    <row r="865" spans="1:15" s="497" customFormat="1" ht="30" x14ac:dyDescent="0.2">
      <c r="A865" s="506"/>
      <c r="B865" s="495"/>
      <c r="C865" s="495"/>
      <c r="D865" s="495"/>
      <c r="E865" s="495"/>
      <c r="F865" s="495"/>
      <c r="H865" s="495"/>
      <c r="J865" s="495"/>
      <c r="K865" s="495"/>
      <c r="L865" s="495"/>
      <c r="M865" s="498"/>
      <c r="N865" s="498"/>
      <c r="O865" s="499"/>
    </row>
    <row r="866" spans="1:15" s="497" customFormat="1" ht="30" x14ac:dyDescent="0.2">
      <c r="A866" s="506"/>
      <c r="B866" s="495"/>
      <c r="C866" s="495"/>
      <c r="D866" s="495"/>
      <c r="E866" s="495"/>
      <c r="F866" s="495"/>
      <c r="H866" s="495"/>
      <c r="J866" s="495"/>
      <c r="K866" s="495"/>
      <c r="L866" s="495"/>
      <c r="M866" s="498"/>
      <c r="O866" s="499"/>
    </row>
    <row r="867" spans="1:15" s="497" customFormat="1" ht="30" x14ac:dyDescent="0.2">
      <c r="A867" s="506"/>
      <c r="B867" s="495"/>
      <c r="C867" s="495"/>
      <c r="D867" s="495"/>
      <c r="E867" s="495"/>
      <c r="F867" s="495"/>
      <c r="H867" s="495"/>
      <c r="J867" s="495"/>
      <c r="K867" s="495"/>
      <c r="L867" s="495"/>
      <c r="M867" s="498"/>
      <c r="N867" s="498"/>
      <c r="O867" s="499"/>
    </row>
    <row r="868" spans="1:15" s="497" customFormat="1" ht="30" x14ac:dyDescent="0.2">
      <c r="A868" s="506"/>
      <c r="B868" s="495"/>
      <c r="C868" s="495"/>
      <c r="D868" s="495"/>
      <c r="E868" s="495"/>
      <c r="F868" s="495"/>
      <c r="H868" s="495"/>
      <c r="J868" s="495"/>
      <c r="K868" s="495"/>
      <c r="L868" s="495"/>
      <c r="M868" s="498"/>
      <c r="O868" s="499"/>
    </row>
    <row r="869" spans="1:15" s="497" customFormat="1" ht="30" x14ac:dyDescent="0.4">
      <c r="A869" s="506"/>
      <c r="B869" s="495"/>
      <c r="C869" s="495"/>
      <c r="D869" s="495"/>
      <c r="E869" s="495"/>
      <c r="F869" s="495"/>
      <c r="H869" s="495"/>
      <c r="J869" s="495"/>
      <c r="K869" s="495"/>
      <c r="L869" s="495"/>
      <c r="M869" s="498"/>
      <c r="N869" s="498"/>
      <c r="O869" s="500"/>
    </row>
    <row r="870" spans="1:15" s="497" customFormat="1" ht="30" x14ac:dyDescent="0.2">
      <c r="A870" s="506"/>
      <c r="B870" s="495"/>
      <c r="C870" s="495"/>
      <c r="D870" s="495"/>
      <c r="E870" s="495"/>
      <c r="F870" s="495"/>
      <c r="H870" s="495"/>
      <c r="J870" s="495"/>
      <c r="K870" s="495"/>
      <c r="L870" s="495"/>
      <c r="M870" s="498"/>
      <c r="N870" s="498"/>
      <c r="O870" s="499"/>
    </row>
    <row r="871" spans="1:15" s="497" customFormat="1" ht="30" x14ac:dyDescent="0.2">
      <c r="A871" s="506"/>
      <c r="B871" s="495"/>
      <c r="C871" s="495"/>
      <c r="D871" s="495"/>
      <c r="E871" s="495"/>
      <c r="F871" s="495"/>
      <c r="H871" s="495"/>
      <c r="J871" s="495"/>
      <c r="K871" s="495"/>
      <c r="L871" s="495"/>
      <c r="M871" s="498"/>
      <c r="N871" s="498"/>
      <c r="O871" s="499"/>
    </row>
    <row r="872" spans="1:15" s="497" customFormat="1" ht="30" x14ac:dyDescent="0.2">
      <c r="A872" s="506"/>
      <c r="B872" s="495"/>
      <c r="C872" s="495"/>
      <c r="D872" s="495"/>
      <c r="E872" s="495"/>
      <c r="F872" s="495"/>
      <c r="H872" s="495"/>
      <c r="J872" s="495"/>
      <c r="K872" s="495"/>
      <c r="L872" s="495"/>
      <c r="M872" s="498"/>
      <c r="N872" s="498"/>
      <c r="O872" s="499"/>
    </row>
    <row r="873" spans="1:15" s="497" customFormat="1" ht="30" x14ac:dyDescent="0.2">
      <c r="A873" s="506"/>
      <c r="B873" s="495"/>
      <c r="C873" s="495"/>
      <c r="D873" s="495"/>
      <c r="E873" s="495"/>
      <c r="F873" s="495"/>
      <c r="H873" s="495"/>
      <c r="J873" s="495"/>
      <c r="K873" s="495"/>
      <c r="L873" s="495"/>
      <c r="M873" s="498"/>
      <c r="N873" s="498"/>
      <c r="O873" s="499"/>
    </row>
    <row r="874" spans="1:15" s="497" customFormat="1" ht="30" x14ac:dyDescent="0.2">
      <c r="A874" s="506"/>
      <c r="B874" s="495"/>
      <c r="C874" s="495"/>
      <c r="D874" s="495"/>
      <c r="E874" s="495"/>
      <c r="F874" s="495"/>
      <c r="H874" s="495"/>
      <c r="J874" s="495"/>
      <c r="K874" s="495"/>
      <c r="L874" s="495"/>
      <c r="M874" s="498"/>
      <c r="O874" s="499"/>
    </row>
    <row r="875" spans="1:15" s="497" customFormat="1" ht="30" x14ac:dyDescent="0.2">
      <c r="A875" s="506"/>
      <c r="B875" s="495"/>
      <c r="C875" s="495"/>
      <c r="D875" s="495"/>
      <c r="E875" s="495"/>
      <c r="F875" s="495"/>
      <c r="H875" s="495"/>
      <c r="J875" s="495"/>
      <c r="K875" s="495"/>
      <c r="L875" s="495"/>
      <c r="M875" s="505"/>
      <c r="N875" s="498"/>
      <c r="O875" s="499"/>
    </row>
    <row r="876" spans="1:15" s="497" customFormat="1" ht="30" x14ac:dyDescent="0.2">
      <c r="A876" s="506"/>
      <c r="B876" s="495"/>
      <c r="C876" s="495"/>
      <c r="D876" s="495"/>
      <c r="E876" s="495"/>
      <c r="F876" s="495"/>
      <c r="H876" s="495"/>
      <c r="J876" s="495"/>
      <c r="K876" s="495"/>
      <c r="L876" s="495"/>
      <c r="M876" s="498"/>
      <c r="N876" s="498"/>
      <c r="O876" s="499"/>
    </row>
    <row r="877" spans="1:15" s="497" customFormat="1" ht="30" x14ac:dyDescent="0.2">
      <c r="A877" s="506"/>
      <c r="B877" s="495"/>
      <c r="C877" s="495"/>
      <c r="D877" s="495"/>
      <c r="E877" s="495"/>
      <c r="F877" s="495"/>
      <c r="H877" s="495"/>
      <c r="J877" s="495"/>
      <c r="K877" s="495"/>
      <c r="L877" s="495"/>
      <c r="M877" s="498"/>
      <c r="N877" s="498"/>
      <c r="O877" s="499"/>
    </row>
    <row r="878" spans="1:15" s="497" customFormat="1" ht="30" x14ac:dyDescent="0.2">
      <c r="A878" s="506"/>
      <c r="B878" s="495"/>
      <c r="C878" s="495"/>
      <c r="D878" s="495"/>
      <c r="E878" s="495"/>
      <c r="F878" s="495"/>
      <c r="H878" s="495"/>
      <c r="J878" s="495"/>
      <c r="K878" s="495"/>
      <c r="L878" s="495"/>
      <c r="M878" s="498"/>
      <c r="N878" s="498"/>
      <c r="O878" s="501"/>
    </row>
    <row r="879" spans="1:15" s="497" customFormat="1" ht="30" x14ac:dyDescent="0.2">
      <c r="A879" s="506"/>
      <c r="B879" s="495"/>
      <c r="C879" s="495"/>
      <c r="D879" s="495"/>
      <c r="E879" s="495"/>
      <c r="F879" s="495"/>
      <c r="H879" s="495"/>
      <c r="J879" s="495"/>
      <c r="K879" s="495"/>
      <c r="L879" s="495"/>
      <c r="M879" s="498"/>
      <c r="O879" s="499"/>
    </row>
    <row r="880" spans="1:15" s="497" customFormat="1" ht="30" x14ac:dyDescent="0.2">
      <c r="A880" s="506"/>
      <c r="B880" s="495"/>
      <c r="C880" s="495"/>
      <c r="D880" s="495"/>
      <c r="E880" s="495"/>
      <c r="F880" s="495"/>
      <c r="H880" s="495"/>
      <c r="J880" s="495"/>
      <c r="K880" s="495"/>
      <c r="L880" s="495"/>
      <c r="M880" s="498"/>
      <c r="O880" s="499"/>
    </row>
    <row r="881" spans="1:15" s="497" customFormat="1" ht="30" x14ac:dyDescent="0.2">
      <c r="A881" s="506"/>
      <c r="B881" s="495"/>
      <c r="C881" s="495"/>
      <c r="D881" s="495"/>
      <c r="E881" s="495"/>
      <c r="F881" s="495"/>
      <c r="H881" s="495"/>
      <c r="J881" s="495"/>
      <c r="K881" s="495"/>
      <c r="L881" s="495"/>
      <c r="M881" s="505"/>
      <c r="O881" s="499"/>
    </row>
    <row r="882" spans="1:15" s="497" customFormat="1" ht="30" x14ac:dyDescent="0.2">
      <c r="A882" s="506"/>
      <c r="B882" s="495"/>
      <c r="C882" s="495"/>
      <c r="D882" s="495"/>
      <c r="E882" s="495"/>
      <c r="F882" s="495"/>
      <c r="H882" s="495"/>
      <c r="J882" s="495"/>
      <c r="K882" s="495"/>
      <c r="L882" s="495"/>
      <c r="M882" s="498"/>
      <c r="N882" s="498"/>
      <c r="O882" s="499"/>
    </row>
    <row r="883" spans="1:15" s="497" customFormat="1" ht="30" x14ac:dyDescent="0.2">
      <c r="A883" s="506"/>
      <c r="B883" s="495"/>
      <c r="C883" s="495"/>
      <c r="D883" s="495"/>
      <c r="E883" s="495"/>
      <c r="F883" s="495"/>
      <c r="H883" s="495"/>
      <c r="J883" s="495"/>
      <c r="K883" s="495"/>
      <c r="L883" s="495"/>
      <c r="M883" s="498"/>
      <c r="N883" s="498"/>
      <c r="O883" s="499"/>
    </row>
    <row r="884" spans="1:15" s="497" customFormat="1" ht="30" x14ac:dyDescent="0.2">
      <c r="A884" s="506"/>
      <c r="B884" s="495"/>
      <c r="C884" s="495"/>
      <c r="D884" s="495"/>
      <c r="E884" s="495"/>
      <c r="F884" s="495"/>
      <c r="H884" s="495"/>
      <c r="J884" s="495"/>
      <c r="K884" s="495"/>
      <c r="L884" s="495"/>
      <c r="O884" s="499"/>
    </row>
    <row r="885" spans="1:15" s="497" customFormat="1" ht="30" x14ac:dyDescent="0.2">
      <c r="A885" s="506"/>
      <c r="B885" s="495"/>
      <c r="C885" s="495"/>
      <c r="D885" s="495"/>
      <c r="E885" s="495"/>
      <c r="F885" s="495"/>
      <c r="H885" s="495"/>
      <c r="J885" s="495"/>
      <c r="K885" s="495"/>
      <c r="L885" s="495"/>
      <c r="M885" s="498"/>
      <c r="N885" s="498"/>
      <c r="O885" s="499"/>
    </row>
    <row r="886" spans="1:15" s="497" customFormat="1" ht="30" x14ac:dyDescent="0.4">
      <c r="A886" s="506"/>
      <c r="B886" s="495"/>
      <c r="C886" s="495"/>
      <c r="D886" s="495"/>
      <c r="E886" s="495"/>
      <c r="F886" s="495"/>
      <c r="H886" s="495"/>
      <c r="J886" s="495"/>
      <c r="K886" s="495"/>
      <c r="L886" s="495"/>
      <c r="M886" s="498"/>
      <c r="O886" s="500"/>
    </row>
    <row r="887" spans="1:15" s="497" customFormat="1" ht="30" x14ac:dyDescent="0.2">
      <c r="A887" s="506"/>
      <c r="B887" s="495"/>
      <c r="C887" s="495"/>
      <c r="D887" s="495"/>
      <c r="E887" s="495"/>
      <c r="F887" s="495"/>
      <c r="H887" s="495"/>
      <c r="J887" s="495"/>
      <c r="K887" s="495"/>
      <c r="L887" s="495"/>
      <c r="M887" s="498"/>
      <c r="N887" s="498"/>
      <c r="O887" s="499"/>
    </row>
    <row r="888" spans="1:15" s="497" customFormat="1" ht="30" x14ac:dyDescent="0.2">
      <c r="A888" s="506"/>
      <c r="B888" s="495"/>
      <c r="C888" s="495"/>
      <c r="D888" s="495"/>
      <c r="E888" s="495"/>
      <c r="F888" s="495"/>
      <c r="H888" s="495"/>
      <c r="J888" s="495"/>
      <c r="K888" s="495"/>
      <c r="L888" s="495"/>
      <c r="M888" s="498"/>
      <c r="N888" s="498"/>
      <c r="O888" s="499"/>
    </row>
    <row r="889" spans="1:15" s="497" customFormat="1" ht="30" x14ac:dyDescent="0.2">
      <c r="A889" s="506"/>
      <c r="B889" s="495"/>
      <c r="C889" s="495"/>
      <c r="D889" s="495"/>
      <c r="E889" s="495"/>
      <c r="F889" s="495"/>
      <c r="H889" s="495"/>
      <c r="J889" s="495"/>
      <c r="K889" s="495"/>
      <c r="L889" s="495"/>
      <c r="M889" s="505"/>
      <c r="N889" s="498"/>
      <c r="O889" s="499"/>
    </row>
    <row r="890" spans="1:15" s="497" customFormat="1" ht="30" x14ac:dyDescent="0.4">
      <c r="A890" s="506"/>
      <c r="B890" s="495"/>
      <c r="C890" s="495"/>
      <c r="D890" s="495"/>
      <c r="E890" s="495"/>
      <c r="F890" s="495"/>
      <c r="H890" s="495"/>
      <c r="J890" s="495"/>
      <c r="K890" s="495"/>
      <c r="L890" s="495"/>
      <c r="M890" s="498"/>
      <c r="N890" s="498"/>
      <c r="O890" s="500"/>
    </row>
    <row r="891" spans="1:15" s="497" customFormat="1" ht="30" x14ac:dyDescent="0.2">
      <c r="A891" s="506"/>
      <c r="B891" s="495"/>
      <c r="C891" s="495"/>
      <c r="D891" s="495"/>
      <c r="E891" s="495"/>
      <c r="F891" s="495"/>
      <c r="H891" s="495"/>
      <c r="J891" s="495"/>
      <c r="K891" s="495"/>
      <c r="L891" s="495"/>
      <c r="M891" s="498"/>
      <c r="N891" s="498"/>
      <c r="O891" s="499"/>
    </row>
    <row r="892" spans="1:15" s="497" customFormat="1" ht="30" x14ac:dyDescent="0.2">
      <c r="A892" s="506"/>
      <c r="B892" s="495"/>
      <c r="C892" s="495"/>
      <c r="D892" s="495"/>
      <c r="E892" s="495"/>
      <c r="F892" s="495"/>
      <c r="H892" s="495"/>
      <c r="J892" s="495"/>
      <c r="K892" s="495"/>
      <c r="L892" s="495"/>
      <c r="M892" s="505"/>
      <c r="N892" s="498"/>
      <c r="O892" s="499"/>
    </row>
    <row r="893" spans="1:15" s="497" customFormat="1" ht="30" x14ac:dyDescent="0.4">
      <c r="A893" s="506"/>
      <c r="B893" s="495"/>
      <c r="C893" s="495"/>
      <c r="D893" s="495"/>
      <c r="E893" s="495"/>
      <c r="F893" s="495"/>
      <c r="H893" s="495"/>
      <c r="J893" s="495"/>
      <c r="K893" s="495"/>
      <c r="L893" s="495"/>
      <c r="M893" s="498"/>
      <c r="N893" s="498"/>
      <c r="O893" s="500"/>
    </row>
    <row r="894" spans="1:15" s="497" customFormat="1" ht="30" x14ac:dyDescent="0.2">
      <c r="A894" s="506"/>
      <c r="B894" s="495"/>
      <c r="C894" s="495"/>
      <c r="D894" s="495"/>
      <c r="E894" s="495"/>
      <c r="F894" s="495"/>
      <c r="H894" s="495"/>
      <c r="J894" s="495"/>
      <c r="K894" s="495"/>
      <c r="L894" s="495"/>
      <c r="M894" s="505"/>
      <c r="N894" s="498"/>
      <c r="O894" s="499"/>
    </row>
    <row r="895" spans="1:15" s="497" customFormat="1" ht="30" x14ac:dyDescent="0.2">
      <c r="A895" s="506"/>
      <c r="B895" s="495"/>
      <c r="C895" s="495"/>
      <c r="D895" s="495"/>
      <c r="E895" s="495"/>
      <c r="F895" s="495"/>
      <c r="H895" s="495"/>
      <c r="J895" s="495"/>
      <c r="K895" s="495"/>
      <c r="L895" s="495"/>
      <c r="M895" s="498"/>
      <c r="O895" s="499"/>
    </row>
    <row r="896" spans="1:15" s="497" customFormat="1" ht="30" x14ac:dyDescent="0.2">
      <c r="A896" s="506"/>
      <c r="B896" s="495"/>
      <c r="C896" s="495"/>
      <c r="D896" s="495"/>
      <c r="E896" s="495"/>
      <c r="F896" s="495"/>
      <c r="H896" s="495"/>
      <c r="J896" s="495"/>
      <c r="K896" s="495"/>
      <c r="L896" s="495"/>
      <c r="M896" s="505"/>
      <c r="N896" s="498"/>
      <c r="O896" s="501"/>
    </row>
    <row r="897" spans="1:15" s="497" customFormat="1" ht="30" x14ac:dyDescent="0.2">
      <c r="A897" s="506"/>
      <c r="B897" s="495"/>
      <c r="C897" s="495"/>
      <c r="D897" s="495"/>
      <c r="E897" s="495"/>
      <c r="F897" s="495"/>
      <c r="H897" s="495"/>
      <c r="J897" s="495"/>
      <c r="K897" s="495"/>
      <c r="L897" s="495"/>
      <c r="M897" s="498"/>
      <c r="N897" s="498"/>
      <c r="O897" s="499"/>
    </row>
    <row r="898" spans="1:15" s="497" customFormat="1" ht="30" x14ac:dyDescent="0.2">
      <c r="A898" s="506"/>
      <c r="B898" s="495"/>
      <c r="C898" s="495"/>
      <c r="D898" s="495"/>
      <c r="E898" s="495"/>
      <c r="F898" s="495"/>
      <c r="H898" s="495"/>
      <c r="J898" s="495"/>
      <c r="K898" s="495"/>
      <c r="L898" s="495"/>
      <c r="M898" s="505"/>
      <c r="N898" s="498"/>
      <c r="O898" s="499"/>
    </row>
    <row r="899" spans="1:15" s="497" customFormat="1" ht="30" x14ac:dyDescent="0.2">
      <c r="A899" s="506"/>
      <c r="B899" s="495"/>
      <c r="C899" s="495"/>
      <c r="D899" s="495"/>
      <c r="E899" s="495"/>
      <c r="F899" s="495"/>
      <c r="H899" s="495"/>
      <c r="J899" s="495"/>
      <c r="K899" s="495"/>
      <c r="L899" s="495"/>
      <c r="M899" s="505"/>
      <c r="N899" s="498"/>
      <c r="O899" s="499"/>
    </row>
    <row r="900" spans="1:15" s="497" customFormat="1" ht="30" x14ac:dyDescent="0.4">
      <c r="A900" s="506"/>
      <c r="B900" s="495"/>
      <c r="C900" s="495"/>
      <c r="D900" s="495"/>
      <c r="E900" s="495"/>
      <c r="F900" s="495"/>
      <c r="H900" s="495"/>
      <c r="J900" s="495"/>
      <c r="K900" s="495"/>
      <c r="L900" s="495"/>
      <c r="M900" s="498"/>
      <c r="N900" s="498"/>
      <c r="O900" s="500"/>
    </row>
    <row r="901" spans="1:15" s="497" customFormat="1" ht="30" x14ac:dyDescent="0.2">
      <c r="A901" s="506"/>
      <c r="B901" s="495"/>
      <c r="C901" s="495"/>
      <c r="D901" s="495"/>
      <c r="E901" s="495"/>
      <c r="F901" s="495"/>
      <c r="H901" s="495"/>
      <c r="J901" s="495"/>
      <c r="K901" s="495"/>
      <c r="L901" s="495"/>
      <c r="M901" s="505"/>
      <c r="N901" s="498"/>
      <c r="O901" s="499"/>
    </row>
    <row r="902" spans="1:15" s="497" customFormat="1" ht="30" x14ac:dyDescent="0.2">
      <c r="A902" s="506"/>
      <c r="B902" s="495"/>
      <c r="C902" s="495"/>
      <c r="D902" s="495"/>
      <c r="E902" s="495"/>
      <c r="F902" s="495"/>
      <c r="H902" s="495"/>
      <c r="J902" s="495"/>
      <c r="K902" s="495"/>
      <c r="L902" s="495"/>
      <c r="M902" s="498"/>
      <c r="O902" s="499"/>
    </row>
    <row r="903" spans="1:15" s="497" customFormat="1" ht="30" x14ac:dyDescent="0.2">
      <c r="A903" s="506"/>
      <c r="B903" s="495"/>
      <c r="C903" s="495"/>
      <c r="D903" s="495"/>
      <c r="E903" s="495"/>
      <c r="F903" s="495"/>
      <c r="H903" s="495"/>
      <c r="J903" s="495"/>
      <c r="K903" s="495"/>
      <c r="L903" s="495"/>
      <c r="M903" s="505"/>
      <c r="N903" s="498"/>
      <c r="O903" s="499"/>
    </row>
    <row r="904" spans="1:15" s="497" customFormat="1" ht="33" x14ac:dyDescent="0.2">
      <c r="A904" s="506"/>
      <c r="B904" s="495"/>
      <c r="C904" s="495"/>
      <c r="D904" s="495"/>
      <c r="E904" s="495"/>
      <c r="F904" s="495"/>
      <c r="H904" s="495"/>
      <c r="J904" s="495"/>
      <c r="K904" s="495"/>
      <c r="L904" s="495"/>
      <c r="M904" s="498"/>
      <c r="N904" s="498"/>
      <c r="O904" s="502"/>
    </row>
    <row r="905" spans="1:15" s="497" customFormat="1" ht="30" x14ac:dyDescent="0.2">
      <c r="A905" s="506"/>
      <c r="B905" s="495"/>
      <c r="C905" s="495"/>
      <c r="D905" s="495"/>
      <c r="E905" s="495"/>
      <c r="F905" s="495"/>
      <c r="H905" s="495"/>
      <c r="J905" s="495"/>
      <c r="K905" s="495"/>
      <c r="L905" s="495"/>
      <c r="M905" s="498"/>
      <c r="N905" s="498"/>
      <c r="O905" s="499"/>
    </row>
    <row r="906" spans="1:15" s="497" customFormat="1" ht="30" x14ac:dyDescent="0.2">
      <c r="A906" s="506"/>
      <c r="B906" s="495"/>
      <c r="C906" s="495"/>
      <c r="D906" s="495"/>
      <c r="E906" s="495"/>
      <c r="F906" s="495"/>
      <c r="H906" s="495"/>
      <c r="J906" s="495"/>
      <c r="K906" s="495"/>
      <c r="L906" s="495"/>
      <c r="M906" s="498"/>
      <c r="N906" s="498"/>
      <c r="O906" s="499"/>
    </row>
    <row r="907" spans="1:15" s="497" customFormat="1" ht="30" x14ac:dyDescent="0.2">
      <c r="A907" s="506"/>
      <c r="B907" s="495"/>
      <c r="C907" s="495"/>
      <c r="D907" s="495"/>
      <c r="E907" s="495"/>
      <c r="F907" s="495"/>
      <c r="H907" s="495"/>
      <c r="J907" s="495"/>
      <c r="K907" s="495"/>
      <c r="L907" s="495"/>
      <c r="M907" s="505"/>
      <c r="N907" s="498"/>
      <c r="O907" s="499"/>
    </row>
    <row r="908" spans="1:15" s="497" customFormat="1" ht="30" x14ac:dyDescent="0.4">
      <c r="A908" s="506"/>
      <c r="B908" s="495"/>
      <c r="C908" s="495"/>
      <c r="D908" s="495"/>
      <c r="E908" s="495"/>
      <c r="F908" s="495"/>
      <c r="H908" s="495"/>
      <c r="J908" s="495"/>
      <c r="K908" s="495"/>
      <c r="L908" s="495"/>
      <c r="O908" s="500"/>
    </row>
    <row r="909" spans="1:15" s="497" customFormat="1" ht="30" x14ac:dyDescent="0.2">
      <c r="A909" s="506"/>
      <c r="B909" s="495"/>
      <c r="C909" s="495"/>
      <c r="D909" s="495"/>
      <c r="E909" s="495"/>
      <c r="F909" s="495"/>
      <c r="H909" s="495"/>
      <c r="J909" s="495"/>
      <c r="K909" s="495"/>
      <c r="L909" s="495"/>
      <c r="M909" s="498"/>
      <c r="N909" s="498"/>
      <c r="O909" s="499"/>
    </row>
    <row r="910" spans="1:15" s="497" customFormat="1" ht="30" x14ac:dyDescent="0.4">
      <c r="A910" s="506"/>
      <c r="B910" s="495"/>
      <c r="C910" s="495"/>
      <c r="D910" s="495"/>
      <c r="E910" s="495"/>
      <c r="F910" s="495"/>
      <c r="H910" s="495"/>
      <c r="J910" s="495"/>
      <c r="K910" s="495"/>
      <c r="L910" s="495"/>
      <c r="M910" s="498"/>
      <c r="N910" s="498"/>
      <c r="O910" s="500"/>
    </row>
    <row r="911" spans="1:15" s="497" customFormat="1" ht="30" x14ac:dyDescent="0.2">
      <c r="A911" s="506"/>
      <c r="B911" s="495"/>
      <c r="C911" s="495"/>
      <c r="D911" s="495"/>
      <c r="E911" s="495"/>
      <c r="F911" s="495"/>
      <c r="H911" s="495"/>
      <c r="J911" s="495"/>
      <c r="K911" s="495"/>
      <c r="L911" s="495"/>
      <c r="O911" s="499"/>
    </row>
    <row r="912" spans="1:15" s="497" customFormat="1" ht="30" x14ac:dyDescent="0.2">
      <c r="A912" s="506"/>
      <c r="B912" s="495"/>
      <c r="C912" s="495"/>
      <c r="D912" s="495"/>
      <c r="E912" s="495"/>
      <c r="F912" s="495"/>
      <c r="H912" s="495"/>
      <c r="J912" s="495"/>
      <c r="K912" s="495"/>
      <c r="L912" s="495"/>
      <c r="M912" s="498"/>
      <c r="N912" s="498"/>
      <c r="O912" s="499"/>
    </row>
    <row r="913" spans="1:15" s="497" customFormat="1" ht="30" x14ac:dyDescent="0.2">
      <c r="A913" s="506"/>
      <c r="B913" s="495"/>
      <c r="C913" s="495"/>
      <c r="D913" s="495"/>
      <c r="E913" s="495"/>
      <c r="F913" s="495"/>
      <c r="H913" s="495"/>
      <c r="J913" s="495"/>
      <c r="K913" s="495"/>
      <c r="L913" s="495"/>
      <c r="M913" s="498"/>
      <c r="N913" s="498"/>
      <c r="O913" s="499"/>
    </row>
    <row r="914" spans="1:15" s="497" customFormat="1" ht="30" x14ac:dyDescent="0.4">
      <c r="A914" s="506"/>
      <c r="B914" s="495"/>
      <c r="C914" s="495"/>
      <c r="D914" s="495"/>
      <c r="E914" s="495"/>
      <c r="F914" s="495"/>
      <c r="H914" s="495"/>
      <c r="J914" s="495"/>
      <c r="K914" s="495"/>
      <c r="L914" s="495"/>
      <c r="M914" s="498"/>
      <c r="O914" s="500"/>
    </row>
    <row r="915" spans="1:15" s="497" customFormat="1" ht="30" x14ac:dyDescent="0.2">
      <c r="A915" s="506"/>
      <c r="B915" s="495"/>
      <c r="C915" s="495"/>
      <c r="D915" s="495"/>
      <c r="E915" s="495"/>
      <c r="F915" s="495"/>
      <c r="H915" s="495"/>
      <c r="J915" s="495"/>
      <c r="K915" s="495"/>
      <c r="L915" s="495"/>
      <c r="M915" s="498"/>
      <c r="N915" s="498"/>
      <c r="O915" s="499"/>
    </row>
    <row r="916" spans="1:15" s="497" customFormat="1" ht="30" x14ac:dyDescent="0.2">
      <c r="A916" s="506"/>
      <c r="B916" s="495"/>
      <c r="C916" s="495"/>
      <c r="D916" s="495"/>
      <c r="E916" s="495"/>
      <c r="F916" s="495"/>
      <c r="H916" s="495"/>
      <c r="J916" s="495"/>
      <c r="K916" s="495"/>
      <c r="L916" s="495"/>
      <c r="M916" s="505"/>
      <c r="N916" s="498"/>
      <c r="O916" s="501"/>
    </row>
    <row r="917" spans="1:15" s="497" customFormat="1" ht="30" x14ac:dyDescent="0.2">
      <c r="A917" s="506"/>
      <c r="B917" s="495"/>
      <c r="C917" s="495"/>
      <c r="D917" s="495"/>
      <c r="E917" s="495"/>
      <c r="F917" s="495"/>
      <c r="H917" s="495"/>
      <c r="J917" s="495"/>
      <c r="K917" s="495"/>
      <c r="L917" s="495"/>
      <c r="M917" s="498"/>
      <c r="N917" s="498"/>
      <c r="O917" s="501"/>
    </row>
    <row r="918" spans="1:15" s="497" customFormat="1" ht="30" x14ac:dyDescent="0.2">
      <c r="A918" s="506"/>
      <c r="B918" s="495"/>
      <c r="C918" s="495"/>
      <c r="D918" s="495"/>
      <c r="E918" s="495"/>
      <c r="F918" s="495"/>
      <c r="H918" s="495"/>
      <c r="J918" s="495"/>
      <c r="K918" s="495"/>
      <c r="L918" s="495"/>
      <c r="M918" s="505"/>
      <c r="N918" s="498"/>
      <c r="O918" s="499"/>
    </row>
    <row r="919" spans="1:15" s="497" customFormat="1" ht="30" x14ac:dyDescent="0.2">
      <c r="A919" s="506"/>
      <c r="B919" s="495"/>
      <c r="C919" s="495"/>
      <c r="D919" s="495"/>
      <c r="E919" s="495"/>
      <c r="F919" s="495"/>
      <c r="H919" s="495"/>
      <c r="J919" s="495"/>
      <c r="K919" s="495"/>
      <c r="L919" s="495"/>
      <c r="M919" s="498"/>
      <c r="N919" s="498"/>
      <c r="O919" s="501"/>
    </row>
    <row r="920" spans="1:15" s="497" customFormat="1" ht="30" x14ac:dyDescent="0.2">
      <c r="A920" s="506"/>
      <c r="B920" s="495"/>
      <c r="C920" s="495"/>
      <c r="D920" s="495"/>
      <c r="E920" s="495"/>
      <c r="F920" s="495"/>
      <c r="H920" s="495"/>
      <c r="J920" s="495"/>
      <c r="K920" s="495"/>
      <c r="L920" s="495"/>
      <c r="M920" s="498"/>
      <c r="N920" s="498"/>
      <c r="O920" s="499"/>
    </row>
    <row r="921" spans="1:15" s="497" customFormat="1" ht="30" x14ac:dyDescent="0.2">
      <c r="A921" s="506"/>
      <c r="B921" s="495"/>
      <c r="C921" s="495"/>
      <c r="D921" s="495"/>
      <c r="E921" s="495"/>
      <c r="F921" s="495"/>
      <c r="H921" s="495"/>
      <c r="J921" s="495"/>
      <c r="K921" s="495"/>
      <c r="L921" s="495"/>
      <c r="M921" s="498"/>
      <c r="N921" s="498"/>
      <c r="O921" s="499"/>
    </row>
    <row r="922" spans="1:15" s="497" customFormat="1" ht="30" x14ac:dyDescent="0.2">
      <c r="A922" s="506"/>
      <c r="B922" s="495"/>
      <c r="C922" s="495"/>
      <c r="D922" s="495"/>
      <c r="E922" s="495"/>
      <c r="F922" s="495"/>
      <c r="H922" s="495"/>
      <c r="J922" s="495"/>
      <c r="K922" s="495"/>
      <c r="L922" s="495"/>
      <c r="M922" s="505"/>
      <c r="N922" s="498"/>
      <c r="O922" s="499"/>
    </row>
    <row r="923" spans="1:15" s="497" customFormat="1" ht="30" x14ac:dyDescent="0.2">
      <c r="A923" s="506"/>
      <c r="B923" s="495"/>
      <c r="C923" s="495"/>
      <c r="D923" s="495"/>
      <c r="E923" s="495"/>
      <c r="F923" s="495"/>
      <c r="H923" s="495"/>
      <c r="J923" s="495"/>
      <c r="K923" s="495"/>
      <c r="L923" s="495"/>
      <c r="M923" s="505"/>
      <c r="N923" s="498"/>
      <c r="O923" s="499"/>
    </row>
    <row r="924" spans="1:15" s="497" customFormat="1" ht="30" x14ac:dyDescent="0.2">
      <c r="A924" s="506"/>
      <c r="B924" s="495"/>
      <c r="C924" s="495"/>
      <c r="D924" s="495"/>
      <c r="E924" s="495"/>
      <c r="F924" s="495"/>
      <c r="H924" s="495"/>
      <c r="J924" s="495"/>
      <c r="K924" s="495"/>
      <c r="L924" s="495"/>
      <c r="M924" s="498"/>
      <c r="N924" s="498"/>
      <c r="O924" s="499"/>
    </row>
    <row r="925" spans="1:15" s="497" customFormat="1" ht="30" x14ac:dyDescent="0.2">
      <c r="A925" s="506"/>
      <c r="B925" s="495"/>
      <c r="C925" s="495"/>
      <c r="D925" s="495"/>
      <c r="E925" s="495"/>
      <c r="F925" s="495"/>
      <c r="H925" s="495"/>
      <c r="J925" s="495"/>
      <c r="K925" s="495"/>
      <c r="L925" s="495"/>
      <c r="O925" s="499"/>
    </row>
    <row r="926" spans="1:15" s="497" customFormat="1" ht="30" x14ac:dyDescent="0.2">
      <c r="A926" s="506"/>
      <c r="B926" s="495"/>
      <c r="C926" s="495"/>
      <c r="D926" s="495"/>
      <c r="E926" s="495"/>
      <c r="F926" s="495"/>
      <c r="H926" s="495"/>
      <c r="J926" s="495"/>
      <c r="K926" s="495"/>
      <c r="L926" s="495"/>
      <c r="M926" s="498"/>
      <c r="N926" s="498"/>
      <c r="O926" s="499"/>
    </row>
    <row r="927" spans="1:15" s="497" customFormat="1" ht="30" x14ac:dyDescent="0.4">
      <c r="A927" s="506"/>
      <c r="B927" s="495"/>
      <c r="C927" s="495"/>
      <c r="D927" s="495"/>
      <c r="E927" s="495"/>
      <c r="F927" s="495"/>
      <c r="H927" s="495"/>
      <c r="J927" s="495"/>
      <c r="K927" s="495"/>
      <c r="L927" s="495"/>
      <c r="M927" s="498"/>
      <c r="N927" s="498"/>
      <c r="O927" s="500"/>
    </row>
    <row r="928" spans="1:15" s="497" customFormat="1" ht="30" x14ac:dyDescent="0.4">
      <c r="A928" s="506"/>
      <c r="B928" s="495"/>
      <c r="C928" s="495"/>
      <c r="D928" s="495"/>
      <c r="E928" s="495"/>
      <c r="F928" s="495"/>
      <c r="H928" s="495"/>
      <c r="J928" s="495"/>
      <c r="K928" s="495"/>
      <c r="L928" s="495"/>
      <c r="M928" s="498"/>
      <c r="N928" s="498"/>
      <c r="O928" s="500"/>
    </row>
    <row r="929" spans="1:15" s="497" customFormat="1" ht="30" x14ac:dyDescent="0.2">
      <c r="A929" s="506"/>
      <c r="B929" s="495"/>
      <c r="C929" s="495"/>
      <c r="D929" s="495"/>
      <c r="E929" s="495"/>
      <c r="F929" s="495"/>
      <c r="H929" s="495"/>
      <c r="J929" s="495"/>
      <c r="K929" s="495"/>
      <c r="L929" s="495"/>
      <c r="M929" s="498"/>
      <c r="N929" s="498"/>
      <c r="O929" s="501"/>
    </row>
    <row r="930" spans="1:15" s="497" customFormat="1" ht="33" x14ac:dyDescent="0.2">
      <c r="A930" s="506"/>
      <c r="B930" s="495"/>
      <c r="C930" s="495"/>
      <c r="D930" s="495"/>
      <c r="E930" s="495"/>
      <c r="F930" s="495"/>
      <c r="H930" s="495"/>
      <c r="J930" s="495"/>
      <c r="K930" s="495"/>
      <c r="L930" s="495"/>
      <c r="M930" s="505"/>
      <c r="O930" s="502"/>
    </row>
    <row r="931" spans="1:15" s="497" customFormat="1" ht="30" x14ac:dyDescent="0.4">
      <c r="A931" s="506"/>
      <c r="B931" s="495"/>
      <c r="C931" s="495"/>
      <c r="D931" s="495"/>
      <c r="E931" s="495"/>
      <c r="F931" s="495"/>
      <c r="H931" s="495"/>
      <c r="J931" s="495"/>
      <c r="K931" s="495"/>
      <c r="L931" s="495"/>
      <c r="M931" s="498"/>
      <c r="N931" s="498"/>
      <c r="O931" s="500"/>
    </row>
    <row r="932" spans="1:15" s="497" customFormat="1" ht="30" x14ac:dyDescent="0.2">
      <c r="A932" s="506"/>
      <c r="B932" s="495"/>
      <c r="C932" s="495"/>
      <c r="D932" s="495"/>
      <c r="E932" s="495"/>
      <c r="F932" s="495"/>
      <c r="H932" s="495"/>
      <c r="J932" s="495"/>
      <c r="K932" s="495"/>
      <c r="L932" s="495"/>
      <c r="M932" s="498"/>
      <c r="O932" s="499"/>
    </row>
    <row r="933" spans="1:15" s="497" customFormat="1" ht="30" x14ac:dyDescent="0.4">
      <c r="A933" s="506"/>
      <c r="B933" s="495"/>
      <c r="C933" s="495"/>
      <c r="D933" s="495"/>
      <c r="E933" s="495"/>
      <c r="F933" s="495"/>
      <c r="H933" s="495"/>
      <c r="J933" s="495"/>
      <c r="K933" s="495"/>
      <c r="L933" s="495"/>
      <c r="M933" s="498"/>
      <c r="N933" s="498"/>
      <c r="O933" s="500"/>
    </row>
    <row r="934" spans="1:15" s="497" customFormat="1" ht="30" x14ac:dyDescent="0.2">
      <c r="A934" s="506"/>
      <c r="B934" s="495"/>
      <c r="C934" s="495"/>
      <c r="D934" s="495"/>
      <c r="E934" s="495"/>
      <c r="F934" s="495"/>
      <c r="H934" s="495"/>
      <c r="J934" s="495"/>
      <c r="K934" s="495"/>
      <c r="L934" s="495"/>
      <c r="M934" s="498"/>
      <c r="O934" s="499"/>
    </row>
    <row r="935" spans="1:15" s="497" customFormat="1" ht="30" x14ac:dyDescent="0.2">
      <c r="A935" s="506"/>
      <c r="B935" s="495"/>
      <c r="C935" s="495"/>
      <c r="D935" s="495"/>
      <c r="E935" s="495"/>
      <c r="F935" s="495"/>
      <c r="H935" s="495"/>
      <c r="J935" s="495"/>
      <c r="K935" s="495"/>
      <c r="L935" s="495"/>
      <c r="M935" s="498"/>
      <c r="N935" s="498"/>
      <c r="O935" s="499"/>
    </row>
    <row r="936" spans="1:15" s="497" customFormat="1" ht="30" x14ac:dyDescent="0.2">
      <c r="A936" s="506"/>
      <c r="B936" s="495"/>
      <c r="C936" s="495"/>
      <c r="D936" s="495"/>
      <c r="E936" s="495"/>
      <c r="F936" s="495"/>
      <c r="H936" s="495"/>
      <c r="J936" s="495"/>
      <c r="K936" s="495"/>
      <c r="L936" s="495"/>
      <c r="M936" s="498"/>
      <c r="N936" s="498"/>
      <c r="O936" s="499"/>
    </row>
    <row r="937" spans="1:15" s="497" customFormat="1" ht="30" x14ac:dyDescent="0.4">
      <c r="A937" s="506"/>
      <c r="B937" s="495"/>
      <c r="C937" s="495"/>
      <c r="D937" s="495"/>
      <c r="E937" s="495"/>
      <c r="F937" s="495"/>
      <c r="H937" s="495"/>
      <c r="J937" s="495"/>
      <c r="K937" s="495"/>
      <c r="L937" s="495"/>
      <c r="M937" s="498"/>
      <c r="N937" s="498"/>
      <c r="O937" s="500"/>
    </row>
    <row r="938" spans="1:15" s="497" customFormat="1" ht="30" x14ac:dyDescent="0.2">
      <c r="A938" s="506"/>
      <c r="B938" s="495"/>
      <c r="C938" s="495"/>
      <c r="D938" s="495"/>
      <c r="E938" s="495"/>
      <c r="F938" s="495"/>
      <c r="H938" s="495"/>
      <c r="J938" s="495"/>
      <c r="K938" s="495"/>
      <c r="L938" s="495"/>
      <c r="M938" s="498"/>
      <c r="N938" s="498"/>
      <c r="O938" s="499"/>
    </row>
    <row r="939" spans="1:15" s="497" customFormat="1" ht="30" x14ac:dyDescent="0.2">
      <c r="A939" s="506"/>
      <c r="B939" s="495"/>
      <c r="C939" s="495"/>
      <c r="D939" s="495"/>
      <c r="E939" s="495"/>
      <c r="F939" s="495"/>
      <c r="H939" s="495"/>
      <c r="J939" s="495"/>
      <c r="K939" s="495"/>
      <c r="L939" s="495"/>
      <c r="M939" s="498"/>
      <c r="N939" s="498"/>
      <c r="O939" s="499"/>
    </row>
    <row r="940" spans="1:15" s="497" customFormat="1" ht="30" x14ac:dyDescent="0.2">
      <c r="A940" s="506"/>
      <c r="B940" s="495"/>
      <c r="C940" s="495"/>
      <c r="D940" s="495"/>
      <c r="E940" s="495"/>
      <c r="F940" s="495"/>
      <c r="H940" s="495"/>
      <c r="J940" s="495"/>
      <c r="K940" s="495"/>
      <c r="L940" s="495"/>
      <c r="M940" s="505"/>
      <c r="N940" s="498"/>
      <c r="O940" s="499"/>
    </row>
    <row r="941" spans="1:15" s="497" customFormat="1" ht="30" x14ac:dyDescent="0.2">
      <c r="A941" s="506"/>
      <c r="B941" s="495"/>
      <c r="C941" s="495"/>
      <c r="D941" s="495"/>
      <c r="E941" s="495"/>
      <c r="F941" s="495"/>
      <c r="H941" s="495"/>
      <c r="J941" s="495"/>
      <c r="K941" s="495"/>
      <c r="L941" s="495"/>
      <c r="M941" s="505"/>
      <c r="N941" s="498"/>
      <c r="O941" s="499"/>
    </row>
    <row r="942" spans="1:15" s="497" customFormat="1" ht="30" x14ac:dyDescent="0.2">
      <c r="A942" s="506"/>
      <c r="B942" s="495"/>
      <c r="C942" s="495"/>
      <c r="D942" s="495"/>
      <c r="E942" s="495"/>
      <c r="F942" s="495"/>
      <c r="H942" s="495"/>
      <c r="J942" s="495"/>
      <c r="K942" s="495"/>
      <c r="L942" s="495"/>
      <c r="M942" s="505"/>
      <c r="N942" s="498"/>
      <c r="O942" s="499"/>
    </row>
    <row r="943" spans="1:15" s="497" customFormat="1" ht="30" x14ac:dyDescent="0.2">
      <c r="A943" s="506"/>
      <c r="B943" s="495"/>
      <c r="C943" s="495"/>
      <c r="D943" s="495"/>
      <c r="E943" s="495"/>
      <c r="F943" s="495"/>
      <c r="H943" s="495"/>
      <c r="J943" s="495"/>
      <c r="K943" s="495"/>
      <c r="L943" s="495"/>
      <c r="M943" s="498"/>
      <c r="N943" s="498"/>
      <c r="O943" s="499"/>
    </row>
    <row r="944" spans="1:15" s="497" customFormat="1" ht="30" x14ac:dyDescent="0.2">
      <c r="A944" s="506"/>
      <c r="B944" s="495"/>
      <c r="C944" s="495"/>
      <c r="D944" s="495"/>
      <c r="E944" s="495"/>
      <c r="F944" s="495"/>
      <c r="H944" s="495"/>
      <c r="J944" s="495"/>
      <c r="K944" s="495"/>
      <c r="L944" s="495"/>
      <c r="M944" s="498"/>
      <c r="N944" s="498"/>
      <c r="O944" s="499"/>
    </row>
    <row r="945" spans="1:15" s="497" customFormat="1" ht="30" x14ac:dyDescent="0.4">
      <c r="A945" s="506"/>
      <c r="B945" s="495"/>
      <c r="C945" s="495"/>
      <c r="D945" s="495"/>
      <c r="E945" s="495"/>
      <c r="F945" s="495"/>
      <c r="H945" s="495"/>
      <c r="J945" s="495"/>
      <c r="K945" s="495"/>
      <c r="L945" s="495"/>
      <c r="M945" s="498"/>
      <c r="O945" s="500"/>
    </row>
    <row r="946" spans="1:15" s="497" customFormat="1" ht="30" x14ac:dyDescent="0.4">
      <c r="A946" s="506"/>
      <c r="B946" s="495"/>
      <c r="C946" s="495"/>
      <c r="D946" s="495"/>
      <c r="E946" s="495"/>
      <c r="F946" s="495"/>
      <c r="H946" s="495"/>
      <c r="J946" s="495"/>
      <c r="K946" s="495"/>
      <c r="L946" s="495"/>
      <c r="M946" s="498"/>
      <c r="N946" s="498"/>
      <c r="O946" s="500"/>
    </row>
    <row r="947" spans="1:15" s="497" customFormat="1" ht="30" x14ac:dyDescent="0.4">
      <c r="A947" s="506"/>
      <c r="B947" s="495"/>
      <c r="C947" s="495"/>
      <c r="D947" s="495"/>
      <c r="E947" s="495"/>
      <c r="F947" s="495"/>
      <c r="H947" s="495"/>
      <c r="J947" s="495"/>
      <c r="K947" s="495"/>
      <c r="L947" s="495"/>
      <c r="M947" s="498"/>
      <c r="N947" s="498"/>
      <c r="O947" s="500"/>
    </row>
    <row r="948" spans="1:15" s="497" customFormat="1" ht="30" x14ac:dyDescent="0.2">
      <c r="A948" s="506"/>
      <c r="B948" s="495"/>
      <c r="C948" s="495"/>
      <c r="D948" s="495"/>
      <c r="E948" s="495"/>
      <c r="F948" s="495"/>
      <c r="H948" s="495"/>
      <c r="J948" s="495"/>
      <c r="K948" s="495"/>
      <c r="L948" s="495"/>
      <c r="M948" s="498"/>
      <c r="N948" s="498"/>
      <c r="O948" s="499"/>
    </row>
    <row r="949" spans="1:15" s="497" customFormat="1" ht="30" x14ac:dyDescent="0.2">
      <c r="A949" s="506"/>
      <c r="B949" s="495"/>
      <c r="C949" s="495"/>
      <c r="D949" s="495"/>
      <c r="E949" s="495"/>
      <c r="F949" s="495"/>
      <c r="H949" s="495"/>
      <c r="J949" s="495"/>
      <c r="K949" s="495"/>
      <c r="L949" s="495"/>
      <c r="O949" s="499"/>
    </row>
    <row r="950" spans="1:15" s="497" customFormat="1" ht="30" x14ac:dyDescent="0.2">
      <c r="A950" s="506"/>
      <c r="B950" s="495"/>
      <c r="C950" s="495"/>
      <c r="D950" s="495"/>
      <c r="E950" s="495"/>
      <c r="F950" s="495"/>
      <c r="H950" s="495"/>
      <c r="J950" s="495"/>
      <c r="K950" s="495"/>
      <c r="L950" s="495"/>
      <c r="M950" s="498"/>
      <c r="N950" s="498"/>
      <c r="O950" s="499"/>
    </row>
    <row r="951" spans="1:15" s="497" customFormat="1" ht="30" x14ac:dyDescent="0.2">
      <c r="A951" s="506"/>
      <c r="B951" s="495"/>
      <c r="C951" s="495"/>
      <c r="D951" s="495"/>
      <c r="E951" s="495"/>
      <c r="F951" s="495"/>
      <c r="H951" s="495"/>
      <c r="J951" s="495"/>
      <c r="K951" s="495"/>
      <c r="L951" s="495"/>
      <c r="M951" s="498"/>
      <c r="N951" s="498"/>
      <c r="O951" s="499"/>
    </row>
    <row r="952" spans="1:15" s="497" customFormat="1" ht="30" x14ac:dyDescent="0.2">
      <c r="A952" s="506"/>
      <c r="B952" s="495"/>
      <c r="C952" s="495"/>
      <c r="D952" s="495"/>
      <c r="E952" s="495"/>
      <c r="F952" s="495"/>
      <c r="H952" s="495"/>
      <c r="J952" s="495"/>
      <c r="K952" s="495"/>
      <c r="L952" s="495"/>
      <c r="M952" s="498"/>
      <c r="N952" s="498"/>
      <c r="O952" s="499"/>
    </row>
    <row r="953" spans="1:15" s="497" customFormat="1" ht="30" x14ac:dyDescent="0.2">
      <c r="A953" s="506"/>
      <c r="B953" s="495"/>
      <c r="C953" s="495"/>
      <c r="D953" s="495"/>
      <c r="E953" s="495"/>
      <c r="F953" s="495"/>
      <c r="H953" s="495"/>
      <c r="J953" s="495"/>
      <c r="K953" s="495"/>
      <c r="L953" s="495"/>
      <c r="M953" s="498"/>
      <c r="N953" s="498"/>
      <c r="O953" s="499"/>
    </row>
    <row r="954" spans="1:15" s="497" customFormat="1" ht="30" x14ac:dyDescent="0.2">
      <c r="A954" s="506"/>
      <c r="B954" s="495"/>
      <c r="C954" s="495"/>
      <c r="D954" s="495"/>
      <c r="E954" s="495"/>
      <c r="F954" s="495"/>
      <c r="H954" s="495"/>
      <c r="J954" s="495"/>
      <c r="K954" s="495"/>
      <c r="L954" s="495"/>
      <c r="M954" s="498"/>
      <c r="N954" s="498"/>
      <c r="O954" s="499"/>
    </row>
    <row r="955" spans="1:15" s="497" customFormat="1" ht="30" x14ac:dyDescent="0.2">
      <c r="A955" s="506"/>
      <c r="B955" s="495"/>
      <c r="C955" s="495"/>
      <c r="D955" s="495"/>
      <c r="E955" s="495"/>
      <c r="F955" s="495"/>
      <c r="H955" s="495"/>
      <c r="J955" s="495"/>
      <c r="K955" s="495"/>
      <c r="L955" s="495"/>
      <c r="M955" s="498"/>
      <c r="N955" s="498"/>
      <c r="O955" s="499"/>
    </row>
    <row r="956" spans="1:15" s="497" customFormat="1" ht="30" x14ac:dyDescent="0.2">
      <c r="A956" s="506"/>
      <c r="B956" s="495"/>
      <c r="C956" s="495"/>
      <c r="D956" s="495"/>
      <c r="E956" s="495"/>
      <c r="F956" s="495"/>
      <c r="H956" s="495"/>
      <c r="J956" s="495"/>
      <c r="K956" s="495"/>
      <c r="L956" s="495"/>
      <c r="M956" s="498"/>
      <c r="N956" s="498"/>
      <c r="O956" s="499"/>
    </row>
    <row r="957" spans="1:15" s="497" customFormat="1" ht="30" x14ac:dyDescent="0.2">
      <c r="A957" s="506"/>
      <c r="B957" s="495"/>
      <c r="C957" s="495"/>
      <c r="D957" s="495"/>
      <c r="E957" s="495"/>
      <c r="F957" s="495"/>
      <c r="H957" s="495"/>
      <c r="J957" s="495"/>
      <c r="K957" s="495"/>
      <c r="L957" s="495"/>
      <c r="M957" s="498"/>
      <c r="N957" s="498"/>
      <c r="O957" s="499"/>
    </row>
    <row r="958" spans="1:15" s="497" customFormat="1" ht="30" x14ac:dyDescent="0.2">
      <c r="A958" s="506"/>
      <c r="B958" s="495"/>
      <c r="C958" s="495"/>
      <c r="D958" s="495"/>
      <c r="E958" s="495"/>
      <c r="F958" s="495"/>
      <c r="H958" s="495"/>
      <c r="J958" s="495"/>
      <c r="K958" s="495"/>
      <c r="L958" s="495"/>
      <c r="M958" s="498"/>
      <c r="N958" s="498"/>
      <c r="O958" s="499"/>
    </row>
    <row r="959" spans="1:15" s="497" customFormat="1" ht="30" x14ac:dyDescent="0.2">
      <c r="A959" s="506"/>
      <c r="B959" s="495"/>
      <c r="C959" s="495"/>
      <c r="D959" s="495"/>
      <c r="E959" s="495"/>
      <c r="F959" s="495"/>
      <c r="H959" s="495"/>
      <c r="J959" s="495"/>
      <c r="K959" s="495"/>
      <c r="L959" s="495"/>
      <c r="M959" s="498"/>
      <c r="N959" s="498"/>
      <c r="O959" s="499"/>
    </row>
    <row r="960" spans="1:15" s="497" customFormat="1" ht="30" x14ac:dyDescent="0.4">
      <c r="A960" s="506"/>
      <c r="B960" s="495"/>
      <c r="C960" s="495"/>
      <c r="D960" s="495"/>
      <c r="E960" s="495"/>
      <c r="F960" s="495"/>
      <c r="H960" s="495"/>
      <c r="J960" s="495"/>
      <c r="K960" s="495"/>
      <c r="L960" s="495"/>
      <c r="M960" s="505"/>
      <c r="N960" s="498"/>
      <c r="O960" s="500"/>
    </row>
    <row r="961" spans="1:15" s="497" customFormat="1" ht="30" x14ac:dyDescent="0.2">
      <c r="A961" s="506"/>
      <c r="B961" s="495"/>
      <c r="C961" s="495"/>
      <c r="D961" s="495"/>
      <c r="E961" s="495"/>
      <c r="F961" s="495"/>
      <c r="H961" s="495"/>
      <c r="J961" s="495"/>
      <c r="K961" s="495"/>
      <c r="L961" s="495"/>
      <c r="M961" s="498"/>
      <c r="O961" s="499"/>
    </row>
    <row r="962" spans="1:15" s="497" customFormat="1" ht="30" x14ac:dyDescent="0.2">
      <c r="A962" s="506"/>
      <c r="B962" s="495"/>
      <c r="C962" s="495"/>
      <c r="D962" s="495"/>
      <c r="E962" s="495"/>
      <c r="F962" s="495"/>
      <c r="H962" s="495"/>
      <c r="J962" s="495"/>
      <c r="K962" s="495"/>
      <c r="L962" s="495"/>
      <c r="M962" s="505"/>
      <c r="N962" s="498"/>
      <c r="O962" s="499"/>
    </row>
    <row r="963" spans="1:15" s="497" customFormat="1" ht="30" x14ac:dyDescent="0.2">
      <c r="A963" s="506"/>
      <c r="B963" s="495"/>
      <c r="C963" s="495"/>
      <c r="D963" s="495"/>
      <c r="E963" s="495"/>
      <c r="F963" s="495"/>
      <c r="H963" s="495"/>
      <c r="J963" s="495"/>
      <c r="K963" s="495"/>
      <c r="L963" s="495"/>
      <c r="M963" s="498"/>
      <c r="N963" s="498"/>
      <c r="O963" s="499"/>
    </row>
    <row r="964" spans="1:15" s="497" customFormat="1" ht="30" x14ac:dyDescent="0.2">
      <c r="A964" s="506"/>
      <c r="B964" s="495"/>
      <c r="C964" s="495"/>
      <c r="D964" s="495"/>
      <c r="E964" s="495"/>
      <c r="F964" s="495"/>
      <c r="H964" s="495"/>
      <c r="J964" s="495"/>
      <c r="K964" s="495"/>
      <c r="L964" s="495"/>
      <c r="M964" s="498"/>
      <c r="N964" s="498"/>
      <c r="O964" s="499"/>
    </row>
    <row r="965" spans="1:15" s="497" customFormat="1" ht="30" x14ac:dyDescent="0.2">
      <c r="A965" s="506"/>
      <c r="B965" s="495"/>
      <c r="C965" s="495"/>
      <c r="D965" s="495"/>
      <c r="E965" s="495"/>
      <c r="F965" s="495"/>
      <c r="H965" s="495"/>
      <c r="J965" s="495"/>
      <c r="K965" s="495"/>
      <c r="L965" s="495"/>
      <c r="M965" s="498"/>
      <c r="N965" s="498"/>
      <c r="O965" s="499"/>
    </row>
    <row r="966" spans="1:15" s="497" customFormat="1" ht="30" x14ac:dyDescent="0.2">
      <c r="A966" s="506"/>
      <c r="B966" s="495"/>
      <c r="C966" s="495"/>
      <c r="D966" s="495"/>
      <c r="E966" s="495"/>
      <c r="F966" s="495"/>
      <c r="H966" s="495"/>
      <c r="J966" s="495"/>
      <c r="K966" s="495"/>
      <c r="L966" s="495"/>
      <c r="M966" s="498"/>
      <c r="N966" s="498"/>
      <c r="O966" s="499"/>
    </row>
    <row r="967" spans="1:15" s="497" customFormat="1" ht="30" x14ac:dyDescent="0.2">
      <c r="A967" s="506"/>
      <c r="B967" s="495"/>
      <c r="C967" s="495"/>
      <c r="D967" s="495"/>
      <c r="E967" s="495"/>
      <c r="F967" s="495"/>
      <c r="H967" s="495"/>
      <c r="J967" s="495"/>
      <c r="K967" s="495"/>
      <c r="L967" s="495"/>
      <c r="M967" s="498"/>
      <c r="N967" s="498"/>
      <c r="O967" s="499"/>
    </row>
    <row r="968" spans="1:15" s="497" customFormat="1" ht="30" x14ac:dyDescent="0.2">
      <c r="A968" s="506"/>
      <c r="B968" s="495"/>
      <c r="C968" s="495"/>
      <c r="D968" s="495"/>
      <c r="E968" s="495"/>
      <c r="F968" s="495"/>
      <c r="H968" s="495"/>
      <c r="J968" s="495"/>
      <c r="K968" s="495"/>
      <c r="L968" s="495"/>
      <c r="M968" s="498"/>
      <c r="N968" s="498"/>
      <c r="O968" s="501"/>
    </row>
    <row r="969" spans="1:15" s="497" customFormat="1" ht="30" x14ac:dyDescent="0.2">
      <c r="A969" s="506"/>
      <c r="B969" s="495"/>
      <c r="C969" s="495"/>
      <c r="D969" s="495"/>
      <c r="E969" s="495"/>
      <c r="F969" s="495"/>
      <c r="H969" s="495"/>
      <c r="J969" s="495"/>
      <c r="K969" s="495"/>
      <c r="L969" s="495"/>
      <c r="M969" s="498"/>
      <c r="N969" s="498"/>
      <c r="O969" s="499"/>
    </row>
    <row r="970" spans="1:15" s="497" customFormat="1" ht="30" x14ac:dyDescent="0.2">
      <c r="A970" s="506"/>
      <c r="B970" s="495"/>
      <c r="C970" s="495"/>
      <c r="D970" s="495"/>
      <c r="E970" s="495"/>
      <c r="F970" s="495"/>
      <c r="H970" s="495"/>
      <c r="J970" s="495"/>
      <c r="K970" s="495"/>
      <c r="L970" s="495"/>
      <c r="M970" s="498"/>
      <c r="N970" s="498"/>
      <c r="O970" s="499"/>
    </row>
    <row r="971" spans="1:15" s="497" customFormat="1" ht="30" x14ac:dyDescent="0.2">
      <c r="A971" s="506"/>
      <c r="B971" s="495"/>
      <c r="C971" s="495"/>
      <c r="D971" s="495"/>
      <c r="E971" s="495"/>
      <c r="F971" s="495"/>
      <c r="H971" s="495"/>
      <c r="J971" s="495"/>
      <c r="K971" s="495"/>
      <c r="L971" s="495"/>
      <c r="O971" s="499"/>
    </row>
    <row r="972" spans="1:15" s="497" customFormat="1" ht="30" x14ac:dyDescent="0.2">
      <c r="A972" s="506"/>
      <c r="B972" s="495"/>
      <c r="C972" s="495"/>
      <c r="D972" s="495"/>
      <c r="E972" s="495"/>
      <c r="F972" s="495"/>
      <c r="H972" s="495"/>
      <c r="J972" s="495"/>
      <c r="K972" s="495"/>
      <c r="L972" s="495"/>
      <c r="M972" s="505"/>
      <c r="O972" s="499"/>
    </row>
    <row r="973" spans="1:15" s="497" customFormat="1" ht="30" x14ac:dyDescent="0.2">
      <c r="A973" s="506"/>
      <c r="B973" s="495"/>
      <c r="C973" s="495"/>
      <c r="D973" s="495"/>
      <c r="E973" s="495"/>
      <c r="F973" s="495"/>
      <c r="H973" s="495"/>
      <c r="J973" s="495"/>
      <c r="K973" s="495"/>
      <c r="L973" s="495"/>
      <c r="M973" s="498"/>
      <c r="O973" s="499"/>
    </row>
    <row r="974" spans="1:15" s="497" customFormat="1" ht="30" x14ac:dyDescent="0.2">
      <c r="A974" s="506"/>
      <c r="B974" s="495"/>
      <c r="C974" s="495"/>
      <c r="D974" s="495"/>
      <c r="E974" s="495"/>
      <c r="F974" s="495"/>
      <c r="H974" s="495"/>
      <c r="J974" s="495"/>
      <c r="K974" s="495"/>
      <c r="L974" s="495"/>
      <c r="M974" s="498"/>
      <c r="N974" s="498"/>
      <c r="O974" s="499"/>
    </row>
    <row r="975" spans="1:15" s="497" customFormat="1" ht="30" x14ac:dyDescent="0.2">
      <c r="A975" s="506"/>
      <c r="B975" s="495"/>
      <c r="C975" s="495"/>
      <c r="D975" s="495"/>
      <c r="E975" s="495"/>
      <c r="F975" s="495"/>
      <c r="H975" s="495"/>
      <c r="J975" s="495"/>
      <c r="K975" s="495"/>
      <c r="L975" s="495"/>
      <c r="M975" s="498"/>
      <c r="N975" s="498"/>
      <c r="O975" s="499"/>
    </row>
    <row r="976" spans="1:15" s="497" customFormat="1" ht="30" x14ac:dyDescent="0.2">
      <c r="A976" s="506"/>
      <c r="B976" s="495"/>
      <c r="C976" s="495"/>
      <c r="D976" s="495"/>
      <c r="E976" s="495"/>
      <c r="F976" s="495"/>
      <c r="H976" s="495"/>
      <c r="J976" s="495"/>
      <c r="K976" s="495"/>
      <c r="L976" s="495"/>
      <c r="M976" s="498"/>
      <c r="N976" s="498"/>
      <c r="O976" s="499"/>
    </row>
    <row r="977" spans="1:15" s="497" customFormat="1" ht="30" x14ac:dyDescent="0.4">
      <c r="A977" s="506"/>
      <c r="B977" s="495"/>
      <c r="C977" s="495"/>
      <c r="D977" s="495"/>
      <c r="E977" s="495"/>
      <c r="F977" s="495"/>
      <c r="H977" s="495"/>
      <c r="J977" s="495"/>
      <c r="K977" s="495"/>
      <c r="L977" s="495"/>
      <c r="M977" s="498"/>
      <c r="N977" s="498"/>
      <c r="O977" s="500"/>
    </row>
    <row r="978" spans="1:15" s="497" customFormat="1" ht="30" x14ac:dyDescent="0.2">
      <c r="A978" s="506"/>
      <c r="B978" s="495"/>
      <c r="C978" s="495"/>
      <c r="D978" s="495"/>
      <c r="E978" s="495"/>
      <c r="F978" s="495"/>
      <c r="H978" s="495"/>
      <c r="J978" s="495"/>
      <c r="K978" s="495"/>
      <c r="L978" s="495"/>
      <c r="M978" s="505"/>
      <c r="N978" s="498"/>
      <c r="O978" s="499"/>
    </row>
    <row r="979" spans="1:15" s="497" customFormat="1" ht="30" x14ac:dyDescent="0.4">
      <c r="A979" s="506"/>
      <c r="B979" s="495"/>
      <c r="C979" s="495"/>
      <c r="D979" s="495"/>
      <c r="E979" s="495"/>
      <c r="F979" s="495"/>
      <c r="H979" s="495"/>
      <c r="J979" s="495"/>
      <c r="K979" s="495"/>
      <c r="L979" s="495"/>
      <c r="M979" s="498"/>
      <c r="O979" s="500"/>
    </row>
    <row r="980" spans="1:15" s="497" customFormat="1" ht="30" x14ac:dyDescent="0.2">
      <c r="A980" s="506"/>
      <c r="B980" s="495"/>
      <c r="C980" s="495"/>
      <c r="D980" s="495"/>
      <c r="E980" s="495"/>
      <c r="F980" s="495"/>
      <c r="H980" s="495"/>
      <c r="J980" s="495"/>
      <c r="K980" s="495"/>
      <c r="L980" s="495"/>
      <c r="M980" s="498"/>
      <c r="N980" s="498"/>
      <c r="O980" s="499"/>
    </row>
    <row r="981" spans="1:15" s="497" customFormat="1" ht="30" x14ac:dyDescent="0.2">
      <c r="A981" s="506"/>
      <c r="B981" s="495"/>
      <c r="C981" s="495"/>
      <c r="D981" s="495"/>
      <c r="E981" s="495"/>
      <c r="F981" s="495"/>
      <c r="H981" s="495"/>
      <c r="J981" s="495"/>
      <c r="K981" s="495"/>
      <c r="L981" s="495"/>
      <c r="M981" s="498"/>
      <c r="N981" s="498"/>
      <c r="O981" s="499"/>
    </row>
    <row r="982" spans="1:15" s="497" customFormat="1" ht="30" x14ac:dyDescent="0.2">
      <c r="A982" s="506"/>
      <c r="B982" s="495"/>
      <c r="C982" s="495"/>
      <c r="D982" s="495"/>
      <c r="E982" s="495"/>
      <c r="F982" s="495"/>
      <c r="H982" s="495"/>
      <c r="J982" s="495"/>
      <c r="K982" s="495"/>
      <c r="L982" s="495"/>
      <c r="M982" s="498"/>
      <c r="O982" s="499"/>
    </row>
    <row r="983" spans="1:15" s="497" customFormat="1" ht="30" x14ac:dyDescent="0.2">
      <c r="A983" s="506"/>
      <c r="B983" s="495"/>
      <c r="C983" s="495"/>
      <c r="D983" s="495"/>
      <c r="E983" s="495"/>
      <c r="F983" s="495"/>
      <c r="H983" s="495"/>
      <c r="J983" s="495"/>
      <c r="K983" s="495"/>
      <c r="L983" s="495"/>
      <c r="M983" s="498"/>
      <c r="N983" s="498"/>
      <c r="O983" s="499"/>
    </row>
    <row r="984" spans="1:15" s="497" customFormat="1" ht="30" x14ac:dyDescent="0.2">
      <c r="A984" s="506"/>
      <c r="B984" s="495"/>
      <c r="C984" s="495"/>
      <c r="D984" s="495"/>
      <c r="E984" s="495"/>
      <c r="F984" s="495"/>
      <c r="H984" s="495"/>
      <c r="J984" s="495"/>
      <c r="K984" s="495"/>
      <c r="L984" s="495"/>
      <c r="M984" s="498"/>
      <c r="N984" s="498"/>
      <c r="O984" s="499"/>
    </row>
    <row r="985" spans="1:15" s="497" customFormat="1" ht="30" x14ac:dyDescent="0.2">
      <c r="A985" s="506"/>
      <c r="B985" s="495"/>
      <c r="C985" s="495"/>
      <c r="D985" s="495"/>
      <c r="E985" s="495"/>
      <c r="F985" s="495"/>
      <c r="H985" s="495"/>
      <c r="J985" s="495"/>
      <c r="K985" s="495"/>
      <c r="L985" s="495"/>
      <c r="O985" s="499"/>
    </row>
    <row r="986" spans="1:15" s="497" customFormat="1" ht="30" x14ac:dyDescent="0.2">
      <c r="A986" s="506"/>
      <c r="B986" s="495"/>
      <c r="C986" s="495"/>
      <c r="D986" s="495"/>
      <c r="E986" s="495"/>
      <c r="F986" s="495"/>
      <c r="H986" s="495"/>
      <c r="J986" s="495"/>
      <c r="K986" s="495"/>
      <c r="L986" s="495"/>
      <c r="M986" s="498"/>
      <c r="N986" s="498"/>
      <c r="O986" s="499"/>
    </row>
    <row r="987" spans="1:15" s="497" customFormat="1" ht="30" x14ac:dyDescent="0.2">
      <c r="A987" s="506"/>
      <c r="B987" s="495"/>
      <c r="C987" s="495"/>
      <c r="D987" s="495"/>
      <c r="E987" s="495"/>
      <c r="F987" s="495"/>
      <c r="H987" s="495"/>
      <c r="J987" s="495"/>
      <c r="K987" s="495"/>
      <c r="L987" s="495"/>
      <c r="M987" s="498"/>
      <c r="N987" s="498"/>
      <c r="O987" s="499"/>
    </row>
    <row r="988" spans="1:15" s="497" customFormat="1" ht="30" x14ac:dyDescent="0.2">
      <c r="A988" s="506"/>
      <c r="B988" s="495"/>
      <c r="C988" s="495"/>
      <c r="D988" s="495"/>
      <c r="E988" s="495"/>
      <c r="F988" s="495"/>
      <c r="H988" s="495"/>
      <c r="J988" s="495"/>
      <c r="K988" s="495"/>
      <c r="L988" s="495"/>
      <c r="M988" s="498"/>
      <c r="O988" s="499"/>
    </row>
    <row r="989" spans="1:15" s="497" customFormat="1" ht="30" x14ac:dyDescent="0.2">
      <c r="A989" s="506"/>
      <c r="B989" s="495"/>
      <c r="C989" s="495"/>
      <c r="D989" s="495"/>
      <c r="E989" s="495"/>
      <c r="F989" s="495"/>
      <c r="H989" s="495"/>
      <c r="J989" s="495"/>
      <c r="K989" s="495"/>
      <c r="L989" s="495"/>
      <c r="M989" s="498"/>
      <c r="N989" s="498"/>
      <c r="O989" s="499"/>
    </row>
    <row r="990" spans="1:15" s="497" customFormat="1" ht="30" x14ac:dyDescent="0.2">
      <c r="A990" s="506"/>
      <c r="B990" s="495"/>
      <c r="C990" s="495"/>
      <c r="D990" s="495"/>
      <c r="E990" s="495"/>
      <c r="F990" s="495"/>
      <c r="H990" s="495"/>
      <c r="J990" s="495"/>
      <c r="K990" s="495"/>
      <c r="L990" s="495"/>
      <c r="M990" s="498"/>
      <c r="O990" s="499"/>
    </row>
    <row r="991" spans="1:15" s="497" customFormat="1" ht="30" x14ac:dyDescent="0.2">
      <c r="A991" s="506"/>
      <c r="B991" s="495"/>
      <c r="C991" s="495"/>
      <c r="D991" s="495"/>
      <c r="E991" s="495"/>
      <c r="F991" s="495"/>
      <c r="H991" s="495"/>
      <c r="J991" s="495"/>
      <c r="K991" s="495"/>
      <c r="L991" s="495"/>
      <c r="M991" s="498"/>
      <c r="N991" s="498"/>
      <c r="O991" s="501"/>
    </row>
    <row r="992" spans="1:15" s="497" customFormat="1" ht="30" x14ac:dyDescent="0.2">
      <c r="A992" s="506"/>
      <c r="B992" s="495"/>
      <c r="C992" s="495"/>
      <c r="D992" s="495"/>
      <c r="E992" s="495"/>
      <c r="F992" s="495"/>
      <c r="H992" s="495"/>
      <c r="J992" s="495"/>
      <c r="K992" s="495"/>
      <c r="L992" s="495"/>
      <c r="M992" s="505"/>
      <c r="N992" s="498"/>
      <c r="O992" s="499"/>
    </row>
    <row r="993" spans="1:15" s="497" customFormat="1" ht="30" x14ac:dyDescent="0.2">
      <c r="A993" s="506"/>
      <c r="B993" s="495"/>
      <c r="C993" s="495"/>
      <c r="D993" s="495"/>
      <c r="E993" s="495"/>
      <c r="F993" s="495"/>
      <c r="H993" s="495"/>
      <c r="J993" s="495"/>
      <c r="K993" s="495"/>
      <c r="L993" s="495"/>
      <c r="M993" s="498"/>
      <c r="N993" s="498"/>
      <c r="O993" s="499"/>
    </row>
    <row r="994" spans="1:15" s="497" customFormat="1" ht="30" x14ac:dyDescent="0.2">
      <c r="A994" s="506"/>
      <c r="B994" s="495"/>
      <c r="C994" s="495"/>
      <c r="D994" s="495"/>
      <c r="E994" s="495"/>
      <c r="F994" s="495"/>
      <c r="H994" s="495"/>
      <c r="J994" s="495"/>
      <c r="K994" s="495"/>
      <c r="L994" s="495"/>
      <c r="M994" s="498"/>
      <c r="N994" s="498"/>
      <c r="O994" s="499"/>
    </row>
    <row r="995" spans="1:15" s="497" customFormat="1" ht="30" x14ac:dyDescent="0.4">
      <c r="A995" s="506"/>
      <c r="B995" s="495"/>
      <c r="C995" s="495"/>
      <c r="D995" s="495"/>
      <c r="E995" s="495"/>
      <c r="F995" s="495"/>
      <c r="H995" s="495"/>
      <c r="J995" s="495"/>
      <c r="K995" s="495"/>
      <c r="L995" s="495"/>
      <c r="M995" s="498"/>
      <c r="O995" s="500"/>
    </row>
    <row r="996" spans="1:15" s="497" customFormat="1" ht="30" x14ac:dyDescent="0.2">
      <c r="A996" s="506"/>
      <c r="B996" s="495"/>
      <c r="C996" s="495"/>
      <c r="D996" s="495"/>
      <c r="E996" s="495"/>
      <c r="F996" s="495"/>
      <c r="H996" s="495"/>
      <c r="J996" s="495"/>
      <c r="K996" s="495"/>
      <c r="L996" s="495"/>
      <c r="M996" s="498"/>
      <c r="N996" s="498"/>
      <c r="O996" s="499"/>
    </row>
    <row r="997" spans="1:15" s="497" customFormat="1" ht="30" x14ac:dyDescent="0.4">
      <c r="A997" s="506"/>
      <c r="B997" s="495"/>
      <c r="C997" s="495"/>
      <c r="D997" s="495"/>
      <c r="E997" s="495"/>
      <c r="F997" s="495"/>
      <c r="H997" s="495"/>
      <c r="J997" s="495"/>
      <c r="K997" s="495"/>
      <c r="L997" s="495"/>
      <c r="O997" s="500"/>
    </row>
    <row r="998" spans="1:15" s="497" customFormat="1" ht="30" x14ac:dyDescent="0.4">
      <c r="A998" s="506"/>
      <c r="B998" s="495"/>
      <c r="C998" s="495"/>
      <c r="D998" s="495"/>
      <c r="E998" s="495"/>
      <c r="F998" s="495"/>
      <c r="H998" s="495"/>
      <c r="J998" s="495"/>
      <c r="K998" s="495"/>
      <c r="L998" s="495"/>
      <c r="M998" s="498"/>
      <c r="N998" s="498"/>
      <c r="O998" s="500"/>
    </row>
    <row r="999" spans="1:15" s="497" customFormat="1" ht="30" x14ac:dyDescent="0.2">
      <c r="A999" s="506"/>
      <c r="B999" s="495"/>
      <c r="C999" s="495"/>
      <c r="D999" s="495"/>
      <c r="E999" s="495"/>
      <c r="F999" s="495"/>
      <c r="H999" s="495"/>
      <c r="J999" s="495"/>
      <c r="K999" s="495"/>
      <c r="L999" s="495"/>
      <c r="M999" s="498"/>
      <c r="O999" s="499"/>
    </row>
    <row r="1000" spans="1:15" s="497" customFormat="1" ht="30" x14ac:dyDescent="0.2">
      <c r="A1000" s="506"/>
      <c r="B1000" s="495"/>
      <c r="C1000" s="495"/>
      <c r="D1000" s="495"/>
      <c r="E1000" s="495"/>
      <c r="F1000" s="495"/>
      <c r="H1000" s="495"/>
      <c r="J1000" s="495"/>
      <c r="K1000" s="495"/>
      <c r="L1000" s="495"/>
      <c r="M1000" s="498"/>
      <c r="N1000" s="498"/>
      <c r="O1000" s="499"/>
    </row>
    <row r="1001" spans="1:15" s="497" customFormat="1" ht="30" x14ac:dyDescent="0.2">
      <c r="A1001" s="506"/>
      <c r="B1001" s="495"/>
      <c r="C1001" s="495"/>
      <c r="D1001" s="495"/>
      <c r="E1001" s="495"/>
      <c r="F1001" s="495"/>
      <c r="H1001" s="495"/>
      <c r="J1001" s="495"/>
      <c r="K1001" s="495"/>
      <c r="L1001" s="495"/>
      <c r="M1001" s="505"/>
      <c r="N1001" s="498"/>
      <c r="O1001" s="499"/>
    </row>
    <row r="1002" spans="1:15" s="497" customFormat="1" ht="30" x14ac:dyDescent="0.2">
      <c r="A1002" s="506"/>
      <c r="B1002" s="495"/>
      <c r="C1002" s="495"/>
      <c r="D1002" s="495"/>
      <c r="E1002" s="495"/>
      <c r="F1002" s="495"/>
      <c r="H1002" s="495"/>
      <c r="J1002" s="495"/>
      <c r="K1002" s="495"/>
      <c r="L1002" s="495"/>
      <c r="M1002" s="498"/>
      <c r="N1002" s="498"/>
      <c r="O1002" s="499"/>
    </row>
    <row r="1003" spans="1:15" s="497" customFormat="1" ht="30" x14ac:dyDescent="0.2">
      <c r="A1003" s="506"/>
      <c r="B1003" s="495"/>
      <c r="C1003" s="495"/>
      <c r="D1003" s="495"/>
      <c r="E1003" s="495"/>
      <c r="F1003" s="495"/>
      <c r="H1003" s="495"/>
      <c r="J1003" s="495"/>
      <c r="K1003" s="495"/>
      <c r="L1003" s="495"/>
      <c r="M1003" s="498"/>
      <c r="N1003" s="498"/>
      <c r="O1003" s="499"/>
    </row>
    <row r="1004" spans="1:15" s="497" customFormat="1" ht="30" x14ac:dyDescent="0.2">
      <c r="A1004" s="506"/>
      <c r="B1004" s="495"/>
      <c r="C1004" s="495"/>
      <c r="D1004" s="495"/>
      <c r="E1004" s="495"/>
      <c r="F1004" s="495"/>
      <c r="H1004" s="495"/>
      <c r="J1004" s="495"/>
      <c r="K1004" s="495"/>
      <c r="L1004" s="495"/>
      <c r="M1004" s="498"/>
      <c r="N1004" s="498"/>
      <c r="O1004" s="499"/>
    </row>
    <row r="1005" spans="1:15" s="497" customFormat="1" ht="30" x14ac:dyDescent="0.2">
      <c r="A1005" s="506"/>
      <c r="B1005" s="495"/>
      <c r="C1005" s="495"/>
      <c r="D1005" s="495"/>
      <c r="E1005" s="495"/>
      <c r="F1005" s="495"/>
      <c r="H1005" s="495"/>
      <c r="J1005" s="495"/>
      <c r="K1005" s="495"/>
      <c r="L1005" s="495"/>
      <c r="M1005" s="498"/>
      <c r="N1005" s="498"/>
      <c r="O1005" s="501"/>
    </row>
    <row r="1006" spans="1:15" s="497" customFormat="1" ht="30" x14ac:dyDescent="0.2">
      <c r="A1006" s="506"/>
      <c r="B1006" s="495"/>
      <c r="C1006" s="495"/>
      <c r="D1006" s="495"/>
      <c r="E1006" s="495"/>
      <c r="F1006" s="495"/>
      <c r="H1006" s="495"/>
      <c r="J1006" s="495"/>
      <c r="K1006" s="495"/>
      <c r="L1006" s="495"/>
      <c r="M1006" s="498"/>
      <c r="N1006" s="498"/>
      <c r="O1006" s="499"/>
    </row>
    <row r="1007" spans="1:15" s="497" customFormat="1" ht="30" x14ac:dyDescent="0.2">
      <c r="A1007" s="506"/>
      <c r="B1007" s="495"/>
      <c r="C1007" s="495"/>
      <c r="D1007" s="495"/>
      <c r="E1007" s="495"/>
      <c r="F1007" s="495"/>
      <c r="H1007" s="495"/>
      <c r="J1007" s="495"/>
      <c r="K1007" s="495"/>
      <c r="L1007" s="495"/>
      <c r="M1007" s="498"/>
      <c r="N1007" s="498"/>
      <c r="O1007" s="499"/>
    </row>
    <row r="1008" spans="1:15" s="497" customFormat="1" ht="30" x14ac:dyDescent="0.4">
      <c r="A1008" s="506"/>
      <c r="B1008" s="495"/>
      <c r="C1008" s="495"/>
      <c r="D1008" s="495"/>
      <c r="E1008" s="495"/>
      <c r="F1008" s="495"/>
      <c r="H1008" s="495"/>
      <c r="J1008" s="495"/>
      <c r="K1008" s="495"/>
      <c r="L1008" s="495"/>
      <c r="M1008" s="498"/>
      <c r="N1008" s="498"/>
      <c r="O1008" s="500"/>
    </row>
    <row r="1009" spans="1:15" s="497" customFormat="1" ht="30" x14ac:dyDescent="0.2">
      <c r="A1009" s="506"/>
      <c r="B1009" s="495"/>
      <c r="C1009" s="495"/>
      <c r="D1009" s="495"/>
      <c r="E1009" s="495"/>
      <c r="F1009" s="495"/>
      <c r="H1009" s="495"/>
      <c r="J1009" s="495"/>
      <c r="K1009" s="495"/>
      <c r="L1009" s="495"/>
      <c r="M1009" s="498"/>
      <c r="N1009" s="498"/>
      <c r="O1009" s="499"/>
    </row>
    <row r="1010" spans="1:15" s="497" customFormat="1" ht="30" x14ac:dyDescent="0.2">
      <c r="A1010" s="506"/>
      <c r="B1010" s="495"/>
      <c r="C1010" s="495"/>
      <c r="D1010" s="495"/>
      <c r="E1010" s="495"/>
      <c r="F1010" s="495"/>
      <c r="H1010" s="495"/>
      <c r="J1010" s="495"/>
      <c r="K1010" s="495"/>
      <c r="L1010" s="495"/>
      <c r="M1010" s="505"/>
      <c r="N1010" s="498"/>
      <c r="O1010" s="499"/>
    </row>
    <row r="1011" spans="1:15" s="497" customFormat="1" ht="30" x14ac:dyDescent="0.2">
      <c r="A1011" s="506"/>
      <c r="B1011" s="495"/>
      <c r="C1011" s="495"/>
      <c r="D1011" s="495"/>
      <c r="E1011" s="495"/>
      <c r="F1011" s="495"/>
      <c r="H1011" s="495"/>
      <c r="J1011" s="495"/>
      <c r="K1011" s="495"/>
      <c r="L1011" s="495"/>
      <c r="M1011" s="498"/>
      <c r="O1011" s="499"/>
    </row>
    <row r="1012" spans="1:15" s="497" customFormat="1" ht="30" x14ac:dyDescent="0.2">
      <c r="A1012" s="506"/>
      <c r="B1012" s="495"/>
      <c r="C1012" s="495"/>
      <c r="D1012" s="495"/>
      <c r="E1012" s="495"/>
      <c r="F1012" s="495"/>
      <c r="H1012" s="495"/>
      <c r="J1012" s="495"/>
      <c r="K1012" s="495"/>
      <c r="L1012" s="495"/>
      <c r="M1012" s="498"/>
      <c r="N1012" s="498"/>
      <c r="O1012" s="499"/>
    </row>
    <row r="1013" spans="1:15" s="497" customFormat="1" ht="30" x14ac:dyDescent="0.4">
      <c r="A1013" s="506"/>
      <c r="B1013" s="495"/>
      <c r="C1013" s="495"/>
      <c r="D1013" s="495"/>
      <c r="E1013" s="495"/>
      <c r="F1013" s="495"/>
      <c r="H1013" s="495"/>
      <c r="J1013" s="495"/>
      <c r="K1013" s="495"/>
      <c r="L1013" s="495"/>
      <c r="O1013" s="500"/>
    </row>
    <row r="1014" spans="1:15" s="497" customFormat="1" ht="30" x14ac:dyDescent="0.4">
      <c r="A1014" s="506"/>
      <c r="B1014" s="495"/>
      <c r="C1014" s="495"/>
      <c r="D1014" s="495"/>
      <c r="E1014" s="495"/>
      <c r="F1014" s="495"/>
      <c r="H1014" s="495"/>
      <c r="J1014" s="495"/>
      <c r="K1014" s="495"/>
      <c r="L1014" s="495"/>
      <c r="M1014" s="498"/>
      <c r="N1014" s="498"/>
      <c r="O1014" s="500"/>
    </row>
    <row r="1015" spans="1:15" s="497" customFormat="1" ht="30" x14ac:dyDescent="0.4">
      <c r="A1015" s="506"/>
      <c r="B1015" s="495"/>
      <c r="C1015" s="495"/>
      <c r="D1015" s="495"/>
      <c r="E1015" s="495"/>
      <c r="F1015" s="495"/>
      <c r="H1015" s="495"/>
      <c r="J1015" s="495"/>
      <c r="K1015" s="495"/>
      <c r="L1015" s="495"/>
      <c r="M1015" s="498"/>
      <c r="N1015" s="498"/>
      <c r="O1015" s="500"/>
    </row>
    <row r="1016" spans="1:15" s="497" customFormat="1" ht="30" x14ac:dyDescent="0.2">
      <c r="A1016" s="506"/>
      <c r="B1016" s="495"/>
      <c r="C1016" s="495"/>
      <c r="D1016" s="495"/>
      <c r="E1016" s="495"/>
      <c r="F1016" s="495"/>
      <c r="H1016" s="495"/>
      <c r="J1016" s="495"/>
      <c r="K1016" s="495"/>
      <c r="L1016" s="495"/>
      <c r="O1016" s="499"/>
    </row>
    <row r="1017" spans="1:15" s="497" customFormat="1" ht="30" x14ac:dyDescent="0.2">
      <c r="A1017" s="506"/>
      <c r="B1017" s="495"/>
      <c r="C1017" s="495"/>
      <c r="D1017" s="495"/>
      <c r="E1017" s="495"/>
      <c r="F1017" s="495"/>
      <c r="H1017" s="495"/>
      <c r="J1017" s="495"/>
      <c r="K1017" s="495"/>
      <c r="L1017" s="495"/>
      <c r="M1017" s="505"/>
      <c r="N1017" s="498"/>
      <c r="O1017" s="499"/>
    </row>
    <row r="1018" spans="1:15" s="497" customFormat="1" ht="30" x14ac:dyDescent="0.2">
      <c r="A1018" s="506"/>
      <c r="B1018" s="495"/>
      <c r="C1018" s="495"/>
      <c r="D1018" s="495"/>
      <c r="E1018" s="495"/>
      <c r="F1018" s="495"/>
      <c r="H1018" s="495"/>
      <c r="J1018" s="495"/>
      <c r="K1018" s="495"/>
      <c r="L1018" s="495"/>
      <c r="M1018" s="498"/>
      <c r="N1018" s="498"/>
      <c r="O1018" s="499"/>
    </row>
    <row r="1019" spans="1:15" s="497" customFormat="1" ht="30" x14ac:dyDescent="0.2">
      <c r="A1019" s="506"/>
      <c r="B1019" s="495"/>
      <c r="C1019" s="495"/>
      <c r="D1019" s="495"/>
      <c r="E1019" s="495"/>
      <c r="F1019" s="495"/>
      <c r="H1019" s="495"/>
      <c r="J1019" s="495"/>
      <c r="K1019" s="495"/>
      <c r="L1019" s="495"/>
      <c r="M1019" s="498"/>
      <c r="O1019" s="499"/>
    </row>
    <row r="1020" spans="1:15" s="497" customFormat="1" ht="30" x14ac:dyDescent="0.2">
      <c r="A1020" s="506"/>
      <c r="B1020" s="495"/>
      <c r="C1020" s="495"/>
      <c r="D1020" s="495"/>
      <c r="E1020" s="495"/>
      <c r="F1020" s="495"/>
      <c r="H1020" s="495"/>
      <c r="J1020" s="495"/>
      <c r="K1020" s="495"/>
      <c r="L1020" s="495"/>
      <c r="M1020" s="498"/>
      <c r="N1020" s="498"/>
      <c r="O1020" s="499"/>
    </row>
    <row r="1021" spans="1:15" s="497" customFormat="1" ht="30" x14ac:dyDescent="0.2">
      <c r="A1021" s="506"/>
      <c r="B1021" s="495"/>
      <c r="C1021" s="495"/>
      <c r="D1021" s="495"/>
      <c r="E1021" s="495"/>
      <c r="F1021" s="495"/>
      <c r="H1021" s="495"/>
      <c r="J1021" s="495"/>
      <c r="K1021" s="495"/>
      <c r="L1021" s="495"/>
      <c r="M1021" s="498"/>
      <c r="N1021" s="498"/>
      <c r="O1021" s="499"/>
    </row>
    <row r="1022" spans="1:15" s="497" customFormat="1" ht="30" x14ac:dyDescent="0.2">
      <c r="A1022" s="506"/>
      <c r="B1022" s="495"/>
      <c r="C1022" s="495"/>
      <c r="D1022" s="495"/>
      <c r="E1022" s="495"/>
      <c r="F1022" s="495"/>
      <c r="H1022" s="495"/>
      <c r="J1022" s="495"/>
      <c r="K1022" s="495"/>
      <c r="L1022" s="495"/>
      <c r="M1022" s="498"/>
      <c r="N1022" s="498"/>
      <c r="O1022" s="499"/>
    </row>
    <row r="1023" spans="1:15" s="497" customFormat="1" ht="30" x14ac:dyDescent="0.2">
      <c r="A1023" s="506"/>
      <c r="B1023" s="495"/>
      <c r="C1023" s="495"/>
      <c r="D1023" s="495"/>
      <c r="E1023" s="495"/>
      <c r="F1023" s="495"/>
      <c r="H1023" s="495"/>
      <c r="J1023" s="495"/>
      <c r="K1023" s="495"/>
      <c r="L1023" s="495"/>
      <c r="M1023" s="505"/>
      <c r="N1023" s="498"/>
      <c r="O1023" s="499"/>
    </row>
    <row r="1024" spans="1:15" s="497" customFormat="1" ht="30" x14ac:dyDescent="0.2">
      <c r="A1024" s="506"/>
      <c r="B1024" s="495"/>
      <c r="C1024" s="495"/>
      <c r="D1024" s="495"/>
      <c r="E1024" s="495"/>
      <c r="F1024" s="495"/>
      <c r="H1024" s="495"/>
      <c r="J1024" s="495"/>
      <c r="K1024" s="495"/>
      <c r="L1024" s="495"/>
      <c r="M1024" s="505"/>
      <c r="N1024" s="498"/>
      <c r="O1024" s="499"/>
    </row>
    <row r="1025" spans="1:15" s="497" customFormat="1" ht="30" x14ac:dyDescent="0.2">
      <c r="A1025" s="506"/>
      <c r="B1025" s="495"/>
      <c r="C1025" s="495"/>
      <c r="D1025" s="495"/>
      <c r="E1025" s="495"/>
      <c r="F1025" s="495"/>
      <c r="H1025" s="495"/>
      <c r="J1025" s="495"/>
      <c r="K1025" s="495"/>
      <c r="L1025" s="495"/>
      <c r="M1025" s="498"/>
      <c r="N1025" s="498"/>
      <c r="O1025" s="499"/>
    </row>
    <row r="1026" spans="1:15" s="497" customFormat="1" ht="30" x14ac:dyDescent="0.2">
      <c r="A1026" s="506"/>
      <c r="B1026" s="495"/>
      <c r="C1026" s="495"/>
      <c r="D1026" s="495"/>
      <c r="E1026" s="495"/>
      <c r="F1026" s="495"/>
      <c r="H1026" s="495"/>
      <c r="J1026" s="495"/>
      <c r="K1026" s="495"/>
      <c r="L1026" s="495"/>
      <c r="M1026" s="498"/>
      <c r="N1026" s="498"/>
      <c r="O1026" s="499"/>
    </row>
    <row r="1027" spans="1:15" s="497" customFormat="1" ht="30" x14ac:dyDescent="0.2">
      <c r="A1027" s="506"/>
      <c r="B1027" s="495"/>
      <c r="C1027" s="495"/>
      <c r="D1027" s="495"/>
      <c r="E1027" s="495"/>
      <c r="F1027" s="495"/>
      <c r="H1027" s="495"/>
      <c r="J1027" s="495"/>
      <c r="K1027" s="495"/>
      <c r="L1027" s="495"/>
      <c r="O1027" s="499"/>
    </row>
    <row r="1028" spans="1:15" s="497" customFormat="1" ht="30" x14ac:dyDescent="0.2">
      <c r="A1028" s="506"/>
      <c r="B1028" s="495"/>
      <c r="C1028" s="495"/>
      <c r="D1028" s="495"/>
      <c r="E1028" s="495"/>
      <c r="F1028" s="495"/>
      <c r="H1028" s="495"/>
      <c r="J1028" s="495"/>
      <c r="K1028" s="495"/>
      <c r="L1028" s="495"/>
      <c r="M1028" s="498"/>
      <c r="N1028" s="498"/>
      <c r="O1028" s="499"/>
    </row>
    <row r="1029" spans="1:15" s="497" customFormat="1" ht="30" x14ac:dyDescent="0.4">
      <c r="A1029" s="506"/>
      <c r="B1029" s="495"/>
      <c r="C1029" s="495"/>
      <c r="D1029" s="495"/>
      <c r="E1029" s="495"/>
      <c r="F1029" s="495"/>
      <c r="H1029" s="495"/>
      <c r="J1029" s="495"/>
      <c r="K1029" s="495"/>
      <c r="L1029" s="495"/>
      <c r="M1029" s="498"/>
      <c r="N1029" s="498"/>
      <c r="O1029" s="500"/>
    </row>
    <row r="1030" spans="1:15" s="497" customFormat="1" ht="30" x14ac:dyDescent="0.2">
      <c r="A1030" s="506"/>
      <c r="B1030" s="495"/>
      <c r="C1030" s="495"/>
      <c r="D1030" s="495"/>
      <c r="E1030" s="495"/>
      <c r="F1030" s="495"/>
      <c r="H1030" s="495"/>
      <c r="J1030" s="495"/>
      <c r="K1030" s="495"/>
      <c r="L1030" s="495"/>
      <c r="M1030" s="505"/>
      <c r="N1030" s="498"/>
      <c r="O1030" s="499"/>
    </row>
    <row r="1031" spans="1:15" s="497" customFormat="1" ht="30" x14ac:dyDescent="0.2">
      <c r="A1031" s="506"/>
      <c r="B1031" s="495"/>
      <c r="C1031" s="495"/>
      <c r="D1031" s="495"/>
      <c r="E1031" s="495"/>
      <c r="F1031" s="495"/>
      <c r="H1031" s="495"/>
      <c r="J1031" s="495"/>
      <c r="K1031" s="495"/>
      <c r="L1031" s="495"/>
      <c r="M1031" s="498"/>
      <c r="N1031" s="498"/>
      <c r="O1031" s="499"/>
    </row>
    <row r="1032" spans="1:15" s="497" customFormat="1" ht="30" x14ac:dyDescent="0.4">
      <c r="A1032" s="506"/>
      <c r="B1032" s="495"/>
      <c r="C1032" s="495"/>
      <c r="D1032" s="495"/>
      <c r="E1032" s="495"/>
      <c r="F1032" s="495"/>
      <c r="H1032" s="495"/>
      <c r="J1032" s="495"/>
      <c r="K1032" s="495"/>
      <c r="L1032" s="495"/>
      <c r="M1032" s="498"/>
      <c r="N1032" s="498"/>
      <c r="O1032" s="500"/>
    </row>
    <row r="1033" spans="1:15" s="497" customFormat="1" ht="30" x14ac:dyDescent="0.2">
      <c r="A1033" s="506"/>
      <c r="B1033" s="495"/>
      <c r="C1033" s="495"/>
      <c r="D1033" s="495"/>
      <c r="E1033" s="495"/>
      <c r="F1033" s="495"/>
      <c r="H1033" s="495"/>
      <c r="J1033" s="495"/>
      <c r="K1033" s="495"/>
      <c r="L1033" s="495"/>
      <c r="M1033" s="505"/>
      <c r="N1033" s="498"/>
      <c r="O1033" s="499"/>
    </row>
    <row r="1034" spans="1:15" s="497" customFormat="1" ht="30" x14ac:dyDescent="0.2">
      <c r="A1034" s="506"/>
      <c r="B1034" s="495"/>
      <c r="C1034" s="495"/>
      <c r="D1034" s="495"/>
      <c r="E1034" s="495"/>
      <c r="F1034" s="495"/>
      <c r="H1034" s="495"/>
      <c r="J1034" s="495"/>
      <c r="K1034" s="495"/>
      <c r="L1034" s="495"/>
      <c r="M1034" s="505"/>
      <c r="O1034" s="499"/>
    </row>
    <row r="1035" spans="1:15" s="497" customFormat="1" ht="30" x14ac:dyDescent="0.2">
      <c r="A1035" s="506"/>
      <c r="B1035" s="495"/>
      <c r="C1035" s="495"/>
      <c r="D1035" s="495"/>
      <c r="E1035" s="495"/>
      <c r="F1035" s="495"/>
      <c r="H1035" s="495"/>
      <c r="J1035" s="495"/>
      <c r="K1035" s="495"/>
      <c r="L1035" s="495"/>
      <c r="M1035" s="498"/>
      <c r="N1035" s="498"/>
      <c r="O1035" s="499"/>
    </row>
    <row r="1036" spans="1:15" s="497" customFormat="1" ht="30" x14ac:dyDescent="0.2">
      <c r="A1036" s="506"/>
      <c r="B1036" s="495"/>
      <c r="C1036" s="495"/>
      <c r="D1036" s="495"/>
      <c r="E1036" s="495"/>
      <c r="F1036" s="495"/>
      <c r="H1036" s="495"/>
      <c r="J1036" s="495"/>
      <c r="K1036" s="495"/>
      <c r="L1036" s="495"/>
      <c r="M1036" s="498"/>
      <c r="N1036" s="498"/>
      <c r="O1036" s="499"/>
    </row>
    <row r="1037" spans="1:15" s="497" customFormat="1" ht="30" x14ac:dyDescent="0.2">
      <c r="A1037" s="506"/>
      <c r="B1037" s="495"/>
      <c r="C1037" s="495"/>
      <c r="D1037" s="495"/>
      <c r="E1037" s="495"/>
      <c r="F1037" s="495"/>
      <c r="H1037" s="495"/>
      <c r="J1037" s="495"/>
      <c r="K1037" s="495"/>
      <c r="L1037" s="495"/>
      <c r="M1037" s="505"/>
      <c r="N1037" s="498"/>
      <c r="O1037" s="499"/>
    </row>
    <row r="1038" spans="1:15" s="497" customFormat="1" ht="30" x14ac:dyDescent="0.2">
      <c r="A1038" s="506"/>
      <c r="B1038" s="495"/>
      <c r="C1038" s="495"/>
      <c r="D1038" s="495"/>
      <c r="E1038" s="495"/>
      <c r="F1038" s="495"/>
      <c r="H1038" s="495"/>
      <c r="J1038" s="495"/>
      <c r="K1038" s="495"/>
      <c r="L1038" s="495"/>
      <c r="M1038" s="498"/>
      <c r="N1038" s="498"/>
      <c r="O1038" s="499"/>
    </row>
    <row r="1039" spans="1:15" s="497" customFormat="1" ht="30" x14ac:dyDescent="0.2">
      <c r="A1039" s="506"/>
      <c r="B1039" s="495"/>
      <c r="C1039" s="495"/>
      <c r="D1039" s="495"/>
      <c r="E1039" s="495"/>
      <c r="F1039" s="495"/>
      <c r="H1039" s="495"/>
      <c r="J1039" s="495"/>
      <c r="K1039" s="495"/>
      <c r="L1039" s="495"/>
      <c r="M1039" s="498"/>
      <c r="N1039" s="498"/>
      <c r="O1039" s="499"/>
    </row>
    <row r="1040" spans="1:15" s="497" customFormat="1" ht="30" x14ac:dyDescent="0.2">
      <c r="A1040" s="506"/>
      <c r="B1040" s="495"/>
      <c r="C1040" s="495"/>
      <c r="D1040" s="495"/>
      <c r="E1040" s="495"/>
      <c r="F1040" s="495"/>
      <c r="H1040" s="495"/>
      <c r="J1040" s="495"/>
      <c r="K1040" s="495"/>
      <c r="L1040" s="495"/>
      <c r="M1040" s="498"/>
      <c r="N1040" s="498"/>
      <c r="O1040" s="501"/>
    </row>
    <row r="1041" spans="1:15" s="497" customFormat="1" ht="30" x14ac:dyDescent="0.2">
      <c r="A1041" s="506"/>
      <c r="B1041" s="495"/>
      <c r="C1041" s="495"/>
      <c r="D1041" s="495"/>
      <c r="E1041" s="495"/>
      <c r="F1041" s="495"/>
      <c r="H1041" s="495"/>
      <c r="J1041" s="495"/>
      <c r="K1041" s="495"/>
      <c r="L1041" s="495"/>
      <c r="M1041" s="498"/>
      <c r="N1041" s="498"/>
      <c r="O1041" s="499"/>
    </row>
    <row r="1042" spans="1:15" s="497" customFormat="1" ht="30" x14ac:dyDescent="0.2">
      <c r="A1042" s="506"/>
      <c r="B1042" s="495"/>
      <c r="C1042" s="495"/>
      <c r="D1042" s="495"/>
      <c r="E1042" s="495"/>
      <c r="F1042" s="495"/>
      <c r="H1042" s="495"/>
      <c r="J1042" s="495"/>
      <c r="K1042" s="495"/>
      <c r="L1042" s="495"/>
      <c r="M1042" s="498"/>
      <c r="N1042" s="498"/>
      <c r="O1042" s="499"/>
    </row>
    <row r="1043" spans="1:15" s="497" customFormat="1" ht="30" x14ac:dyDescent="0.4">
      <c r="A1043" s="506"/>
      <c r="B1043" s="495"/>
      <c r="C1043" s="495"/>
      <c r="D1043" s="495"/>
      <c r="E1043" s="495"/>
      <c r="F1043" s="495"/>
      <c r="H1043" s="495"/>
      <c r="J1043" s="495"/>
      <c r="K1043" s="495"/>
      <c r="L1043" s="495"/>
      <c r="O1043" s="500"/>
    </row>
    <row r="1044" spans="1:15" s="497" customFormat="1" ht="30" x14ac:dyDescent="0.4">
      <c r="A1044" s="506"/>
      <c r="B1044" s="495"/>
      <c r="C1044" s="495"/>
      <c r="D1044" s="495"/>
      <c r="E1044" s="495"/>
      <c r="F1044" s="495"/>
      <c r="H1044" s="495"/>
      <c r="J1044" s="495"/>
      <c r="K1044" s="495"/>
      <c r="L1044" s="495"/>
      <c r="O1044" s="500"/>
    </row>
    <row r="1045" spans="1:15" s="497" customFormat="1" ht="30" x14ac:dyDescent="0.2">
      <c r="A1045" s="506"/>
      <c r="B1045" s="495"/>
      <c r="C1045" s="495"/>
      <c r="D1045" s="495"/>
      <c r="E1045" s="495"/>
      <c r="F1045" s="495"/>
      <c r="H1045" s="495"/>
      <c r="J1045" s="495"/>
      <c r="K1045" s="495"/>
      <c r="L1045" s="495"/>
      <c r="M1045" s="498"/>
      <c r="N1045" s="498"/>
      <c r="O1045" s="499"/>
    </row>
    <row r="1046" spans="1:15" s="497" customFormat="1" ht="30" x14ac:dyDescent="0.2">
      <c r="A1046" s="506"/>
      <c r="B1046" s="495"/>
      <c r="C1046" s="495"/>
      <c r="D1046" s="495"/>
      <c r="E1046" s="495"/>
      <c r="F1046" s="495"/>
      <c r="H1046" s="495"/>
      <c r="J1046" s="495"/>
      <c r="K1046" s="495"/>
      <c r="L1046" s="495"/>
      <c r="M1046" s="498"/>
      <c r="N1046" s="498"/>
      <c r="O1046" s="499"/>
    </row>
    <row r="1047" spans="1:15" s="497" customFormat="1" ht="30" x14ac:dyDescent="0.2">
      <c r="A1047" s="506"/>
      <c r="B1047" s="495"/>
      <c r="C1047" s="495"/>
      <c r="D1047" s="495"/>
      <c r="E1047" s="495"/>
      <c r="F1047" s="495"/>
      <c r="H1047" s="495"/>
      <c r="J1047" s="495"/>
      <c r="K1047" s="495"/>
      <c r="L1047" s="495"/>
      <c r="M1047" s="498"/>
      <c r="N1047" s="498"/>
      <c r="O1047" s="499"/>
    </row>
    <row r="1048" spans="1:15" s="497" customFormat="1" ht="30" x14ac:dyDescent="0.2">
      <c r="A1048" s="506"/>
      <c r="B1048" s="495"/>
      <c r="C1048" s="495"/>
      <c r="D1048" s="495"/>
      <c r="E1048" s="495"/>
      <c r="F1048" s="495"/>
      <c r="H1048" s="495"/>
      <c r="J1048" s="495"/>
      <c r="K1048" s="495"/>
      <c r="L1048" s="495"/>
      <c r="M1048" s="498"/>
      <c r="N1048" s="498"/>
      <c r="O1048" s="501"/>
    </row>
    <row r="1049" spans="1:15" s="497" customFormat="1" ht="30" x14ac:dyDescent="0.2">
      <c r="A1049" s="506"/>
      <c r="B1049" s="495"/>
      <c r="C1049" s="495"/>
      <c r="D1049" s="495"/>
      <c r="E1049" s="495"/>
      <c r="F1049" s="495"/>
      <c r="H1049" s="495"/>
      <c r="J1049" s="495"/>
      <c r="K1049" s="495"/>
      <c r="L1049" s="495"/>
      <c r="M1049" s="505"/>
      <c r="N1049" s="498"/>
      <c r="O1049" s="499"/>
    </row>
    <row r="1050" spans="1:15" s="497" customFormat="1" ht="30" x14ac:dyDescent="0.2">
      <c r="A1050" s="506"/>
      <c r="B1050" s="495"/>
      <c r="C1050" s="495"/>
      <c r="D1050" s="495"/>
      <c r="E1050" s="495"/>
      <c r="F1050" s="495"/>
      <c r="H1050" s="495"/>
      <c r="J1050" s="495"/>
      <c r="K1050" s="495"/>
      <c r="L1050" s="495"/>
      <c r="O1050" s="499"/>
    </row>
    <row r="1051" spans="1:15" s="497" customFormat="1" ht="30" x14ac:dyDescent="0.2">
      <c r="A1051" s="506"/>
      <c r="B1051" s="495"/>
      <c r="C1051" s="495"/>
      <c r="D1051" s="495"/>
      <c r="E1051" s="495"/>
      <c r="F1051" s="495"/>
      <c r="H1051" s="495"/>
      <c r="J1051" s="495"/>
      <c r="K1051" s="495"/>
      <c r="L1051" s="495"/>
      <c r="M1051" s="498"/>
      <c r="O1051" s="499"/>
    </row>
    <row r="1052" spans="1:15" s="497" customFormat="1" ht="30" x14ac:dyDescent="0.2">
      <c r="A1052" s="506"/>
      <c r="B1052" s="495"/>
      <c r="C1052" s="495"/>
      <c r="D1052" s="495"/>
      <c r="E1052" s="495"/>
      <c r="F1052" s="495"/>
      <c r="H1052" s="495"/>
      <c r="J1052" s="495"/>
      <c r="K1052" s="495"/>
      <c r="L1052" s="495"/>
      <c r="M1052" s="498"/>
      <c r="O1052" s="499"/>
    </row>
    <row r="1053" spans="1:15" s="497" customFormat="1" ht="30" x14ac:dyDescent="0.2">
      <c r="A1053" s="506"/>
      <c r="B1053" s="495"/>
      <c r="C1053" s="495"/>
      <c r="D1053" s="495"/>
      <c r="E1053" s="495"/>
      <c r="F1053" s="495"/>
      <c r="H1053" s="495"/>
      <c r="J1053" s="495"/>
      <c r="K1053" s="495"/>
      <c r="L1053" s="495"/>
      <c r="M1053" s="498"/>
      <c r="N1053" s="498"/>
      <c r="O1053" s="499"/>
    </row>
    <row r="1054" spans="1:15" s="497" customFormat="1" ht="30" x14ac:dyDescent="0.2">
      <c r="A1054" s="506"/>
      <c r="B1054" s="495"/>
      <c r="C1054" s="495"/>
      <c r="D1054" s="495"/>
      <c r="E1054" s="495"/>
      <c r="F1054" s="495"/>
      <c r="H1054" s="495"/>
      <c r="J1054" s="495"/>
      <c r="K1054" s="495"/>
      <c r="L1054" s="495"/>
      <c r="M1054" s="505"/>
      <c r="N1054" s="498"/>
      <c r="O1054" s="499"/>
    </row>
    <row r="1055" spans="1:15" s="497" customFormat="1" ht="30" x14ac:dyDescent="0.2">
      <c r="A1055" s="506"/>
      <c r="B1055" s="495"/>
      <c r="C1055" s="495"/>
      <c r="D1055" s="495"/>
      <c r="E1055" s="495"/>
      <c r="F1055" s="495"/>
      <c r="H1055" s="495"/>
      <c r="J1055" s="495"/>
      <c r="K1055" s="495"/>
      <c r="L1055" s="495"/>
      <c r="M1055" s="498"/>
      <c r="N1055" s="498"/>
      <c r="O1055" s="499"/>
    </row>
    <row r="1056" spans="1:15" s="497" customFormat="1" ht="30" x14ac:dyDescent="0.2">
      <c r="A1056" s="506"/>
      <c r="B1056" s="495"/>
      <c r="C1056" s="495"/>
      <c r="D1056" s="495"/>
      <c r="E1056" s="495"/>
      <c r="F1056" s="495"/>
      <c r="H1056" s="495"/>
      <c r="J1056" s="495"/>
      <c r="K1056" s="495"/>
      <c r="L1056" s="495"/>
      <c r="M1056" s="498"/>
      <c r="N1056" s="498"/>
      <c r="O1056" s="499"/>
    </row>
    <row r="1057" spans="1:15" s="497" customFormat="1" ht="30" x14ac:dyDescent="0.2">
      <c r="A1057" s="506"/>
      <c r="B1057" s="495"/>
      <c r="C1057" s="495"/>
      <c r="D1057" s="495"/>
      <c r="E1057" s="495"/>
      <c r="F1057" s="495"/>
      <c r="H1057" s="495"/>
      <c r="J1057" s="495"/>
      <c r="K1057" s="495"/>
      <c r="L1057" s="495"/>
      <c r="M1057" s="498"/>
      <c r="N1057" s="498"/>
      <c r="O1057" s="499"/>
    </row>
    <row r="1058" spans="1:15" s="497" customFormat="1" ht="30" x14ac:dyDescent="0.4">
      <c r="A1058" s="506"/>
      <c r="B1058" s="495"/>
      <c r="C1058" s="495"/>
      <c r="D1058" s="495"/>
      <c r="E1058" s="495"/>
      <c r="F1058" s="495"/>
      <c r="H1058" s="495"/>
      <c r="J1058" s="495"/>
      <c r="K1058" s="495"/>
      <c r="L1058" s="495"/>
      <c r="M1058" s="498"/>
      <c r="N1058" s="498"/>
      <c r="O1058" s="500"/>
    </row>
    <row r="1059" spans="1:15" s="497" customFormat="1" ht="30" x14ac:dyDescent="0.2">
      <c r="A1059" s="506"/>
      <c r="B1059" s="495"/>
      <c r="C1059" s="495"/>
      <c r="D1059" s="495"/>
      <c r="E1059" s="495"/>
      <c r="F1059" s="495"/>
      <c r="H1059" s="495"/>
      <c r="J1059" s="495"/>
      <c r="K1059" s="495"/>
      <c r="L1059" s="495"/>
      <c r="M1059" s="505"/>
      <c r="N1059" s="498"/>
      <c r="O1059" s="499"/>
    </row>
    <row r="1060" spans="1:15" s="497" customFormat="1" ht="30" x14ac:dyDescent="0.2">
      <c r="A1060" s="506"/>
      <c r="B1060" s="495"/>
      <c r="C1060" s="495"/>
      <c r="D1060" s="495"/>
      <c r="E1060" s="495"/>
      <c r="F1060" s="495"/>
      <c r="H1060" s="495"/>
      <c r="J1060" s="495"/>
      <c r="K1060" s="495"/>
      <c r="L1060" s="495"/>
      <c r="M1060" s="505"/>
      <c r="N1060" s="498"/>
      <c r="O1060" s="499"/>
    </row>
    <row r="1061" spans="1:15" s="497" customFormat="1" ht="30" x14ac:dyDescent="0.2">
      <c r="A1061" s="506"/>
      <c r="B1061" s="495"/>
      <c r="C1061" s="495"/>
      <c r="D1061" s="495"/>
      <c r="E1061" s="495"/>
      <c r="F1061" s="495"/>
      <c r="H1061" s="495"/>
      <c r="J1061" s="495"/>
      <c r="K1061" s="495"/>
      <c r="L1061" s="495"/>
      <c r="M1061" s="498"/>
      <c r="N1061" s="498"/>
      <c r="O1061" s="499"/>
    </row>
    <row r="1062" spans="1:15" s="497" customFormat="1" ht="30" x14ac:dyDescent="0.2">
      <c r="A1062" s="506"/>
      <c r="B1062" s="495"/>
      <c r="C1062" s="495"/>
      <c r="D1062" s="495"/>
      <c r="E1062" s="495"/>
      <c r="F1062" s="495"/>
      <c r="H1062" s="495"/>
      <c r="J1062" s="495"/>
      <c r="K1062" s="495"/>
      <c r="L1062" s="495"/>
      <c r="M1062" s="505"/>
      <c r="N1062" s="498"/>
      <c r="O1062" s="499"/>
    </row>
    <row r="1063" spans="1:15" s="497" customFormat="1" ht="30" x14ac:dyDescent="0.2">
      <c r="A1063" s="506"/>
      <c r="B1063" s="495"/>
      <c r="C1063" s="495"/>
      <c r="D1063" s="495"/>
      <c r="E1063" s="495"/>
      <c r="F1063" s="495"/>
      <c r="H1063" s="495"/>
      <c r="J1063" s="495"/>
      <c r="K1063" s="495"/>
      <c r="L1063" s="495"/>
      <c r="M1063" s="498"/>
      <c r="N1063" s="498"/>
      <c r="O1063" s="499"/>
    </row>
    <row r="1064" spans="1:15" s="497" customFormat="1" ht="30" x14ac:dyDescent="0.2">
      <c r="A1064" s="506"/>
      <c r="B1064" s="495"/>
      <c r="C1064" s="495"/>
      <c r="D1064" s="495"/>
      <c r="E1064" s="495"/>
      <c r="F1064" s="495"/>
      <c r="H1064" s="495"/>
      <c r="J1064" s="495"/>
      <c r="K1064" s="495"/>
      <c r="L1064" s="495"/>
      <c r="M1064" s="498"/>
      <c r="N1064" s="498"/>
      <c r="O1064" s="499"/>
    </row>
    <row r="1065" spans="1:15" s="497" customFormat="1" ht="30" x14ac:dyDescent="0.2">
      <c r="A1065" s="506"/>
      <c r="B1065" s="495"/>
      <c r="C1065" s="495"/>
      <c r="D1065" s="495"/>
      <c r="E1065" s="495"/>
      <c r="F1065" s="495"/>
      <c r="H1065" s="495"/>
      <c r="J1065" s="495"/>
      <c r="K1065" s="495"/>
      <c r="L1065" s="495"/>
      <c r="M1065" s="498"/>
      <c r="N1065" s="498"/>
      <c r="O1065" s="499"/>
    </row>
    <row r="1066" spans="1:15" s="497" customFormat="1" ht="30" x14ac:dyDescent="0.2">
      <c r="A1066" s="506"/>
      <c r="B1066" s="495"/>
      <c r="C1066" s="495"/>
      <c r="D1066" s="495"/>
      <c r="E1066" s="495"/>
      <c r="F1066" s="495"/>
      <c r="H1066" s="495"/>
      <c r="J1066" s="495"/>
      <c r="K1066" s="495"/>
      <c r="L1066" s="495"/>
      <c r="M1066" s="505"/>
      <c r="N1066" s="498"/>
      <c r="O1066" s="499"/>
    </row>
    <row r="1067" spans="1:15" s="497" customFormat="1" ht="30" x14ac:dyDescent="0.2">
      <c r="A1067" s="506"/>
      <c r="B1067" s="495"/>
      <c r="C1067" s="495"/>
      <c r="D1067" s="495"/>
      <c r="E1067" s="495"/>
      <c r="F1067" s="495"/>
      <c r="H1067" s="495"/>
      <c r="J1067" s="495"/>
      <c r="K1067" s="495"/>
      <c r="L1067" s="495"/>
      <c r="M1067" s="498"/>
      <c r="O1067" s="499"/>
    </row>
    <row r="1068" spans="1:15" s="497" customFormat="1" ht="30" x14ac:dyDescent="0.2">
      <c r="A1068" s="506"/>
      <c r="B1068" s="495"/>
      <c r="C1068" s="495"/>
      <c r="D1068" s="495"/>
      <c r="E1068" s="495"/>
      <c r="F1068" s="495"/>
      <c r="H1068" s="495"/>
      <c r="J1068" s="495"/>
      <c r="K1068" s="495"/>
      <c r="L1068" s="495"/>
      <c r="M1068" s="498"/>
      <c r="O1068" s="499"/>
    </row>
    <row r="1069" spans="1:15" s="497" customFormat="1" ht="30" x14ac:dyDescent="0.2">
      <c r="A1069" s="506"/>
      <c r="B1069" s="495"/>
      <c r="C1069" s="495"/>
      <c r="D1069" s="495"/>
      <c r="E1069" s="495"/>
      <c r="F1069" s="495"/>
      <c r="H1069" s="495"/>
      <c r="J1069" s="495"/>
      <c r="K1069" s="495"/>
      <c r="L1069" s="495"/>
      <c r="M1069" s="498"/>
      <c r="N1069" s="498"/>
      <c r="O1069" s="499"/>
    </row>
    <row r="1070" spans="1:15" s="497" customFormat="1" ht="30" x14ac:dyDescent="0.4">
      <c r="A1070" s="506"/>
      <c r="B1070" s="495"/>
      <c r="C1070" s="495"/>
      <c r="D1070" s="495"/>
      <c r="E1070" s="495"/>
      <c r="F1070" s="495"/>
      <c r="H1070" s="495"/>
      <c r="J1070" s="495"/>
      <c r="K1070" s="495"/>
      <c r="L1070" s="495"/>
      <c r="M1070" s="498"/>
      <c r="O1070" s="500"/>
    </row>
    <row r="1071" spans="1:15" s="497" customFormat="1" ht="30" x14ac:dyDescent="0.4">
      <c r="A1071" s="506"/>
      <c r="B1071" s="495"/>
      <c r="C1071" s="495"/>
      <c r="D1071" s="495"/>
      <c r="E1071" s="495"/>
      <c r="F1071" s="495"/>
      <c r="H1071" s="495"/>
      <c r="J1071" s="495"/>
      <c r="K1071" s="495"/>
      <c r="L1071" s="495"/>
      <c r="M1071" s="498"/>
      <c r="N1071" s="498"/>
      <c r="O1071" s="500"/>
    </row>
    <row r="1072" spans="1:15" s="497" customFormat="1" ht="30" x14ac:dyDescent="0.4">
      <c r="A1072" s="506"/>
      <c r="B1072" s="495"/>
      <c r="C1072" s="495"/>
      <c r="D1072" s="495"/>
      <c r="E1072" s="495"/>
      <c r="F1072" s="495"/>
      <c r="H1072" s="495"/>
      <c r="J1072" s="495"/>
      <c r="K1072" s="495"/>
      <c r="L1072" s="495"/>
      <c r="O1072" s="500"/>
    </row>
    <row r="1073" spans="1:15" s="497" customFormat="1" ht="30" x14ac:dyDescent="0.4">
      <c r="A1073" s="506"/>
      <c r="B1073" s="495"/>
      <c r="C1073" s="495"/>
      <c r="D1073" s="495"/>
      <c r="E1073" s="495"/>
      <c r="F1073" s="495"/>
      <c r="H1073" s="495"/>
      <c r="J1073" s="495"/>
      <c r="K1073" s="495"/>
      <c r="L1073" s="495"/>
      <c r="O1073" s="500"/>
    </row>
    <row r="1074" spans="1:15" s="497" customFormat="1" ht="30" x14ac:dyDescent="0.2">
      <c r="A1074" s="506"/>
      <c r="B1074" s="495"/>
      <c r="C1074" s="495"/>
      <c r="D1074" s="495"/>
      <c r="E1074" s="495"/>
      <c r="F1074" s="495"/>
      <c r="H1074" s="495"/>
      <c r="J1074" s="495"/>
      <c r="K1074" s="495"/>
      <c r="L1074" s="495"/>
      <c r="M1074" s="498"/>
      <c r="O1074" s="499"/>
    </row>
    <row r="1075" spans="1:15" s="497" customFormat="1" ht="30" x14ac:dyDescent="0.4">
      <c r="A1075" s="506"/>
      <c r="B1075" s="495"/>
      <c r="C1075" s="495"/>
      <c r="D1075" s="495"/>
      <c r="E1075" s="495"/>
      <c r="F1075" s="495"/>
      <c r="H1075" s="495"/>
      <c r="J1075" s="495"/>
      <c r="K1075" s="495"/>
      <c r="L1075" s="495"/>
      <c r="M1075" s="498"/>
      <c r="N1075" s="498"/>
      <c r="O1075" s="500"/>
    </row>
    <row r="1076" spans="1:15" s="497" customFormat="1" ht="30" x14ac:dyDescent="0.2">
      <c r="A1076" s="506"/>
      <c r="B1076" s="495"/>
      <c r="C1076" s="495"/>
      <c r="D1076" s="495"/>
      <c r="E1076" s="495"/>
      <c r="F1076" s="495"/>
      <c r="H1076" s="495"/>
      <c r="J1076" s="495"/>
      <c r="K1076" s="495"/>
      <c r="L1076" s="495"/>
      <c r="M1076" s="498"/>
      <c r="N1076" s="498"/>
      <c r="O1076" s="499"/>
    </row>
    <row r="1077" spans="1:15" s="497" customFormat="1" ht="30" x14ac:dyDescent="0.2">
      <c r="A1077" s="506"/>
      <c r="B1077" s="495"/>
      <c r="C1077" s="495"/>
      <c r="D1077" s="495"/>
      <c r="E1077" s="495"/>
      <c r="F1077" s="495"/>
      <c r="H1077" s="495"/>
      <c r="J1077" s="495"/>
      <c r="K1077" s="495"/>
      <c r="L1077" s="495"/>
      <c r="M1077" s="498"/>
      <c r="N1077" s="498"/>
      <c r="O1077" s="499"/>
    </row>
    <row r="1078" spans="1:15" s="497" customFormat="1" ht="30" x14ac:dyDescent="0.4">
      <c r="A1078" s="506"/>
      <c r="B1078" s="495"/>
      <c r="C1078" s="495"/>
      <c r="D1078" s="495"/>
      <c r="E1078" s="495"/>
      <c r="F1078" s="495"/>
      <c r="H1078" s="495"/>
      <c r="J1078" s="495"/>
      <c r="K1078" s="495"/>
      <c r="L1078" s="495"/>
      <c r="O1078" s="500"/>
    </row>
    <row r="1079" spans="1:15" s="497" customFormat="1" ht="30" x14ac:dyDescent="0.2">
      <c r="A1079" s="506"/>
      <c r="B1079" s="495"/>
      <c r="C1079" s="495"/>
      <c r="D1079" s="495"/>
      <c r="E1079" s="495"/>
      <c r="F1079" s="495"/>
      <c r="H1079" s="495"/>
      <c r="J1079" s="495"/>
      <c r="K1079" s="495"/>
      <c r="L1079" s="495"/>
      <c r="M1079" s="505"/>
      <c r="N1079" s="498"/>
      <c r="O1079" s="499"/>
    </row>
    <row r="1080" spans="1:15" s="497" customFormat="1" ht="30" x14ac:dyDescent="0.2">
      <c r="A1080" s="506"/>
      <c r="B1080" s="495"/>
      <c r="C1080" s="495"/>
      <c r="D1080" s="495"/>
      <c r="E1080" s="495"/>
      <c r="F1080" s="495"/>
      <c r="H1080" s="495"/>
      <c r="J1080" s="495"/>
      <c r="K1080" s="495"/>
      <c r="L1080" s="495"/>
      <c r="M1080" s="505"/>
      <c r="N1080" s="498"/>
      <c r="O1080" s="499"/>
    </row>
    <row r="1081" spans="1:15" s="497" customFormat="1" ht="30" x14ac:dyDescent="0.2">
      <c r="A1081" s="506"/>
      <c r="B1081" s="495"/>
      <c r="C1081" s="495"/>
      <c r="D1081" s="495"/>
      <c r="E1081" s="495"/>
      <c r="F1081" s="495"/>
      <c r="H1081" s="495"/>
      <c r="J1081" s="495"/>
      <c r="K1081" s="495"/>
      <c r="L1081" s="495"/>
      <c r="M1081" s="498"/>
      <c r="N1081" s="498"/>
      <c r="O1081" s="499"/>
    </row>
    <row r="1082" spans="1:15" s="497" customFormat="1" ht="30" x14ac:dyDescent="0.2">
      <c r="A1082" s="506"/>
      <c r="B1082" s="495"/>
      <c r="C1082" s="495"/>
      <c r="D1082" s="495"/>
      <c r="E1082" s="495"/>
      <c r="F1082" s="495"/>
      <c r="H1082" s="495"/>
      <c r="J1082" s="495"/>
      <c r="K1082" s="495"/>
      <c r="L1082" s="495"/>
      <c r="M1082" s="498"/>
      <c r="N1082" s="498"/>
      <c r="O1082" s="499"/>
    </row>
    <row r="1083" spans="1:15" s="497" customFormat="1" ht="30" x14ac:dyDescent="0.4">
      <c r="A1083" s="506"/>
      <c r="B1083" s="495"/>
      <c r="C1083" s="495"/>
      <c r="D1083" s="495"/>
      <c r="E1083" s="495"/>
      <c r="F1083" s="495"/>
      <c r="H1083" s="495"/>
      <c r="J1083" s="495"/>
      <c r="K1083" s="495"/>
      <c r="L1083" s="495"/>
      <c r="M1083" s="498"/>
      <c r="N1083" s="498"/>
      <c r="O1083" s="500"/>
    </row>
    <row r="1084" spans="1:15" s="497" customFormat="1" ht="30" x14ac:dyDescent="0.2">
      <c r="A1084" s="506"/>
      <c r="B1084" s="495"/>
      <c r="C1084" s="495"/>
      <c r="D1084" s="495"/>
      <c r="E1084" s="495"/>
      <c r="F1084" s="495"/>
      <c r="H1084" s="495"/>
      <c r="J1084" s="495"/>
      <c r="K1084" s="495"/>
      <c r="L1084" s="495"/>
      <c r="M1084" s="498"/>
      <c r="N1084" s="498"/>
      <c r="O1084" s="499"/>
    </row>
    <row r="1085" spans="1:15" s="497" customFormat="1" ht="30" x14ac:dyDescent="0.2">
      <c r="A1085" s="506"/>
      <c r="B1085" s="495"/>
      <c r="C1085" s="495"/>
      <c r="D1085" s="495"/>
      <c r="E1085" s="495"/>
      <c r="F1085" s="495"/>
      <c r="H1085" s="495"/>
      <c r="J1085" s="495"/>
      <c r="K1085" s="495"/>
      <c r="L1085" s="495"/>
      <c r="M1085" s="498"/>
      <c r="O1085" s="499"/>
    </row>
    <row r="1086" spans="1:15" s="497" customFormat="1" ht="30" x14ac:dyDescent="0.2">
      <c r="A1086" s="506"/>
      <c r="B1086" s="495"/>
      <c r="C1086" s="495"/>
      <c r="D1086" s="495"/>
      <c r="E1086" s="495"/>
      <c r="F1086" s="495"/>
      <c r="H1086" s="495"/>
      <c r="J1086" s="495"/>
      <c r="K1086" s="495"/>
      <c r="L1086" s="495"/>
      <c r="M1086" s="505"/>
      <c r="N1086" s="498"/>
      <c r="O1086" s="499"/>
    </row>
    <row r="1087" spans="1:15" s="497" customFormat="1" ht="27" x14ac:dyDescent="0.2">
      <c r="A1087" s="506"/>
      <c r="B1087" s="495"/>
      <c r="C1087" s="495"/>
      <c r="D1087" s="495"/>
      <c r="E1087" s="495"/>
      <c r="F1087" s="495"/>
      <c r="H1087" s="495"/>
      <c r="J1087" s="495"/>
      <c r="K1087" s="495"/>
      <c r="L1087" s="495"/>
      <c r="M1087" s="498"/>
      <c r="N1087" s="498"/>
      <c r="O1087" s="508"/>
    </row>
    <row r="1088" spans="1:15" s="497" customFormat="1" ht="30" x14ac:dyDescent="0.2">
      <c r="A1088" s="506"/>
      <c r="B1088" s="495"/>
      <c r="C1088" s="495"/>
      <c r="D1088" s="495"/>
      <c r="E1088" s="495"/>
      <c r="F1088" s="495"/>
      <c r="H1088" s="495"/>
      <c r="J1088" s="495"/>
      <c r="K1088" s="495"/>
      <c r="L1088" s="495"/>
      <c r="M1088" s="505"/>
      <c r="N1088" s="498"/>
      <c r="O1088" s="499"/>
    </row>
    <row r="1089" spans="1:15" s="497" customFormat="1" ht="30" x14ac:dyDescent="0.2">
      <c r="A1089" s="506"/>
      <c r="B1089" s="495"/>
      <c r="C1089" s="495"/>
      <c r="D1089" s="495"/>
      <c r="E1089" s="495"/>
      <c r="F1089" s="495"/>
      <c r="H1089" s="495"/>
      <c r="J1089" s="495"/>
      <c r="K1089" s="495"/>
      <c r="L1089" s="495"/>
      <c r="M1089" s="498"/>
      <c r="N1089" s="498"/>
      <c r="O1089" s="499"/>
    </row>
    <row r="1090" spans="1:15" s="497" customFormat="1" ht="30" x14ac:dyDescent="0.2">
      <c r="A1090" s="506"/>
      <c r="B1090" s="495"/>
      <c r="C1090" s="495"/>
      <c r="D1090" s="495"/>
      <c r="E1090" s="495"/>
      <c r="F1090" s="495"/>
      <c r="H1090" s="495"/>
      <c r="J1090" s="495"/>
      <c r="K1090" s="495"/>
      <c r="L1090" s="495"/>
      <c r="M1090" s="498"/>
      <c r="N1090" s="498"/>
      <c r="O1090" s="499"/>
    </row>
    <row r="1091" spans="1:15" s="497" customFormat="1" ht="30" x14ac:dyDescent="0.4">
      <c r="A1091" s="506"/>
      <c r="B1091" s="495"/>
      <c r="C1091" s="495"/>
      <c r="D1091" s="495"/>
      <c r="E1091" s="495"/>
      <c r="F1091" s="495"/>
      <c r="H1091" s="495"/>
      <c r="J1091" s="495"/>
      <c r="K1091" s="495"/>
      <c r="L1091" s="495"/>
      <c r="M1091" s="498"/>
      <c r="N1091" s="498"/>
      <c r="O1091" s="500"/>
    </row>
    <row r="1092" spans="1:15" s="497" customFormat="1" ht="30" x14ac:dyDescent="0.2">
      <c r="A1092" s="506"/>
      <c r="B1092" s="495"/>
      <c r="C1092" s="495"/>
      <c r="D1092" s="495"/>
      <c r="E1092" s="495"/>
      <c r="F1092" s="495"/>
      <c r="H1092" s="495"/>
      <c r="J1092" s="495"/>
      <c r="K1092" s="495"/>
      <c r="L1092" s="495"/>
      <c r="M1092" s="498"/>
      <c r="N1092" s="498"/>
      <c r="O1092" s="499"/>
    </row>
    <row r="1093" spans="1:15" s="497" customFormat="1" ht="30" x14ac:dyDescent="0.2">
      <c r="A1093" s="506"/>
      <c r="B1093" s="495"/>
      <c r="C1093" s="495"/>
      <c r="D1093" s="495"/>
      <c r="E1093" s="495"/>
      <c r="F1093" s="495"/>
      <c r="H1093" s="495"/>
      <c r="J1093" s="495"/>
      <c r="K1093" s="495"/>
      <c r="L1093" s="495"/>
      <c r="M1093" s="498"/>
      <c r="N1093" s="498"/>
      <c r="O1093" s="499"/>
    </row>
    <row r="1094" spans="1:15" s="497" customFormat="1" ht="30" x14ac:dyDescent="0.2">
      <c r="A1094" s="506"/>
      <c r="B1094" s="495"/>
      <c r="C1094" s="495"/>
      <c r="D1094" s="495"/>
      <c r="E1094" s="495"/>
      <c r="F1094" s="495"/>
      <c r="H1094" s="495"/>
      <c r="J1094" s="495"/>
      <c r="K1094" s="495"/>
      <c r="L1094" s="495"/>
      <c r="M1094" s="498"/>
      <c r="N1094" s="498"/>
      <c r="O1094" s="499"/>
    </row>
    <row r="1095" spans="1:15" s="497" customFormat="1" ht="30" x14ac:dyDescent="0.4">
      <c r="A1095" s="506"/>
      <c r="B1095" s="495"/>
      <c r="C1095" s="495"/>
      <c r="D1095" s="495"/>
      <c r="E1095" s="495"/>
      <c r="F1095" s="495"/>
      <c r="H1095" s="495"/>
      <c r="J1095" s="495"/>
      <c r="K1095" s="495"/>
      <c r="L1095" s="495"/>
      <c r="M1095" s="505"/>
      <c r="N1095" s="498"/>
      <c r="O1095" s="500"/>
    </row>
    <row r="1096" spans="1:15" s="497" customFormat="1" ht="30" x14ac:dyDescent="0.2">
      <c r="A1096" s="506"/>
      <c r="B1096" s="495"/>
      <c r="C1096" s="495"/>
      <c r="D1096" s="495"/>
      <c r="E1096" s="495"/>
      <c r="F1096" s="495"/>
      <c r="H1096" s="495"/>
      <c r="J1096" s="495"/>
      <c r="K1096" s="495"/>
      <c r="L1096" s="495"/>
      <c r="M1096" s="505"/>
      <c r="N1096" s="498"/>
      <c r="O1096" s="499"/>
    </row>
    <row r="1097" spans="1:15" s="497" customFormat="1" ht="30" x14ac:dyDescent="0.2">
      <c r="A1097" s="506"/>
      <c r="B1097" s="495"/>
      <c r="C1097" s="495"/>
      <c r="D1097" s="495"/>
      <c r="E1097" s="495"/>
      <c r="F1097" s="495"/>
      <c r="H1097" s="495"/>
      <c r="J1097" s="495"/>
      <c r="K1097" s="495"/>
      <c r="L1097" s="495"/>
      <c r="M1097" s="505"/>
      <c r="O1097" s="499"/>
    </row>
    <row r="1098" spans="1:15" s="497" customFormat="1" ht="33" x14ac:dyDescent="0.2">
      <c r="A1098" s="506"/>
      <c r="B1098" s="495"/>
      <c r="C1098" s="495"/>
      <c r="D1098" s="495"/>
      <c r="E1098" s="495"/>
      <c r="F1098" s="495"/>
      <c r="H1098" s="495"/>
      <c r="J1098" s="495"/>
      <c r="K1098" s="495"/>
      <c r="L1098" s="495"/>
      <c r="M1098" s="505"/>
      <c r="O1098" s="502"/>
    </row>
    <row r="1099" spans="1:15" s="497" customFormat="1" ht="30" x14ac:dyDescent="0.2">
      <c r="A1099" s="506"/>
      <c r="B1099" s="495"/>
      <c r="C1099" s="495"/>
      <c r="D1099" s="495"/>
      <c r="E1099" s="495"/>
      <c r="F1099" s="495"/>
      <c r="H1099" s="495"/>
      <c r="J1099" s="495"/>
      <c r="K1099" s="495"/>
      <c r="L1099" s="495"/>
      <c r="M1099" s="505"/>
      <c r="N1099" s="498"/>
      <c r="O1099" s="499"/>
    </row>
    <row r="1100" spans="1:15" s="497" customFormat="1" ht="30" x14ac:dyDescent="0.2">
      <c r="A1100" s="506"/>
      <c r="B1100" s="495"/>
      <c r="C1100" s="495"/>
      <c r="D1100" s="495"/>
      <c r="E1100" s="495"/>
      <c r="F1100" s="495"/>
      <c r="H1100" s="495"/>
      <c r="J1100" s="495"/>
      <c r="K1100" s="495"/>
      <c r="L1100" s="495"/>
      <c r="M1100" s="498"/>
      <c r="N1100" s="498"/>
      <c r="O1100" s="499"/>
    </row>
    <row r="1101" spans="1:15" s="497" customFormat="1" ht="30" x14ac:dyDescent="0.2">
      <c r="A1101" s="506"/>
      <c r="B1101" s="495"/>
      <c r="C1101" s="495"/>
      <c r="D1101" s="495"/>
      <c r="E1101" s="495"/>
      <c r="F1101" s="495"/>
      <c r="H1101" s="495"/>
      <c r="J1101" s="495"/>
      <c r="K1101" s="495"/>
      <c r="L1101" s="495"/>
      <c r="M1101" s="498"/>
      <c r="N1101" s="498"/>
      <c r="O1101" s="499"/>
    </row>
    <row r="1102" spans="1:15" s="497" customFormat="1" ht="30" x14ac:dyDescent="0.2">
      <c r="A1102" s="506"/>
      <c r="B1102" s="495"/>
      <c r="C1102" s="495"/>
      <c r="D1102" s="495"/>
      <c r="E1102" s="495"/>
      <c r="F1102" s="495"/>
      <c r="H1102" s="495"/>
      <c r="J1102" s="495"/>
      <c r="K1102" s="495"/>
      <c r="L1102" s="495"/>
      <c r="M1102" s="498"/>
      <c r="N1102" s="498"/>
      <c r="O1102" s="499"/>
    </row>
    <row r="1103" spans="1:15" s="497" customFormat="1" ht="30" x14ac:dyDescent="0.2">
      <c r="A1103" s="506"/>
      <c r="B1103" s="495"/>
      <c r="C1103" s="495"/>
      <c r="D1103" s="495"/>
      <c r="E1103" s="495"/>
      <c r="F1103" s="495"/>
      <c r="H1103" s="495"/>
      <c r="J1103" s="495"/>
      <c r="K1103" s="495"/>
      <c r="L1103" s="495"/>
      <c r="M1103" s="498"/>
      <c r="N1103" s="498"/>
      <c r="O1103" s="499"/>
    </row>
    <row r="1104" spans="1:15" s="497" customFormat="1" ht="30" x14ac:dyDescent="0.2">
      <c r="A1104" s="506"/>
      <c r="B1104" s="495"/>
      <c r="C1104" s="495"/>
      <c r="D1104" s="495"/>
      <c r="E1104" s="495"/>
      <c r="F1104" s="495"/>
      <c r="H1104" s="495"/>
      <c r="J1104" s="495"/>
      <c r="K1104" s="495"/>
      <c r="L1104" s="495"/>
      <c r="M1104" s="505"/>
      <c r="N1104" s="498"/>
      <c r="O1104" s="499"/>
    </row>
    <row r="1105" spans="1:15" s="497" customFormat="1" ht="30" x14ac:dyDescent="0.2">
      <c r="A1105" s="506"/>
      <c r="B1105" s="495"/>
      <c r="C1105" s="495"/>
      <c r="D1105" s="495"/>
      <c r="E1105" s="495"/>
      <c r="F1105" s="495"/>
      <c r="H1105" s="495"/>
      <c r="J1105" s="495"/>
      <c r="K1105" s="495"/>
      <c r="L1105" s="495"/>
      <c r="M1105" s="498"/>
      <c r="O1105" s="499"/>
    </row>
    <row r="1106" spans="1:15" s="497" customFormat="1" ht="30" x14ac:dyDescent="0.2">
      <c r="A1106" s="506"/>
      <c r="B1106" s="495"/>
      <c r="C1106" s="495"/>
      <c r="D1106" s="495"/>
      <c r="E1106" s="495"/>
      <c r="F1106" s="495"/>
      <c r="H1106" s="495"/>
      <c r="J1106" s="495"/>
      <c r="K1106" s="495"/>
      <c r="L1106" s="495"/>
      <c r="M1106" s="498"/>
      <c r="N1106" s="498"/>
      <c r="O1106" s="499"/>
    </row>
    <row r="1107" spans="1:15" s="497" customFormat="1" ht="30" x14ac:dyDescent="0.4">
      <c r="A1107" s="506"/>
      <c r="B1107" s="495"/>
      <c r="C1107" s="495"/>
      <c r="D1107" s="495"/>
      <c r="E1107" s="495"/>
      <c r="F1107" s="495"/>
      <c r="H1107" s="495"/>
      <c r="J1107" s="495"/>
      <c r="K1107" s="495"/>
      <c r="L1107" s="495"/>
      <c r="M1107" s="498"/>
      <c r="N1107" s="498"/>
      <c r="O1107" s="500"/>
    </row>
    <row r="1108" spans="1:15" s="497" customFormat="1" ht="30" x14ac:dyDescent="0.2">
      <c r="A1108" s="506"/>
      <c r="B1108" s="495"/>
      <c r="C1108" s="495"/>
      <c r="D1108" s="495"/>
      <c r="E1108" s="495"/>
      <c r="F1108" s="495"/>
      <c r="H1108" s="495"/>
      <c r="J1108" s="495"/>
      <c r="K1108" s="495"/>
      <c r="L1108" s="495"/>
      <c r="O1108" s="499"/>
    </row>
    <row r="1109" spans="1:15" s="497" customFormat="1" ht="30" x14ac:dyDescent="0.2">
      <c r="A1109" s="506"/>
      <c r="B1109" s="495"/>
      <c r="C1109" s="495"/>
      <c r="D1109" s="495"/>
      <c r="E1109" s="495"/>
      <c r="F1109" s="495"/>
      <c r="H1109" s="495"/>
      <c r="J1109" s="495"/>
      <c r="K1109" s="495"/>
      <c r="L1109" s="495"/>
      <c r="M1109" s="498"/>
      <c r="O1109" s="499"/>
    </row>
    <row r="1110" spans="1:15" s="497" customFormat="1" ht="30" x14ac:dyDescent="0.2">
      <c r="A1110" s="506"/>
      <c r="B1110" s="495"/>
      <c r="C1110" s="495"/>
      <c r="D1110" s="495"/>
      <c r="E1110" s="495"/>
      <c r="F1110" s="495"/>
      <c r="H1110" s="495"/>
      <c r="J1110" s="495"/>
      <c r="K1110" s="495"/>
      <c r="L1110" s="495"/>
      <c r="M1110" s="498"/>
      <c r="O1110" s="499"/>
    </row>
    <row r="1111" spans="1:15" s="497" customFormat="1" ht="30" x14ac:dyDescent="0.2">
      <c r="A1111" s="506"/>
      <c r="B1111" s="495"/>
      <c r="C1111" s="495"/>
      <c r="D1111" s="495"/>
      <c r="E1111" s="495"/>
      <c r="F1111" s="495"/>
      <c r="H1111" s="495"/>
      <c r="J1111" s="495"/>
      <c r="K1111" s="495"/>
      <c r="L1111" s="495"/>
      <c r="M1111" s="505"/>
      <c r="N1111" s="498"/>
      <c r="O1111" s="499"/>
    </row>
    <row r="1112" spans="1:15" s="497" customFormat="1" ht="30" x14ac:dyDescent="0.2">
      <c r="A1112" s="506"/>
      <c r="B1112" s="495"/>
      <c r="C1112" s="495"/>
      <c r="D1112" s="495"/>
      <c r="E1112" s="495"/>
      <c r="F1112" s="495"/>
      <c r="H1112" s="495"/>
      <c r="J1112" s="495"/>
      <c r="K1112" s="495"/>
      <c r="L1112" s="495"/>
      <c r="M1112" s="498"/>
      <c r="O1112" s="499"/>
    </row>
    <row r="1113" spans="1:15" s="497" customFormat="1" ht="30" x14ac:dyDescent="0.2">
      <c r="A1113" s="506"/>
      <c r="B1113" s="495"/>
      <c r="C1113" s="495"/>
      <c r="D1113" s="495"/>
      <c r="E1113" s="495"/>
      <c r="F1113" s="495"/>
      <c r="H1113" s="495"/>
      <c r="J1113" s="495"/>
      <c r="K1113" s="495"/>
      <c r="L1113" s="495"/>
      <c r="M1113" s="498"/>
      <c r="N1113" s="498"/>
      <c r="O1113" s="501"/>
    </row>
    <row r="1114" spans="1:15" s="497" customFormat="1" ht="30" x14ac:dyDescent="0.4">
      <c r="A1114" s="506"/>
      <c r="B1114" s="495"/>
      <c r="C1114" s="495"/>
      <c r="D1114" s="495"/>
      <c r="E1114" s="495"/>
      <c r="F1114" s="495"/>
      <c r="H1114" s="495"/>
      <c r="J1114" s="495"/>
      <c r="K1114" s="495"/>
      <c r="L1114" s="495"/>
      <c r="M1114" s="498"/>
      <c r="N1114" s="498"/>
      <c r="O1114" s="500"/>
    </row>
    <row r="1115" spans="1:15" s="497" customFormat="1" ht="30" x14ac:dyDescent="0.4">
      <c r="A1115" s="506"/>
      <c r="B1115" s="495"/>
      <c r="C1115" s="495"/>
      <c r="D1115" s="495"/>
      <c r="E1115" s="495"/>
      <c r="F1115" s="495"/>
      <c r="H1115" s="495"/>
      <c r="J1115" s="495"/>
      <c r="K1115" s="495"/>
      <c r="L1115" s="495"/>
      <c r="M1115" s="498"/>
      <c r="N1115" s="498"/>
      <c r="O1115" s="500"/>
    </row>
    <row r="1116" spans="1:15" s="497" customFormat="1" ht="30" x14ac:dyDescent="0.4">
      <c r="A1116" s="506"/>
      <c r="B1116" s="495"/>
      <c r="C1116" s="495"/>
      <c r="D1116" s="495"/>
      <c r="E1116" s="495"/>
      <c r="F1116" s="495"/>
      <c r="H1116" s="495"/>
      <c r="J1116" s="495"/>
      <c r="K1116" s="495"/>
      <c r="L1116" s="495"/>
      <c r="M1116" s="505"/>
      <c r="O1116" s="500"/>
    </row>
    <row r="1117" spans="1:15" s="497" customFormat="1" ht="30" x14ac:dyDescent="0.4">
      <c r="A1117" s="506"/>
      <c r="B1117" s="495"/>
      <c r="C1117" s="495"/>
      <c r="D1117" s="495"/>
      <c r="E1117" s="495"/>
      <c r="F1117" s="495"/>
      <c r="H1117" s="495"/>
      <c r="J1117" s="495"/>
      <c r="K1117" s="495"/>
      <c r="L1117" s="495"/>
      <c r="M1117" s="505"/>
      <c r="O1117" s="500"/>
    </row>
    <row r="1118" spans="1:15" s="497" customFormat="1" ht="30" x14ac:dyDescent="0.2">
      <c r="A1118" s="506"/>
      <c r="B1118" s="495"/>
      <c r="C1118" s="495"/>
      <c r="D1118" s="495"/>
      <c r="E1118" s="495"/>
      <c r="F1118" s="495"/>
      <c r="H1118" s="495"/>
      <c r="J1118" s="495"/>
      <c r="K1118" s="495"/>
      <c r="L1118" s="495"/>
      <c r="M1118" s="498"/>
      <c r="N1118" s="498"/>
      <c r="O1118" s="499"/>
    </row>
    <row r="1119" spans="1:15" s="497" customFormat="1" ht="33" x14ac:dyDescent="0.2">
      <c r="A1119" s="506"/>
      <c r="B1119" s="495"/>
      <c r="C1119" s="495"/>
      <c r="D1119" s="495"/>
      <c r="E1119" s="495"/>
      <c r="F1119" s="495"/>
      <c r="H1119" s="495"/>
      <c r="J1119" s="495"/>
      <c r="K1119" s="495"/>
      <c r="L1119" s="495"/>
      <c r="M1119" s="505"/>
      <c r="N1119" s="498"/>
      <c r="O1119" s="502"/>
    </row>
    <row r="1120" spans="1:15" s="497" customFormat="1" ht="30" x14ac:dyDescent="0.4">
      <c r="A1120" s="506"/>
      <c r="B1120" s="495"/>
      <c r="C1120" s="495"/>
      <c r="D1120" s="495"/>
      <c r="E1120" s="495"/>
      <c r="F1120" s="495"/>
      <c r="H1120" s="495"/>
      <c r="J1120" s="495"/>
      <c r="K1120" s="495"/>
      <c r="L1120" s="495"/>
      <c r="O1120" s="500"/>
    </row>
    <row r="1121" spans="1:15" s="497" customFormat="1" ht="30" x14ac:dyDescent="0.2">
      <c r="A1121" s="506"/>
      <c r="B1121" s="495"/>
      <c r="C1121" s="495"/>
      <c r="D1121" s="495"/>
      <c r="E1121" s="495"/>
      <c r="F1121" s="495"/>
      <c r="H1121" s="495"/>
      <c r="J1121" s="495"/>
      <c r="K1121" s="495"/>
      <c r="L1121" s="495"/>
      <c r="M1121" s="498"/>
      <c r="N1121" s="498"/>
      <c r="O1121" s="499"/>
    </row>
    <row r="1122" spans="1:15" s="497" customFormat="1" ht="30" x14ac:dyDescent="0.2">
      <c r="A1122" s="506"/>
      <c r="B1122" s="495"/>
      <c r="C1122" s="495"/>
      <c r="D1122" s="495"/>
      <c r="E1122" s="495"/>
      <c r="F1122" s="495"/>
      <c r="H1122" s="495"/>
      <c r="J1122" s="495"/>
      <c r="K1122" s="495"/>
      <c r="L1122" s="495"/>
      <c r="M1122" s="498"/>
      <c r="N1122" s="498"/>
      <c r="O1122" s="499"/>
    </row>
    <row r="1123" spans="1:15" s="497" customFormat="1" ht="30" x14ac:dyDescent="0.2">
      <c r="A1123" s="506"/>
      <c r="B1123" s="495"/>
      <c r="C1123" s="495"/>
      <c r="D1123" s="495"/>
      <c r="E1123" s="495"/>
      <c r="F1123" s="495"/>
      <c r="H1123" s="495"/>
      <c r="J1123" s="495"/>
      <c r="K1123" s="495"/>
      <c r="L1123" s="495"/>
      <c r="M1123" s="498"/>
      <c r="N1123" s="498"/>
      <c r="O1123" s="499"/>
    </row>
    <row r="1124" spans="1:15" s="497" customFormat="1" ht="30" x14ac:dyDescent="0.4">
      <c r="A1124" s="506"/>
      <c r="B1124" s="495"/>
      <c r="C1124" s="495"/>
      <c r="D1124" s="495"/>
      <c r="E1124" s="495"/>
      <c r="F1124" s="495"/>
      <c r="H1124" s="495"/>
      <c r="J1124" s="495"/>
      <c r="K1124" s="495"/>
      <c r="L1124" s="495"/>
      <c r="M1124" s="498"/>
      <c r="O1124" s="500"/>
    </row>
    <row r="1125" spans="1:15" s="497" customFormat="1" ht="30" x14ac:dyDescent="0.2">
      <c r="A1125" s="506"/>
      <c r="B1125" s="495"/>
      <c r="C1125" s="495"/>
      <c r="D1125" s="495"/>
      <c r="E1125" s="495"/>
      <c r="F1125" s="495"/>
      <c r="H1125" s="495"/>
      <c r="J1125" s="495"/>
      <c r="K1125" s="495"/>
      <c r="L1125" s="495"/>
      <c r="M1125" s="498"/>
      <c r="N1125" s="498"/>
      <c r="O1125" s="499"/>
    </row>
    <row r="1126" spans="1:15" s="497" customFormat="1" ht="30" x14ac:dyDescent="0.4">
      <c r="A1126" s="506"/>
      <c r="B1126" s="495"/>
      <c r="C1126" s="495"/>
      <c r="D1126" s="495"/>
      <c r="E1126" s="495"/>
      <c r="F1126" s="495"/>
      <c r="H1126" s="495"/>
      <c r="J1126" s="495"/>
      <c r="K1126" s="495"/>
      <c r="L1126" s="495"/>
      <c r="M1126" s="498"/>
      <c r="N1126" s="498"/>
      <c r="O1126" s="500"/>
    </row>
    <row r="1127" spans="1:15" s="497" customFormat="1" ht="30" x14ac:dyDescent="0.4">
      <c r="A1127" s="506"/>
      <c r="B1127" s="495"/>
      <c r="C1127" s="495"/>
      <c r="D1127" s="495"/>
      <c r="E1127" s="495"/>
      <c r="F1127" s="495"/>
      <c r="H1127" s="495"/>
      <c r="J1127" s="495"/>
      <c r="K1127" s="495"/>
      <c r="L1127" s="495"/>
      <c r="M1127" s="498"/>
      <c r="N1127" s="498"/>
      <c r="O1127" s="500"/>
    </row>
    <row r="1128" spans="1:15" s="497" customFormat="1" ht="30" x14ac:dyDescent="0.2">
      <c r="A1128" s="506"/>
      <c r="B1128" s="495"/>
      <c r="C1128" s="495"/>
      <c r="D1128" s="495"/>
      <c r="E1128" s="495"/>
      <c r="F1128" s="495"/>
      <c r="H1128" s="495"/>
      <c r="J1128" s="495"/>
      <c r="K1128" s="495"/>
      <c r="L1128" s="495"/>
      <c r="O1128" s="499"/>
    </row>
    <row r="1129" spans="1:15" s="497" customFormat="1" ht="30" x14ac:dyDescent="0.2">
      <c r="A1129" s="506"/>
      <c r="B1129" s="495"/>
      <c r="C1129" s="495"/>
      <c r="D1129" s="495"/>
      <c r="E1129" s="495"/>
      <c r="F1129" s="495"/>
      <c r="H1129" s="495"/>
      <c r="J1129" s="495"/>
      <c r="K1129" s="495"/>
      <c r="L1129" s="495"/>
      <c r="M1129" s="498"/>
      <c r="N1129" s="498"/>
      <c r="O1129" s="499"/>
    </row>
    <row r="1130" spans="1:15" s="497" customFormat="1" ht="30" x14ac:dyDescent="0.2">
      <c r="A1130" s="506"/>
      <c r="B1130" s="495"/>
      <c r="C1130" s="495"/>
      <c r="D1130" s="495"/>
      <c r="E1130" s="495"/>
      <c r="F1130" s="495"/>
      <c r="H1130" s="495"/>
      <c r="J1130" s="495"/>
      <c r="K1130" s="495"/>
      <c r="L1130" s="495"/>
      <c r="M1130" s="498"/>
      <c r="N1130" s="498"/>
      <c r="O1130" s="499"/>
    </row>
    <row r="1131" spans="1:15" s="497" customFormat="1" ht="30" x14ac:dyDescent="0.2">
      <c r="A1131" s="506"/>
      <c r="B1131" s="495"/>
      <c r="C1131" s="495"/>
      <c r="D1131" s="495"/>
      <c r="E1131" s="495"/>
      <c r="F1131" s="495"/>
      <c r="H1131" s="495"/>
      <c r="J1131" s="495"/>
      <c r="K1131" s="495"/>
      <c r="L1131" s="495"/>
      <c r="M1131" s="498"/>
      <c r="N1131" s="498"/>
      <c r="O1131" s="499"/>
    </row>
    <row r="1132" spans="1:15" s="497" customFormat="1" ht="33.75" x14ac:dyDescent="0.2">
      <c r="A1132" s="506"/>
      <c r="B1132" s="495"/>
      <c r="C1132" s="495"/>
      <c r="D1132" s="495"/>
      <c r="E1132" s="495"/>
      <c r="F1132" s="495"/>
      <c r="H1132" s="495"/>
      <c r="J1132" s="495"/>
      <c r="K1132" s="495"/>
      <c r="L1132" s="495"/>
      <c r="M1132" s="498"/>
      <c r="O1132" s="504"/>
    </row>
    <row r="1133" spans="1:15" s="497" customFormat="1" ht="30" x14ac:dyDescent="0.2">
      <c r="A1133" s="506"/>
      <c r="B1133" s="495"/>
      <c r="C1133" s="495"/>
      <c r="D1133" s="495"/>
      <c r="E1133" s="495"/>
      <c r="F1133" s="495"/>
      <c r="H1133" s="495"/>
      <c r="J1133" s="495"/>
      <c r="K1133" s="495"/>
      <c r="L1133" s="495"/>
      <c r="M1133" s="498"/>
      <c r="O1133" s="499"/>
    </row>
    <row r="1134" spans="1:15" s="497" customFormat="1" ht="30" x14ac:dyDescent="0.2">
      <c r="A1134" s="506"/>
      <c r="B1134" s="495"/>
      <c r="C1134" s="495"/>
      <c r="D1134" s="495"/>
      <c r="E1134" s="495"/>
      <c r="F1134" s="495"/>
      <c r="H1134" s="495"/>
      <c r="J1134" s="495"/>
      <c r="K1134" s="495"/>
      <c r="L1134" s="495"/>
      <c r="M1134" s="498"/>
      <c r="O1134" s="499"/>
    </row>
    <row r="1135" spans="1:15" s="497" customFormat="1" ht="30" x14ac:dyDescent="0.2">
      <c r="A1135" s="506"/>
      <c r="B1135" s="495"/>
      <c r="C1135" s="495"/>
      <c r="D1135" s="495"/>
      <c r="E1135" s="495"/>
      <c r="F1135" s="495"/>
      <c r="H1135" s="495"/>
      <c r="J1135" s="495"/>
      <c r="K1135" s="495"/>
      <c r="L1135" s="495"/>
      <c r="M1135" s="505"/>
      <c r="N1135" s="498"/>
      <c r="O1135" s="499"/>
    </row>
    <row r="1136" spans="1:15" s="497" customFormat="1" ht="30" x14ac:dyDescent="0.2">
      <c r="A1136" s="506"/>
      <c r="B1136" s="495"/>
      <c r="C1136" s="495"/>
      <c r="D1136" s="495"/>
      <c r="E1136" s="495"/>
      <c r="F1136" s="495"/>
      <c r="H1136" s="495"/>
      <c r="J1136" s="495"/>
      <c r="K1136" s="495"/>
      <c r="L1136" s="495"/>
      <c r="M1136" s="498"/>
      <c r="N1136" s="498"/>
      <c r="O1136" s="499"/>
    </row>
    <row r="1137" spans="1:15" s="497" customFormat="1" ht="30" x14ac:dyDescent="0.2">
      <c r="A1137" s="506"/>
      <c r="B1137" s="495"/>
      <c r="C1137" s="495"/>
      <c r="D1137" s="495"/>
      <c r="E1137" s="495"/>
      <c r="F1137" s="495"/>
      <c r="H1137" s="495"/>
      <c r="J1137" s="495"/>
      <c r="K1137" s="495"/>
      <c r="L1137" s="495"/>
      <c r="M1137" s="498"/>
      <c r="N1137" s="498"/>
      <c r="O1137" s="499"/>
    </row>
    <row r="1138" spans="1:15" s="497" customFormat="1" ht="30" x14ac:dyDescent="0.2">
      <c r="A1138" s="506"/>
      <c r="B1138" s="495"/>
      <c r="C1138" s="495"/>
      <c r="D1138" s="495"/>
      <c r="E1138" s="495"/>
      <c r="F1138" s="495"/>
      <c r="H1138" s="495"/>
      <c r="J1138" s="495"/>
      <c r="K1138" s="495"/>
      <c r="L1138" s="495"/>
      <c r="M1138" s="498"/>
      <c r="O1138" s="499"/>
    </row>
    <row r="1139" spans="1:15" s="497" customFormat="1" ht="30" x14ac:dyDescent="0.2">
      <c r="A1139" s="506"/>
      <c r="B1139" s="495"/>
      <c r="C1139" s="495"/>
      <c r="D1139" s="495"/>
      <c r="E1139" s="495"/>
      <c r="F1139" s="495"/>
      <c r="H1139" s="495"/>
      <c r="J1139" s="495"/>
      <c r="K1139" s="495"/>
      <c r="L1139" s="495"/>
      <c r="M1139" s="498"/>
      <c r="N1139" s="498"/>
      <c r="O1139" s="499"/>
    </row>
    <row r="1140" spans="1:15" s="497" customFormat="1" ht="30" x14ac:dyDescent="0.2">
      <c r="A1140" s="506"/>
      <c r="B1140" s="495"/>
      <c r="C1140" s="495"/>
      <c r="D1140" s="495"/>
      <c r="E1140" s="495"/>
      <c r="F1140" s="495"/>
      <c r="H1140" s="495"/>
      <c r="J1140" s="495"/>
      <c r="K1140" s="495"/>
      <c r="L1140" s="495"/>
      <c r="M1140" s="498"/>
      <c r="N1140" s="498"/>
      <c r="O1140" s="499"/>
    </row>
    <row r="1141" spans="1:15" s="497" customFormat="1" ht="30" x14ac:dyDescent="0.2">
      <c r="A1141" s="506"/>
      <c r="B1141" s="495"/>
      <c r="C1141" s="495"/>
      <c r="D1141" s="495"/>
      <c r="E1141" s="495"/>
      <c r="F1141" s="495"/>
      <c r="H1141" s="495"/>
      <c r="J1141" s="495"/>
      <c r="K1141" s="495"/>
      <c r="L1141" s="495"/>
      <c r="M1141" s="498"/>
      <c r="N1141" s="498"/>
      <c r="O1141" s="499"/>
    </row>
    <row r="1142" spans="1:15" s="497" customFormat="1" ht="30" x14ac:dyDescent="0.2">
      <c r="A1142" s="506"/>
      <c r="B1142" s="495"/>
      <c r="C1142" s="495"/>
      <c r="D1142" s="495"/>
      <c r="E1142" s="495"/>
      <c r="F1142" s="495"/>
      <c r="H1142" s="495"/>
      <c r="J1142" s="495"/>
      <c r="K1142" s="495"/>
      <c r="L1142" s="495"/>
      <c r="M1142" s="505"/>
      <c r="N1142" s="498"/>
      <c r="O1142" s="499"/>
    </row>
    <row r="1143" spans="1:15" s="497" customFormat="1" ht="30" x14ac:dyDescent="0.2">
      <c r="A1143" s="506"/>
      <c r="B1143" s="495"/>
      <c r="C1143" s="495"/>
      <c r="D1143" s="495"/>
      <c r="E1143" s="495"/>
      <c r="F1143" s="495"/>
      <c r="H1143" s="495"/>
      <c r="J1143" s="495"/>
      <c r="K1143" s="495"/>
      <c r="L1143" s="495"/>
      <c r="M1143" s="498"/>
      <c r="N1143" s="498"/>
      <c r="O1143" s="499"/>
    </row>
    <row r="1144" spans="1:15" s="497" customFormat="1" ht="30" x14ac:dyDescent="0.2">
      <c r="A1144" s="506"/>
      <c r="B1144" s="495"/>
      <c r="C1144" s="495"/>
      <c r="D1144" s="495"/>
      <c r="E1144" s="495"/>
      <c r="F1144" s="495"/>
      <c r="H1144" s="495"/>
      <c r="J1144" s="495"/>
      <c r="K1144" s="495"/>
      <c r="L1144" s="495"/>
      <c r="M1144" s="498"/>
      <c r="N1144" s="498"/>
      <c r="O1144" s="499"/>
    </row>
    <row r="1145" spans="1:15" s="497" customFormat="1" ht="30" x14ac:dyDescent="0.4">
      <c r="A1145" s="506"/>
      <c r="B1145" s="495"/>
      <c r="C1145" s="495"/>
      <c r="D1145" s="495"/>
      <c r="E1145" s="495"/>
      <c r="F1145" s="495"/>
      <c r="H1145" s="495"/>
      <c r="J1145" s="495"/>
      <c r="K1145" s="495"/>
      <c r="L1145" s="495"/>
      <c r="M1145" s="498"/>
      <c r="N1145" s="498"/>
      <c r="O1145" s="500"/>
    </row>
    <row r="1146" spans="1:15" s="497" customFormat="1" ht="30" x14ac:dyDescent="0.2">
      <c r="A1146" s="506"/>
      <c r="B1146" s="495"/>
      <c r="C1146" s="495"/>
      <c r="D1146" s="495"/>
      <c r="E1146" s="495"/>
      <c r="F1146" s="495"/>
      <c r="H1146" s="495"/>
      <c r="J1146" s="495"/>
      <c r="K1146" s="495"/>
      <c r="L1146" s="495"/>
      <c r="M1146" s="498"/>
      <c r="N1146" s="498"/>
      <c r="O1146" s="499"/>
    </row>
    <row r="1147" spans="1:15" s="497" customFormat="1" ht="30" x14ac:dyDescent="0.2">
      <c r="A1147" s="506"/>
      <c r="B1147" s="495"/>
      <c r="C1147" s="495"/>
      <c r="D1147" s="495"/>
      <c r="E1147" s="495"/>
      <c r="F1147" s="495"/>
      <c r="H1147" s="495"/>
      <c r="J1147" s="495"/>
      <c r="K1147" s="495"/>
      <c r="L1147" s="495"/>
      <c r="M1147" s="498"/>
      <c r="O1147" s="499"/>
    </row>
    <row r="1148" spans="1:15" s="497" customFormat="1" ht="30" x14ac:dyDescent="0.2">
      <c r="A1148" s="506"/>
      <c r="B1148" s="495"/>
      <c r="C1148" s="495"/>
      <c r="D1148" s="495"/>
      <c r="E1148" s="495"/>
      <c r="F1148" s="495"/>
      <c r="H1148" s="495"/>
      <c r="J1148" s="495"/>
      <c r="K1148" s="495"/>
      <c r="L1148" s="495"/>
      <c r="M1148" s="498"/>
      <c r="N1148" s="498"/>
      <c r="O1148" s="499"/>
    </row>
    <row r="1149" spans="1:15" s="497" customFormat="1" ht="30" x14ac:dyDescent="0.2">
      <c r="A1149" s="506"/>
      <c r="B1149" s="495"/>
      <c r="C1149" s="495"/>
      <c r="D1149" s="495"/>
      <c r="E1149" s="495"/>
      <c r="F1149" s="495"/>
      <c r="H1149" s="495"/>
      <c r="J1149" s="495"/>
      <c r="K1149" s="495"/>
      <c r="L1149" s="495"/>
      <c r="M1149" s="505"/>
      <c r="N1149" s="498"/>
      <c r="O1149" s="499"/>
    </row>
    <row r="1150" spans="1:15" s="497" customFormat="1" ht="30" x14ac:dyDescent="0.2">
      <c r="A1150" s="506"/>
      <c r="B1150" s="495"/>
      <c r="C1150" s="495"/>
      <c r="D1150" s="495"/>
      <c r="E1150" s="495"/>
      <c r="F1150" s="495"/>
      <c r="H1150" s="495"/>
      <c r="J1150" s="495"/>
      <c r="K1150" s="495"/>
      <c r="L1150" s="495"/>
      <c r="M1150" s="505"/>
      <c r="N1150" s="498"/>
      <c r="O1150" s="499"/>
    </row>
    <row r="1151" spans="1:15" s="497" customFormat="1" ht="30" x14ac:dyDescent="0.2">
      <c r="A1151" s="506"/>
      <c r="B1151" s="495"/>
      <c r="C1151" s="495"/>
      <c r="D1151" s="495"/>
      <c r="E1151" s="495"/>
      <c r="F1151" s="495"/>
      <c r="H1151" s="495"/>
      <c r="J1151" s="495"/>
      <c r="K1151" s="495"/>
      <c r="L1151" s="495"/>
      <c r="M1151" s="498"/>
      <c r="N1151" s="498"/>
      <c r="O1151" s="499"/>
    </row>
    <row r="1152" spans="1:15" s="497" customFormat="1" ht="30" x14ac:dyDescent="0.2">
      <c r="A1152" s="506"/>
      <c r="B1152" s="495"/>
      <c r="C1152" s="495"/>
      <c r="D1152" s="495"/>
      <c r="E1152" s="495"/>
      <c r="F1152" s="495"/>
      <c r="H1152" s="495"/>
      <c r="J1152" s="495"/>
      <c r="K1152" s="495"/>
      <c r="L1152" s="495"/>
      <c r="M1152" s="505"/>
      <c r="N1152" s="498"/>
      <c r="O1152" s="499"/>
    </row>
    <row r="1153" spans="1:15" s="497" customFormat="1" ht="30" x14ac:dyDescent="0.4">
      <c r="A1153" s="506"/>
      <c r="B1153" s="495"/>
      <c r="C1153" s="495"/>
      <c r="D1153" s="495"/>
      <c r="E1153" s="495"/>
      <c r="F1153" s="495"/>
      <c r="H1153" s="495"/>
      <c r="J1153" s="495"/>
      <c r="K1153" s="495"/>
      <c r="L1153" s="495"/>
      <c r="M1153" s="505"/>
      <c r="O1153" s="500"/>
    </row>
    <row r="1154" spans="1:15" s="497" customFormat="1" ht="30" x14ac:dyDescent="0.2">
      <c r="A1154" s="506"/>
      <c r="B1154" s="495"/>
      <c r="C1154" s="495"/>
      <c r="D1154" s="495"/>
      <c r="E1154" s="495"/>
      <c r="F1154" s="495"/>
      <c r="H1154" s="495"/>
      <c r="J1154" s="495"/>
      <c r="K1154" s="495"/>
      <c r="L1154" s="495"/>
      <c r="M1154" s="505"/>
      <c r="O1154" s="499"/>
    </row>
    <row r="1155" spans="1:15" s="497" customFormat="1" ht="30" x14ac:dyDescent="0.2">
      <c r="A1155" s="506"/>
      <c r="B1155" s="495"/>
      <c r="C1155" s="495"/>
      <c r="D1155" s="495"/>
      <c r="E1155" s="495"/>
      <c r="F1155" s="495"/>
      <c r="H1155" s="495"/>
      <c r="J1155" s="495"/>
      <c r="K1155" s="495"/>
      <c r="L1155" s="495"/>
      <c r="M1155" s="505"/>
      <c r="O1155" s="499"/>
    </row>
    <row r="1156" spans="1:15" s="497" customFormat="1" ht="30" x14ac:dyDescent="0.2">
      <c r="A1156" s="506"/>
      <c r="B1156" s="495"/>
      <c r="C1156" s="495"/>
      <c r="D1156" s="495"/>
      <c r="E1156" s="495"/>
      <c r="F1156" s="495"/>
      <c r="H1156" s="495"/>
      <c r="J1156" s="495"/>
      <c r="K1156" s="495"/>
      <c r="L1156" s="495"/>
      <c r="M1156" s="498"/>
      <c r="N1156" s="498"/>
      <c r="O1156" s="499"/>
    </row>
    <row r="1157" spans="1:15" s="497" customFormat="1" ht="30" x14ac:dyDescent="0.4">
      <c r="A1157" s="506"/>
      <c r="B1157" s="495"/>
      <c r="C1157" s="495"/>
      <c r="D1157" s="495"/>
      <c r="E1157" s="495"/>
      <c r="F1157" s="495"/>
      <c r="H1157" s="495"/>
      <c r="J1157" s="495"/>
      <c r="K1157" s="495"/>
      <c r="L1157" s="495"/>
      <c r="O1157" s="500"/>
    </row>
    <row r="1158" spans="1:15" s="497" customFormat="1" ht="30" x14ac:dyDescent="0.2">
      <c r="A1158" s="506"/>
      <c r="B1158" s="495"/>
      <c r="C1158" s="495"/>
      <c r="D1158" s="495"/>
      <c r="E1158" s="495"/>
      <c r="F1158" s="495"/>
      <c r="H1158" s="495"/>
      <c r="J1158" s="495"/>
      <c r="K1158" s="495"/>
      <c r="L1158" s="495"/>
      <c r="M1158" s="505"/>
      <c r="N1158" s="498"/>
      <c r="O1158" s="501"/>
    </row>
    <row r="1159" spans="1:15" s="497" customFormat="1" ht="30" x14ac:dyDescent="0.2">
      <c r="A1159" s="506"/>
      <c r="B1159" s="495"/>
      <c r="C1159" s="495"/>
      <c r="D1159" s="495"/>
      <c r="E1159" s="495"/>
      <c r="F1159" s="495"/>
      <c r="H1159" s="495"/>
      <c r="J1159" s="495"/>
      <c r="K1159" s="495"/>
      <c r="L1159" s="495"/>
      <c r="M1159" s="498"/>
      <c r="N1159" s="498"/>
      <c r="O1159" s="499"/>
    </row>
    <row r="1160" spans="1:15" s="497" customFormat="1" ht="30" x14ac:dyDescent="0.2">
      <c r="A1160" s="506"/>
      <c r="B1160" s="495"/>
      <c r="C1160" s="495"/>
      <c r="D1160" s="495"/>
      <c r="E1160" s="495"/>
      <c r="F1160" s="495"/>
      <c r="H1160" s="495"/>
      <c r="J1160" s="495"/>
      <c r="K1160" s="495"/>
      <c r="L1160" s="495"/>
      <c r="M1160" s="505"/>
      <c r="N1160" s="498"/>
      <c r="O1160" s="499"/>
    </row>
    <row r="1161" spans="1:15" s="497" customFormat="1" ht="30" x14ac:dyDescent="0.2">
      <c r="A1161" s="506"/>
      <c r="B1161" s="495"/>
      <c r="C1161" s="495"/>
      <c r="D1161" s="495"/>
      <c r="E1161" s="495"/>
      <c r="F1161" s="495"/>
      <c r="H1161" s="495"/>
      <c r="J1161" s="495"/>
      <c r="K1161" s="495"/>
      <c r="L1161" s="495"/>
      <c r="O1161" s="499"/>
    </row>
    <row r="1162" spans="1:15" s="497" customFormat="1" ht="30" x14ac:dyDescent="0.4">
      <c r="A1162" s="506"/>
      <c r="B1162" s="495"/>
      <c r="C1162" s="495"/>
      <c r="D1162" s="495"/>
      <c r="E1162" s="495"/>
      <c r="F1162" s="495"/>
      <c r="H1162" s="495"/>
      <c r="J1162" s="495"/>
      <c r="K1162" s="495"/>
      <c r="L1162" s="495"/>
      <c r="M1162" s="505"/>
      <c r="N1162" s="498"/>
      <c r="O1162" s="500"/>
    </row>
    <row r="1163" spans="1:15" s="497" customFormat="1" ht="30" x14ac:dyDescent="0.2">
      <c r="A1163" s="506"/>
      <c r="B1163" s="495"/>
      <c r="C1163" s="495"/>
      <c r="D1163" s="495"/>
      <c r="E1163" s="495"/>
      <c r="F1163" s="495"/>
      <c r="H1163" s="495"/>
      <c r="J1163" s="495"/>
      <c r="K1163" s="495"/>
      <c r="L1163" s="495"/>
      <c r="M1163" s="505"/>
      <c r="N1163" s="498"/>
      <c r="O1163" s="499"/>
    </row>
    <row r="1164" spans="1:15" s="497" customFormat="1" ht="30" x14ac:dyDescent="0.2">
      <c r="A1164" s="506"/>
      <c r="B1164" s="495"/>
      <c r="C1164" s="495"/>
      <c r="D1164" s="495"/>
      <c r="E1164" s="495"/>
      <c r="F1164" s="495"/>
      <c r="H1164" s="495"/>
      <c r="J1164" s="495"/>
      <c r="K1164" s="495"/>
      <c r="L1164" s="495"/>
      <c r="M1164" s="505"/>
      <c r="N1164" s="498"/>
      <c r="O1164" s="499"/>
    </row>
    <row r="1165" spans="1:15" s="497" customFormat="1" ht="30" x14ac:dyDescent="0.4">
      <c r="A1165" s="506"/>
      <c r="B1165" s="495"/>
      <c r="C1165" s="495"/>
      <c r="D1165" s="495"/>
      <c r="E1165" s="495"/>
      <c r="F1165" s="495"/>
      <c r="H1165" s="495"/>
      <c r="J1165" s="495"/>
      <c r="K1165" s="495"/>
      <c r="L1165" s="495"/>
      <c r="O1165" s="500"/>
    </row>
    <row r="1166" spans="1:15" s="497" customFormat="1" ht="30" x14ac:dyDescent="0.2">
      <c r="A1166" s="506"/>
      <c r="B1166" s="495"/>
      <c r="C1166" s="495"/>
      <c r="D1166" s="495"/>
      <c r="E1166" s="495"/>
      <c r="F1166" s="495"/>
      <c r="H1166" s="495"/>
      <c r="J1166" s="495"/>
      <c r="K1166" s="495"/>
      <c r="L1166" s="495"/>
      <c r="M1166" s="505"/>
      <c r="N1166" s="498"/>
      <c r="O1166" s="499"/>
    </row>
    <row r="1167" spans="1:15" s="497" customFormat="1" ht="30" x14ac:dyDescent="0.2">
      <c r="A1167" s="506"/>
      <c r="B1167" s="495"/>
      <c r="C1167" s="495"/>
      <c r="D1167" s="495"/>
      <c r="E1167" s="495"/>
      <c r="F1167" s="495"/>
      <c r="H1167" s="495"/>
      <c r="J1167" s="495"/>
      <c r="K1167" s="495"/>
      <c r="L1167" s="495"/>
      <c r="M1167" s="505"/>
      <c r="N1167" s="498"/>
      <c r="O1167" s="499"/>
    </row>
    <row r="1168" spans="1:15" s="497" customFormat="1" ht="30" x14ac:dyDescent="0.2">
      <c r="A1168" s="506"/>
      <c r="B1168" s="495"/>
      <c r="C1168" s="495"/>
      <c r="D1168" s="495"/>
      <c r="E1168" s="495"/>
      <c r="F1168" s="495"/>
      <c r="H1168" s="495"/>
      <c r="J1168" s="495"/>
      <c r="K1168" s="495"/>
      <c r="L1168" s="495"/>
      <c r="M1168" s="505"/>
      <c r="O1168" s="499"/>
    </row>
    <row r="1169" spans="1:15" s="497" customFormat="1" ht="30" x14ac:dyDescent="0.2">
      <c r="A1169" s="506"/>
      <c r="B1169" s="495"/>
      <c r="C1169" s="495"/>
      <c r="D1169" s="495"/>
      <c r="E1169" s="495"/>
      <c r="F1169" s="495"/>
      <c r="H1169" s="495"/>
      <c r="J1169" s="495"/>
      <c r="K1169" s="495"/>
      <c r="L1169" s="495"/>
      <c r="O1169" s="499"/>
    </row>
    <row r="1170" spans="1:15" s="497" customFormat="1" ht="30" x14ac:dyDescent="0.2">
      <c r="A1170" s="506"/>
      <c r="B1170" s="495"/>
      <c r="C1170" s="495"/>
      <c r="D1170" s="495"/>
      <c r="E1170" s="495"/>
      <c r="F1170" s="495"/>
      <c r="H1170" s="495"/>
      <c r="J1170" s="495"/>
      <c r="K1170" s="495"/>
      <c r="L1170" s="495"/>
      <c r="M1170" s="498"/>
      <c r="N1170" s="498"/>
      <c r="O1170" s="499"/>
    </row>
    <row r="1171" spans="1:15" s="497" customFormat="1" ht="30" x14ac:dyDescent="0.2">
      <c r="A1171" s="506"/>
      <c r="B1171" s="495"/>
      <c r="C1171" s="495"/>
      <c r="D1171" s="495"/>
      <c r="E1171" s="495"/>
      <c r="F1171" s="495"/>
      <c r="H1171" s="495"/>
      <c r="J1171" s="495"/>
      <c r="K1171" s="495"/>
      <c r="L1171" s="495"/>
      <c r="M1171" s="505"/>
      <c r="N1171" s="498"/>
      <c r="O1171" s="499"/>
    </row>
    <row r="1172" spans="1:15" s="497" customFormat="1" ht="30" x14ac:dyDescent="0.2">
      <c r="A1172" s="506"/>
      <c r="B1172" s="495"/>
      <c r="C1172" s="495"/>
      <c r="D1172" s="495"/>
      <c r="E1172" s="495"/>
      <c r="F1172" s="495"/>
      <c r="H1172" s="495"/>
      <c r="J1172" s="495"/>
      <c r="K1172" s="495"/>
      <c r="L1172" s="495"/>
      <c r="M1172" s="498"/>
      <c r="N1172" s="498"/>
      <c r="O1172" s="499"/>
    </row>
    <row r="1173" spans="1:15" s="497" customFormat="1" ht="30" x14ac:dyDescent="0.2">
      <c r="A1173" s="506"/>
      <c r="B1173" s="495"/>
      <c r="C1173" s="495"/>
      <c r="D1173" s="495"/>
      <c r="E1173" s="495"/>
      <c r="F1173" s="495"/>
      <c r="H1173" s="495"/>
      <c r="J1173" s="495"/>
      <c r="K1173" s="495"/>
      <c r="L1173" s="495"/>
      <c r="M1173" s="498"/>
      <c r="N1173" s="498"/>
      <c r="O1173" s="499"/>
    </row>
    <row r="1174" spans="1:15" s="497" customFormat="1" ht="30" x14ac:dyDescent="0.2">
      <c r="A1174" s="506"/>
      <c r="B1174" s="495"/>
      <c r="C1174" s="495"/>
      <c r="D1174" s="495"/>
      <c r="E1174" s="495"/>
      <c r="F1174" s="495"/>
      <c r="H1174" s="495"/>
      <c r="J1174" s="495"/>
      <c r="K1174" s="495"/>
      <c r="L1174" s="495"/>
      <c r="O1174" s="499"/>
    </row>
    <row r="1175" spans="1:15" s="497" customFormat="1" ht="30" x14ac:dyDescent="0.2">
      <c r="A1175" s="506"/>
      <c r="B1175" s="495"/>
      <c r="C1175" s="495"/>
      <c r="D1175" s="495"/>
      <c r="E1175" s="495"/>
      <c r="F1175" s="495"/>
      <c r="H1175" s="495"/>
      <c r="J1175" s="495"/>
      <c r="K1175" s="495"/>
      <c r="L1175" s="495"/>
      <c r="M1175" s="498"/>
      <c r="N1175" s="498"/>
      <c r="O1175" s="499"/>
    </row>
    <row r="1176" spans="1:15" s="497" customFormat="1" ht="30" x14ac:dyDescent="0.2">
      <c r="A1176" s="506"/>
      <c r="B1176" s="495"/>
      <c r="C1176" s="495"/>
      <c r="D1176" s="495"/>
      <c r="E1176" s="495"/>
      <c r="F1176" s="495"/>
      <c r="H1176" s="495"/>
      <c r="J1176" s="495"/>
      <c r="K1176" s="495"/>
      <c r="L1176" s="495"/>
      <c r="M1176" s="498"/>
      <c r="N1176" s="498"/>
      <c r="O1176" s="499"/>
    </row>
    <row r="1177" spans="1:15" s="497" customFormat="1" ht="30" x14ac:dyDescent="0.2">
      <c r="A1177" s="506"/>
      <c r="B1177" s="495"/>
      <c r="C1177" s="495"/>
      <c r="D1177" s="495"/>
      <c r="E1177" s="495"/>
      <c r="F1177" s="495"/>
      <c r="H1177" s="495"/>
      <c r="J1177" s="495"/>
      <c r="K1177" s="495"/>
      <c r="L1177" s="495"/>
      <c r="M1177" s="498"/>
      <c r="N1177" s="498"/>
      <c r="O1177" s="499"/>
    </row>
    <row r="1178" spans="1:15" s="497" customFormat="1" ht="30" x14ac:dyDescent="0.2">
      <c r="A1178" s="506"/>
      <c r="B1178" s="495"/>
      <c r="C1178" s="495"/>
      <c r="D1178" s="495"/>
      <c r="E1178" s="495"/>
      <c r="F1178" s="495"/>
      <c r="H1178" s="495"/>
      <c r="J1178" s="495"/>
      <c r="K1178" s="495"/>
      <c r="L1178" s="495"/>
      <c r="O1178" s="499"/>
    </row>
    <row r="1179" spans="1:15" s="497" customFormat="1" ht="30" x14ac:dyDescent="0.2">
      <c r="A1179" s="506"/>
      <c r="B1179" s="495"/>
      <c r="C1179" s="495"/>
      <c r="D1179" s="495"/>
      <c r="E1179" s="495"/>
      <c r="F1179" s="495"/>
      <c r="H1179" s="495"/>
      <c r="J1179" s="495"/>
      <c r="K1179" s="495"/>
      <c r="L1179" s="495"/>
      <c r="M1179" s="498"/>
      <c r="N1179" s="498"/>
      <c r="O1179" s="499"/>
    </row>
    <row r="1180" spans="1:15" s="497" customFormat="1" ht="30" x14ac:dyDescent="0.4">
      <c r="A1180" s="506"/>
      <c r="B1180" s="495"/>
      <c r="C1180" s="495"/>
      <c r="D1180" s="495"/>
      <c r="E1180" s="495"/>
      <c r="F1180" s="495"/>
      <c r="H1180" s="495"/>
      <c r="J1180" s="495"/>
      <c r="K1180" s="495"/>
      <c r="L1180" s="495"/>
      <c r="M1180" s="505"/>
      <c r="N1180" s="498"/>
      <c r="O1180" s="500"/>
    </row>
    <row r="1181" spans="1:15" s="497" customFormat="1" ht="30" x14ac:dyDescent="0.2">
      <c r="A1181" s="506"/>
      <c r="B1181" s="495"/>
      <c r="C1181" s="495"/>
      <c r="D1181" s="495"/>
      <c r="E1181" s="495"/>
      <c r="F1181" s="495"/>
      <c r="H1181" s="495"/>
      <c r="J1181" s="495"/>
      <c r="K1181" s="495"/>
      <c r="L1181" s="495"/>
      <c r="M1181" s="498"/>
      <c r="N1181" s="498"/>
      <c r="O1181" s="499"/>
    </row>
    <row r="1182" spans="1:15" s="497" customFormat="1" ht="30" x14ac:dyDescent="0.2">
      <c r="A1182" s="506"/>
      <c r="B1182" s="495"/>
      <c r="C1182" s="495"/>
      <c r="D1182" s="495"/>
      <c r="E1182" s="495"/>
      <c r="F1182" s="495"/>
      <c r="H1182" s="495"/>
      <c r="J1182" s="495"/>
      <c r="K1182" s="495"/>
      <c r="L1182" s="495"/>
      <c r="M1182" s="505"/>
      <c r="O1182" s="509"/>
    </row>
    <row r="1183" spans="1:15" s="497" customFormat="1" ht="30" x14ac:dyDescent="0.2">
      <c r="A1183" s="506"/>
      <c r="B1183" s="495"/>
      <c r="C1183" s="495"/>
      <c r="D1183" s="495"/>
      <c r="E1183" s="495"/>
      <c r="F1183" s="495"/>
      <c r="H1183" s="495"/>
      <c r="J1183" s="495"/>
      <c r="K1183" s="495"/>
      <c r="L1183" s="495"/>
      <c r="M1183" s="498"/>
      <c r="O1183" s="499"/>
    </row>
    <row r="1184" spans="1:15" s="497" customFormat="1" ht="30" x14ac:dyDescent="0.4">
      <c r="A1184" s="506"/>
      <c r="B1184" s="495"/>
      <c r="C1184" s="495"/>
      <c r="D1184" s="495"/>
      <c r="E1184" s="495"/>
      <c r="F1184" s="495"/>
      <c r="H1184" s="495"/>
      <c r="J1184" s="495"/>
      <c r="K1184" s="495"/>
      <c r="L1184" s="495"/>
      <c r="M1184" s="498"/>
      <c r="O1184" s="500"/>
    </row>
    <row r="1185" spans="1:15" s="497" customFormat="1" ht="30" x14ac:dyDescent="0.2">
      <c r="A1185" s="506"/>
      <c r="B1185" s="495"/>
      <c r="C1185" s="495"/>
      <c r="D1185" s="495"/>
      <c r="E1185" s="495"/>
      <c r="F1185" s="495"/>
      <c r="H1185" s="495"/>
      <c r="J1185" s="495"/>
      <c r="K1185" s="495"/>
      <c r="L1185" s="495"/>
      <c r="M1185" s="505"/>
      <c r="N1185" s="498"/>
      <c r="O1185" s="499"/>
    </row>
    <row r="1186" spans="1:15" s="497" customFormat="1" ht="30" x14ac:dyDescent="0.2">
      <c r="A1186" s="506"/>
      <c r="B1186" s="495"/>
      <c r="C1186" s="495"/>
      <c r="D1186" s="495"/>
      <c r="E1186" s="495"/>
      <c r="F1186" s="495"/>
      <c r="H1186" s="495"/>
      <c r="J1186" s="495"/>
      <c r="K1186" s="495"/>
      <c r="L1186" s="495"/>
      <c r="M1186" s="498"/>
      <c r="N1186" s="498"/>
      <c r="O1186" s="499"/>
    </row>
    <row r="1187" spans="1:15" s="497" customFormat="1" ht="30" x14ac:dyDescent="0.2">
      <c r="A1187" s="506"/>
      <c r="B1187" s="495"/>
      <c r="C1187" s="495"/>
      <c r="D1187" s="495"/>
      <c r="E1187" s="495"/>
      <c r="F1187" s="495"/>
      <c r="H1187" s="495"/>
      <c r="J1187" s="495"/>
      <c r="K1187" s="495"/>
      <c r="L1187" s="495"/>
      <c r="M1187" s="498"/>
      <c r="O1187" s="499"/>
    </row>
    <row r="1188" spans="1:15" s="497" customFormat="1" ht="30" x14ac:dyDescent="0.2">
      <c r="A1188" s="506"/>
      <c r="B1188" s="495"/>
      <c r="C1188" s="495"/>
      <c r="D1188" s="495"/>
      <c r="E1188" s="495"/>
      <c r="F1188" s="495"/>
      <c r="H1188" s="495"/>
      <c r="J1188" s="495"/>
      <c r="K1188" s="495"/>
      <c r="L1188" s="495"/>
      <c r="M1188" s="505"/>
      <c r="N1188" s="498"/>
      <c r="O1188" s="499"/>
    </row>
    <row r="1189" spans="1:15" s="497" customFormat="1" ht="30" x14ac:dyDescent="0.2">
      <c r="A1189" s="506"/>
      <c r="B1189" s="495"/>
      <c r="C1189" s="495"/>
      <c r="D1189" s="495"/>
      <c r="E1189" s="495"/>
      <c r="F1189" s="495"/>
      <c r="H1189" s="495"/>
      <c r="J1189" s="495"/>
      <c r="K1189" s="495"/>
      <c r="L1189" s="495"/>
      <c r="M1189" s="505"/>
      <c r="N1189" s="498"/>
      <c r="O1189" s="501"/>
    </row>
    <row r="1190" spans="1:15" s="497" customFormat="1" ht="30" x14ac:dyDescent="0.2">
      <c r="A1190" s="506"/>
      <c r="B1190" s="495"/>
      <c r="C1190" s="495"/>
      <c r="D1190" s="495"/>
      <c r="E1190" s="495"/>
      <c r="F1190" s="495"/>
      <c r="H1190" s="495"/>
      <c r="J1190" s="495"/>
      <c r="K1190" s="495"/>
      <c r="L1190" s="495"/>
      <c r="M1190" s="498"/>
      <c r="N1190" s="498"/>
      <c r="O1190" s="499"/>
    </row>
    <row r="1191" spans="1:15" s="497" customFormat="1" ht="30" x14ac:dyDescent="0.4">
      <c r="A1191" s="506"/>
      <c r="B1191" s="495"/>
      <c r="C1191" s="495"/>
      <c r="D1191" s="495"/>
      <c r="E1191" s="495"/>
      <c r="F1191" s="495"/>
      <c r="H1191" s="495"/>
      <c r="J1191" s="495"/>
      <c r="K1191" s="495"/>
      <c r="L1191" s="495"/>
      <c r="M1191" s="498"/>
      <c r="N1191" s="498"/>
      <c r="O1191" s="500"/>
    </row>
    <row r="1192" spans="1:15" s="497" customFormat="1" ht="30" x14ac:dyDescent="0.2">
      <c r="A1192" s="506"/>
      <c r="B1192" s="495"/>
      <c r="C1192" s="495"/>
      <c r="D1192" s="495"/>
      <c r="E1192" s="495"/>
      <c r="F1192" s="495"/>
      <c r="H1192" s="495"/>
      <c r="J1192" s="495"/>
      <c r="K1192" s="495"/>
      <c r="L1192" s="495"/>
      <c r="M1192" s="498"/>
      <c r="N1192" s="498"/>
      <c r="O1192" s="499"/>
    </row>
    <row r="1193" spans="1:15" s="497" customFormat="1" ht="30" x14ac:dyDescent="0.4">
      <c r="A1193" s="506"/>
      <c r="B1193" s="495"/>
      <c r="C1193" s="495"/>
      <c r="D1193" s="495"/>
      <c r="E1193" s="495"/>
      <c r="F1193" s="495"/>
      <c r="H1193" s="495"/>
      <c r="J1193" s="495"/>
      <c r="K1193" s="495"/>
      <c r="L1193" s="495"/>
      <c r="M1193" s="498"/>
      <c r="N1193" s="498"/>
      <c r="O1193" s="500"/>
    </row>
    <row r="1194" spans="1:15" s="497" customFormat="1" ht="30" x14ac:dyDescent="0.2">
      <c r="A1194" s="506"/>
      <c r="B1194" s="495"/>
      <c r="C1194" s="495"/>
      <c r="D1194" s="495"/>
      <c r="E1194" s="495"/>
      <c r="F1194" s="495"/>
      <c r="H1194" s="495"/>
      <c r="J1194" s="495"/>
      <c r="K1194" s="495"/>
      <c r="L1194" s="495"/>
      <c r="M1194" s="505"/>
      <c r="N1194" s="498"/>
      <c r="O1194" s="499"/>
    </row>
    <row r="1195" spans="1:15" s="497" customFormat="1" ht="30" x14ac:dyDescent="0.4">
      <c r="A1195" s="506"/>
      <c r="B1195" s="495"/>
      <c r="C1195" s="495"/>
      <c r="D1195" s="495"/>
      <c r="E1195" s="495"/>
      <c r="F1195" s="495"/>
      <c r="H1195" s="495"/>
      <c r="J1195" s="495"/>
      <c r="K1195" s="495"/>
      <c r="L1195" s="495"/>
      <c r="M1195" s="498"/>
      <c r="N1195" s="498"/>
      <c r="O1195" s="500"/>
    </row>
    <row r="1196" spans="1:15" s="497" customFormat="1" ht="30" x14ac:dyDescent="0.2">
      <c r="A1196" s="506"/>
      <c r="B1196" s="495"/>
      <c r="C1196" s="495"/>
      <c r="D1196" s="495"/>
      <c r="E1196" s="495"/>
      <c r="F1196" s="495"/>
      <c r="H1196" s="495"/>
      <c r="J1196" s="495"/>
      <c r="K1196" s="495"/>
      <c r="L1196" s="495"/>
      <c r="M1196" s="498"/>
      <c r="N1196" s="498"/>
      <c r="O1196" s="499"/>
    </row>
    <row r="1197" spans="1:15" s="497" customFormat="1" ht="30" x14ac:dyDescent="0.2">
      <c r="A1197" s="506"/>
      <c r="B1197" s="495"/>
      <c r="C1197" s="495"/>
      <c r="D1197" s="495"/>
      <c r="E1197" s="495"/>
      <c r="F1197" s="495"/>
      <c r="H1197" s="495"/>
      <c r="J1197" s="495"/>
      <c r="K1197" s="495"/>
      <c r="L1197" s="495"/>
      <c r="M1197" s="498"/>
      <c r="N1197" s="498"/>
      <c r="O1197" s="499"/>
    </row>
    <row r="1198" spans="1:15" s="497" customFormat="1" ht="30" x14ac:dyDescent="0.2">
      <c r="A1198" s="506"/>
      <c r="B1198" s="495"/>
      <c r="C1198" s="495"/>
      <c r="D1198" s="495"/>
      <c r="E1198" s="495"/>
      <c r="F1198" s="495"/>
      <c r="H1198" s="495"/>
      <c r="J1198" s="495"/>
      <c r="K1198" s="495"/>
      <c r="L1198" s="495"/>
      <c r="M1198" s="498"/>
      <c r="N1198" s="498"/>
      <c r="O1198" s="499"/>
    </row>
    <row r="1199" spans="1:15" s="497" customFormat="1" ht="30" x14ac:dyDescent="0.2">
      <c r="A1199" s="506"/>
      <c r="B1199" s="495"/>
      <c r="C1199" s="495"/>
      <c r="D1199" s="495"/>
      <c r="E1199" s="495"/>
      <c r="F1199" s="495"/>
      <c r="H1199" s="495"/>
      <c r="J1199" s="495"/>
      <c r="K1199" s="495"/>
      <c r="L1199" s="495"/>
      <c r="M1199" s="498"/>
      <c r="N1199" s="498"/>
      <c r="O1199" s="499"/>
    </row>
    <row r="1200" spans="1:15" s="497" customFormat="1" ht="30" x14ac:dyDescent="0.2">
      <c r="A1200" s="506"/>
      <c r="B1200" s="495"/>
      <c r="C1200" s="495"/>
      <c r="D1200" s="495"/>
      <c r="E1200" s="495"/>
      <c r="F1200" s="495"/>
      <c r="H1200" s="495"/>
      <c r="J1200" s="495"/>
      <c r="K1200" s="495"/>
      <c r="L1200" s="495"/>
      <c r="M1200" s="498"/>
      <c r="O1200" s="499"/>
    </row>
    <row r="1201" spans="1:15" s="497" customFormat="1" ht="30" x14ac:dyDescent="0.4">
      <c r="A1201" s="506"/>
      <c r="B1201" s="495"/>
      <c r="C1201" s="495"/>
      <c r="D1201" s="495"/>
      <c r="E1201" s="495"/>
      <c r="F1201" s="495"/>
      <c r="H1201" s="495"/>
      <c r="J1201" s="495"/>
      <c r="K1201" s="495"/>
      <c r="L1201" s="495"/>
      <c r="M1201" s="498"/>
      <c r="N1201" s="498"/>
      <c r="O1201" s="500"/>
    </row>
    <row r="1202" spans="1:15" s="497" customFormat="1" ht="30" x14ac:dyDescent="0.2">
      <c r="A1202" s="506"/>
      <c r="B1202" s="495"/>
      <c r="C1202" s="495"/>
      <c r="D1202" s="495"/>
      <c r="E1202" s="495"/>
      <c r="F1202" s="495"/>
      <c r="H1202" s="495"/>
      <c r="J1202" s="495"/>
      <c r="K1202" s="495"/>
      <c r="L1202" s="495"/>
      <c r="O1202" s="499"/>
    </row>
    <row r="1203" spans="1:15" s="497" customFormat="1" ht="23.25" x14ac:dyDescent="0.2">
      <c r="A1203" s="506"/>
      <c r="B1203" s="495"/>
      <c r="C1203" s="495"/>
      <c r="D1203" s="495"/>
      <c r="E1203" s="495"/>
      <c r="F1203" s="495"/>
      <c r="H1203" s="495"/>
      <c r="J1203" s="495"/>
      <c r="K1203" s="495"/>
      <c r="L1203" s="495"/>
      <c r="M1203" s="498"/>
      <c r="O1203" s="510"/>
    </row>
    <row r="1204" spans="1:15" s="497" customFormat="1" ht="30" x14ac:dyDescent="0.2">
      <c r="A1204" s="506"/>
      <c r="B1204" s="495"/>
      <c r="C1204" s="495"/>
      <c r="D1204" s="495"/>
      <c r="E1204" s="495"/>
      <c r="F1204" s="495"/>
      <c r="H1204" s="495"/>
      <c r="J1204" s="495"/>
      <c r="K1204" s="495"/>
      <c r="L1204" s="495"/>
      <c r="M1204" s="498"/>
      <c r="N1204" s="498"/>
      <c r="O1204" s="499"/>
    </row>
    <row r="1205" spans="1:15" s="497" customFormat="1" ht="27.75" x14ac:dyDescent="0.2">
      <c r="A1205" s="506"/>
      <c r="B1205" s="495"/>
      <c r="C1205" s="495"/>
      <c r="D1205" s="495"/>
      <c r="E1205" s="495"/>
      <c r="F1205" s="495"/>
      <c r="H1205" s="495"/>
      <c r="J1205" s="495"/>
      <c r="K1205" s="495"/>
      <c r="L1205" s="495"/>
      <c r="M1205" s="498"/>
      <c r="N1205" s="498"/>
      <c r="O1205" s="503"/>
    </row>
    <row r="1206" spans="1:15" s="497" customFormat="1" ht="30" x14ac:dyDescent="0.2">
      <c r="A1206" s="506"/>
      <c r="B1206" s="495"/>
      <c r="C1206" s="495"/>
      <c r="D1206" s="495"/>
      <c r="E1206" s="495"/>
      <c r="F1206" s="495"/>
      <c r="H1206" s="495"/>
      <c r="J1206" s="495"/>
      <c r="K1206" s="495"/>
      <c r="L1206" s="495"/>
      <c r="M1206" s="505"/>
      <c r="O1206" s="499"/>
    </row>
    <row r="1207" spans="1:15" s="497" customFormat="1" ht="30" x14ac:dyDescent="0.2">
      <c r="A1207" s="506"/>
      <c r="B1207" s="495"/>
      <c r="C1207" s="495"/>
      <c r="D1207" s="495"/>
      <c r="E1207" s="495"/>
      <c r="F1207" s="495"/>
      <c r="H1207" s="495"/>
      <c r="J1207" s="495"/>
      <c r="K1207" s="495"/>
      <c r="L1207" s="495"/>
      <c r="M1207" s="498"/>
      <c r="O1207" s="499"/>
    </row>
    <row r="1208" spans="1:15" s="497" customFormat="1" ht="30" x14ac:dyDescent="0.4">
      <c r="A1208" s="506"/>
      <c r="B1208" s="495"/>
      <c r="C1208" s="495"/>
      <c r="D1208" s="495"/>
      <c r="E1208" s="495"/>
      <c r="F1208" s="495"/>
      <c r="H1208" s="495"/>
      <c r="J1208" s="495"/>
      <c r="K1208" s="495"/>
      <c r="L1208" s="495"/>
      <c r="M1208" s="498"/>
      <c r="O1208" s="500"/>
    </row>
    <row r="1209" spans="1:15" s="497" customFormat="1" ht="30" x14ac:dyDescent="0.2">
      <c r="A1209" s="506"/>
      <c r="B1209" s="495"/>
      <c r="C1209" s="495"/>
      <c r="D1209" s="495"/>
      <c r="E1209" s="495"/>
      <c r="F1209" s="495"/>
      <c r="H1209" s="495"/>
      <c r="J1209" s="495"/>
      <c r="K1209" s="495"/>
      <c r="L1209" s="495"/>
      <c r="M1209" s="505"/>
      <c r="N1209" s="498"/>
      <c r="O1209" s="499"/>
    </row>
    <row r="1210" spans="1:15" s="497" customFormat="1" ht="30" x14ac:dyDescent="0.2">
      <c r="A1210" s="506"/>
      <c r="B1210" s="495"/>
      <c r="C1210" s="495"/>
      <c r="D1210" s="495"/>
      <c r="E1210" s="495"/>
      <c r="F1210" s="495"/>
      <c r="H1210" s="495"/>
      <c r="J1210" s="495"/>
      <c r="K1210" s="495"/>
      <c r="L1210" s="495"/>
      <c r="M1210" s="498"/>
      <c r="N1210" s="498"/>
      <c r="O1210" s="499"/>
    </row>
    <row r="1211" spans="1:15" s="497" customFormat="1" ht="30" x14ac:dyDescent="0.2">
      <c r="A1211" s="506"/>
      <c r="B1211" s="495"/>
      <c r="C1211" s="495"/>
      <c r="D1211" s="495"/>
      <c r="E1211" s="495"/>
      <c r="F1211" s="495"/>
      <c r="H1211" s="495"/>
      <c r="J1211" s="495"/>
      <c r="K1211" s="495"/>
      <c r="L1211" s="495"/>
      <c r="M1211" s="498"/>
      <c r="O1211" s="499"/>
    </row>
    <row r="1212" spans="1:15" s="497" customFormat="1" ht="30" x14ac:dyDescent="0.2">
      <c r="A1212" s="506"/>
      <c r="B1212" s="495"/>
      <c r="C1212" s="495"/>
      <c r="D1212" s="495"/>
      <c r="E1212" s="495"/>
      <c r="F1212" s="495"/>
      <c r="H1212" s="495"/>
      <c r="J1212" s="495"/>
      <c r="K1212" s="495"/>
      <c r="L1212" s="495"/>
      <c r="M1212" s="505"/>
      <c r="O1212" s="499"/>
    </row>
    <row r="1213" spans="1:15" s="497" customFormat="1" ht="30" x14ac:dyDescent="0.2">
      <c r="A1213" s="506"/>
      <c r="B1213" s="495"/>
      <c r="C1213" s="495"/>
      <c r="D1213" s="495"/>
      <c r="E1213" s="495"/>
      <c r="F1213" s="495"/>
      <c r="H1213" s="495"/>
      <c r="J1213" s="495"/>
      <c r="K1213" s="495"/>
      <c r="L1213" s="495"/>
      <c r="M1213" s="505"/>
      <c r="N1213" s="498"/>
      <c r="O1213" s="501"/>
    </row>
    <row r="1214" spans="1:15" s="497" customFormat="1" ht="30" x14ac:dyDescent="0.2">
      <c r="A1214" s="506"/>
      <c r="B1214" s="495"/>
      <c r="C1214" s="495"/>
      <c r="D1214" s="495"/>
      <c r="E1214" s="495"/>
      <c r="F1214" s="495"/>
      <c r="H1214" s="495"/>
      <c r="J1214" s="495"/>
      <c r="K1214" s="495"/>
      <c r="L1214" s="495"/>
      <c r="M1214" s="498"/>
      <c r="N1214" s="498"/>
      <c r="O1214" s="499"/>
    </row>
    <row r="1215" spans="1:15" s="497" customFormat="1" ht="30" x14ac:dyDescent="0.4">
      <c r="A1215" s="506"/>
      <c r="B1215" s="495"/>
      <c r="C1215" s="495"/>
      <c r="D1215" s="495"/>
      <c r="E1215" s="495"/>
      <c r="F1215" s="495"/>
      <c r="H1215" s="495"/>
      <c r="J1215" s="495"/>
      <c r="K1215" s="495"/>
      <c r="L1215" s="495"/>
      <c r="M1215" s="498"/>
      <c r="N1215" s="498"/>
      <c r="O1215" s="500"/>
    </row>
    <row r="1216" spans="1:15" s="497" customFormat="1" ht="30" x14ac:dyDescent="0.2">
      <c r="A1216" s="506"/>
      <c r="B1216" s="495"/>
      <c r="C1216" s="495"/>
      <c r="D1216" s="495"/>
      <c r="E1216" s="495"/>
      <c r="F1216" s="495"/>
      <c r="H1216" s="495"/>
      <c r="J1216" s="495"/>
      <c r="K1216" s="495"/>
      <c r="L1216" s="495"/>
      <c r="O1216" s="499"/>
    </row>
    <row r="1217" spans="1:15" s="497" customFormat="1" ht="30" x14ac:dyDescent="0.2">
      <c r="A1217" s="506"/>
      <c r="B1217" s="495"/>
      <c r="C1217" s="495"/>
      <c r="D1217" s="495"/>
      <c r="E1217" s="495"/>
      <c r="F1217" s="495"/>
      <c r="H1217" s="495"/>
      <c r="J1217" s="495"/>
      <c r="K1217" s="495"/>
      <c r="L1217" s="495"/>
      <c r="M1217" s="505"/>
      <c r="N1217" s="498"/>
      <c r="O1217" s="499"/>
    </row>
    <row r="1218" spans="1:15" s="497" customFormat="1" ht="30" x14ac:dyDescent="0.4">
      <c r="A1218" s="506"/>
      <c r="B1218" s="495"/>
      <c r="C1218" s="495"/>
      <c r="D1218" s="495"/>
      <c r="E1218" s="495"/>
      <c r="F1218" s="495"/>
      <c r="H1218" s="495"/>
      <c r="J1218" s="495"/>
      <c r="K1218" s="495"/>
      <c r="L1218" s="495"/>
      <c r="M1218" s="498"/>
      <c r="N1218" s="498"/>
      <c r="O1218" s="500"/>
    </row>
    <row r="1219" spans="1:15" s="497" customFormat="1" ht="30" x14ac:dyDescent="0.2">
      <c r="A1219" s="506"/>
      <c r="B1219" s="495"/>
      <c r="C1219" s="495"/>
      <c r="D1219" s="495"/>
      <c r="E1219" s="495"/>
      <c r="F1219" s="495"/>
      <c r="H1219" s="495"/>
      <c r="J1219" s="495"/>
      <c r="K1219" s="495"/>
      <c r="L1219" s="495"/>
      <c r="M1219" s="498"/>
      <c r="N1219" s="498"/>
      <c r="O1219" s="499"/>
    </row>
    <row r="1220" spans="1:15" s="497" customFormat="1" ht="30" x14ac:dyDescent="0.4">
      <c r="A1220" s="506"/>
      <c r="B1220" s="495"/>
      <c r="C1220" s="495"/>
      <c r="D1220" s="495"/>
      <c r="E1220" s="495"/>
      <c r="F1220" s="495"/>
      <c r="H1220" s="495"/>
      <c r="J1220" s="495"/>
      <c r="K1220" s="495"/>
      <c r="L1220" s="495"/>
      <c r="M1220" s="498"/>
      <c r="N1220" s="498"/>
      <c r="O1220" s="500"/>
    </row>
    <row r="1221" spans="1:15" s="497" customFormat="1" ht="30" x14ac:dyDescent="0.2">
      <c r="A1221" s="506"/>
      <c r="B1221" s="495"/>
      <c r="C1221" s="495"/>
      <c r="D1221" s="495"/>
      <c r="E1221" s="495"/>
      <c r="F1221" s="495"/>
      <c r="H1221" s="495"/>
      <c r="J1221" s="495"/>
      <c r="K1221" s="495"/>
      <c r="L1221" s="495"/>
      <c r="M1221" s="498"/>
      <c r="N1221" s="498"/>
      <c r="O1221" s="499"/>
    </row>
    <row r="1222" spans="1:15" s="497" customFormat="1" ht="30" x14ac:dyDescent="0.2">
      <c r="A1222" s="506"/>
      <c r="B1222" s="495"/>
      <c r="C1222" s="495"/>
      <c r="D1222" s="495"/>
      <c r="E1222" s="495"/>
      <c r="F1222" s="495"/>
      <c r="H1222" s="495"/>
      <c r="J1222" s="495"/>
      <c r="K1222" s="495"/>
      <c r="L1222" s="495"/>
      <c r="M1222" s="498"/>
      <c r="O1222" s="499"/>
    </row>
    <row r="1223" spans="1:15" s="497" customFormat="1" ht="30" x14ac:dyDescent="0.2">
      <c r="A1223" s="506"/>
      <c r="B1223" s="495"/>
      <c r="C1223" s="495"/>
      <c r="D1223" s="495"/>
      <c r="E1223" s="495"/>
      <c r="F1223" s="495"/>
      <c r="H1223" s="495"/>
      <c r="J1223" s="495"/>
      <c r="K1223" s="495"/>
      <c r="L1223" s="495"/>
      <c r="M1223" s="498"/>
      <c r="N1223" s="498"/>
      <c r="O1223" s="499"/>
    </row>
    <row r="1224" spans="1:15" s="497" customFormat="1" ht="30" x14ac:dyDescent="0.2">
      <c r="A1224" s="506"/>
      <c r="B1224" s="495"/>
      <c r="C1224" s="495"/>
      <c r="D1224" s="495"/>
      <c r="E1224" s="495"/>
      <c r="F1224" s="495"/>
      <c r="H1224" s="495"/>
      <c r="J1224" s="495"/>
      <c r="K1224" s="495"/>
      <c r="L1224" s="495"/>
      <c r="M1224" s="498"/>
      <c r="N1224" s="498"/>
      <c r="O1224" s="499"/>
    </row>
    <row r="1225" spans="1:15" s="497" customFormat="1" ht="30" x14ac:dyDescent="0.2">
      <c r="A1225" s="506"/>
      <c r="B1225" s="495"/>
      <c r="C1225" s="495"/>
      <c r="D1225" s="495"/>
      <c r="E1225" s="495"/>
      <c r="F1225" s="495"/>
      <c r="H1225" s="495"/>
      <c r="J1225" s="495"/>
      <c r="K1225" s="495"/>
      <c r="L1225" s="495"/>
      <c r="M1225" s="498"/>
      <c r="N1225" s="498"/>
      <c r="O1225" s="499"/>
    </row>
    <row r="1226" spans="1:15" s="497" customFormat="1" ht="33.75" x14ac:dyDescent="0.2">
      <c r="A1226" s="506"/>
      <c r="B1226" s="495"/>
      <c r="C1226" s="495"/>
      <c r="D1226" s="495"/>
      <c r="E1226" s="495"/>
      <c r="F1226" s="495"/>
      <c r="H1226" s="495"/>
      <c r="J1226" s="495"/>
      <c r="K1226" s="495"/>
      <c r="L1226" s="495"/>
      <c r="M1226" s="498"/>
      <c r="N1226" s="498"/>
      <c r="O1226" s="504"/>
    </row>
    <row r="1227" spans="1:15" s="497" customFormat="1" ht="30" x14ac:dyDescent="0.2">
      <c r="A1227" s="506"/>
      <c r="B1227" s="495"/>
      <c r="C1227" s="495"/>
      <c r="D1227" s="495"/>
      <c r="E1227" s="495"/>
      <c r="F1227" s="495"/>
      <c r="H1227" s="495"/>
      <c r="J1227" s="495"/>
      <c r="K1227" s="495"/>
      <c r="L1227" s="495"/>
      <c r="M1227" s="505"/>
      <c r="N1227" s="498"/>
      <c r="O1227" s="499"/>
    </row>
    <row r="1228" spans="1:15" s="497" customFormat="1" ht="30" x14ac:dyDescent="0.2">
      <c r="A1228" s="506"/>
      <c r="B1228" s="495"/>
      <c r="C1228" s="495"/>
      <c r="D1228" s="495"/>
      <c r="E1228" s="495"/>
      <c r="F1228" s="495"/>
      <c r="H1228" s="495"/>
      <c r="J1228" s="495"/>
      <c r="K1228" s="495"/>
      <c r="L1228" s="495"/>
      <c r="M1228" s="498"/>
      <c r="O1228" s="499"/>
    </row>
    <row r="1229" spans="1:15" s="497" customFormat="1" ht="30" x14ac:dyDescent="0.2">
      <c r="A1229" s="506"/>
      <c r="B1229" s="495"/>
      <c r="C1229" s="495"/>
      <c r="D1229" s="495"/>
      <c r="E1229" s="495"/>
      <c r="F1229" s="495"/>
      <c r="H1229" s="495"/>
      <c r="J1229" s="495"/>
      <c r="K1229" s="495"/>
      <c r="L1229" s="495"/>
      <c r="M1229" s="498"/>
      <c r="N1229" s="498"/>
      <c r="O1229" s="499"/>
    </row>
    <row r="1230" spans="1:15" s="497" customFormat="1" ht="30" x14ac:dyDescent="0.4">
      <c r="A1230" s="506"/>
      <c r="B1230" s="495"/>
      <c r="C1230" s="495"/>
      <c r="D1230" s="495"/>
      <c r="E1230" s="495"/>
      <c r="F1230" s="495"/>
      <c r="H1230" s="495"/>
      <c r="J1230" s="495"/>
      <c r="K1230" s="495"/>
      <c r="L1230" s="495"/>
      <c r="M1230" s="498"/>
      <c r="N1230" s="498"/>
      <c r="O1230" s="500"/>
    </row>
    <row r="1231" spans="1:15" s="497" customFormat="1" ht="30" x14ac:dyDescent="0.2">
      <c r="A1231" s="506"/>
      <c r="B1231" s="495"/>
      <c r="C1231" s="495"/>
      <c r="D1231" s="495"/>
      <c r="E1231" s="495"/>
      <c r="F1231" s="495"/>
      <c r="H1231" s="495"/>
      <c r="J1231" s="495"/>
      <c r="K1231" s="495"/>
      <c r="L1231" s="495"/>
      <c r="M1231" s="498"/>
      <c r="N1231" s="498"/>
      <c r="O1231" s="509"/>
    </row>
    <row r="1232" spans="1:15" s="497" customFormat="1" ht="30" x14ac:dyDescent="0.2">
      <c r="A1232" s="506"/>
      <c r="B1232" s="495"/>
      <c r="C1232" s="495"/>
      <c r="D1232" s="495"/>
      <c r="E1232" s="495"/>
      <c r="F1232" s="495"/>
      <c r="H1232" s="495"/>
      <c r="J1232" s="495"/>
      <c r="K1232" s="495"/>
      <c r="L1232" s="495"/>
      <c r="M1232" s="498"/>
      <c r="N1232" s="498"/>
      <c r="O1232" s="499"/>
    </row>
    <row r="1233" spans="1:15" s="497" customFormat="1" ht="30" x14ac:dyDescent="0.2">
      <c r="A1233" s="506"/>
      <c r="B1233" s="495"/>
      <c r="C1233" s="495"/>
      <c r="D1233" s="495"/>
      <c r="E1233" s="495"/>
      <c r="F1233" s="495"/>
      <c r="H1233" s="495"/>
      <c r="J1233" s="495"/>
      <c r="K1233" s="495"/>
      <c r="L1233" s="495"/>
      <c r="M1233" s="498"/>
      <c r="N1233" s="498"/>
      <c r="O1233" s="499"/>
    </row>
    <row r="1234" spans="1:15" s="497" customFormat="1" ht="30" x14ac:dyDescent="0.2">
      <c r="A1234" s="506"/>
      <c r="B1234" s="495"/>
      <c r="C1234" s="495"/>
      <c r="D1234" s="495"/>
      <c r="E1234" s="495"/>
      <c r="F1234" s="495"/>
      <c r="H1234" s="495"/>
      <c r="J1234" s="495"/>
      <c r="K1234" s="495"/>
      <c r="L1234" s="495"/>
      <c r="M1234" s="498"/>
      <c r="O1234" s="499"/>
    </row>
    <row r="1235" spans="1:15" s="497" customFormat="1" ht="30" x14ac:dyDescent="0.2">
      <c r="A1235" s="506"/>
      <c r="B1235" s="495"/>
      <c r="C1235" s="495"/>
      <c r="D1235" s="495"/>
      <c r="E1235" s="495"/>
      <c r="F1235" s="495"/>
      <c r="H1235" s="495"/>
      <c r="J1235" s="495"/>
      <c r="K1235" s="495"/>
      <c r="L1235" s="495"/>
      <c r="M1235" s="498"/>
      <c r="O1235" s="499"/>
    </row>
    <row r="1236" spans="1:15" s="497" customFormat="1" ht="30" x14ac:dyDescent="0.4">
      <c r="A1236" s="506"/>
      <c r="B1236" s="495"/>
      <c r="C1236" s="495"/>
      <c r="D1236" s="495"/>
      <c r="E1236" s="495"/>
      <c r="F1236" s="495"/>
      <c r="H1236" s="495"/>
      <c r="J1236" s="495"/>
      <c r="K1236" s="495"/>
      <c r="L1236" s="495"/>
      <c r="M1236" s="498"/>
      <c r="N1236" s="498"/>
      <c r="O1236" s="500"/>
    </row>
    <row r="1237" spans="1:15" s="497" customFormat="1" ht="30" x14ac:dyDescent="0.4">
      <c r="A1237" s="506"/>
      <c r="B1237" s="495"/>
      <c r="C1237" s="495"/>
      <c r="D1237" s="495"/>
      <c r="E1237" s="495"/>
      <c r="F1237" s="495"/>
      <c r="H1237" s="495"/>
      <c r="J1237" s="495"/>
      <c r="K1237" s="495"/>
      <c r="L1237" s="495"/>
      <c r="O1237" s="500"/>
    </row>
    <row r="1238" spans="1:15" s="497" customFormat="1" ht="30" x14ac:dyDescent="0.2">
      <c r="A1238" s="506"/>
      <c r="B1238" s="495"/>
      <c r="C1238" s="495"/>
      <c r="D1238" s="495"/>
      <c r="E1238" s="495"/>
      <c r="F1238" s="495"/>
      <c r="H1238" s="495"/>
      <c r="J1238" s="495"/>
      <c r="K1238" s="495"/>
      <c r="L1238" s="495"/>
      <c r="M1238" s="498"/>
      <c r="N1238" s="498"/>
      <c r="O1238" s="499"/>
    </row>
    <row r="1239" spans="1:15" s="497" customFormat="1" ht="30" x14ac:dyDescent="0.2">
      <c r="A1239" s="506"/>
      <c r="B1239" s="495"/>
      <c r="C1239" s="495"/>
      <c r="D1239" s="495"/>
      <c r="E1239" s="495"/>
      <c r="F1239" s="495"/>
      <c r="H1239" s="495"/>
      <c r="J1239" s="495"/>
      <c r="K1239" s="495"/>
      <c r="L1239" s="495"/>
      <c r="M1239" s="498"/>
      <c r="O1239" s="499"/>
    </row>
    <row r="1240" spans="1:15" s="497" customFormat="1" ht="30" x14ac:dyDescent="0.2">
      <c r="A1240" s="506"/>
      <c r="B1240" s="495"/>
      <c r="C1240" s="495"/>
      <c r="D1240" s="495"/>
      <c r="E1240" s="495"/>
      <c r="F1240" s="495"/>
      <c r="H1240" s="495"/>
      <c r="J1240" s="495"/>
      <c r="K1240" s="495"/>
      <c r="L1240" s="495"/>
      <c r="M1240" s="498"/>
      <c r="N1240" s="498"/>
      <c r="O1240" s="501"/>
    </row>
    <row r="1241" spans="1:15" s="497" customFormat="1" ht="30" x14ac:dyDescent="0.2">
      <c r="A1241" s="506"/>
      <c r="B1241" s="495"/>
      <c r="C1241" s="495"/>
      <c r="D1241" s="495"/>
      <c r="E1241" s="495"/>
      <c r="F1241" s="495"/>
      <c r="H1241" s="495"/>
      <c r="J1241" s="495"/>
      <c r="K1241" s="495"/>
      <c r="L1241" s="495"/>
      <c r="M1241" s="498"/>
      <c r="N1241" s="498"/>
      <c r="O1241" s="499"/>
    </row>
    <row r="1242" spans="1:15" s="497" customFormat="1" ht="30" x14ac:dyDescent="0.2">
      <c r="A1242" s="506"/>
      <c r="B1242" s="495"/>
      <c r="C1242" s="495"/>
      <c r="D1242" s="495"/>
      <c r="E1242" s="495"/>
      <c r="F1242" s="495"/>
      <c r="H1242" s="495"/>
      <c r="J1242" s="495"/>
      <c r="K1242" s="495"/>
      <c r="L1242" s="495"/>
      <c r="M1242" s="498"/>
      <c r="N1242" s="498"/>
      <c r="O1242" s="499"/>
    </row>
    <row r="1243" spans="1:15" s="497" customFormat="1" ht="30" x14ac:dyDescent="0.2">
      <c r="A1243" s="506"/>
      <c r="B1243" s="495"/>
      <c r="C1243" s="495"/>
      <c r="D1243" s="495"/>
      <c r="E1243" s="495"/>
      <c r="F1243" s="495"/>
      <c r="H1243" s="495"/>
      <c r="J1243" s="495"/>
      <c r="K1243" s="495"/>
      <c r="L1243" s="495"/>
      <c r="M1243" s="505"/>
      <c r="O1243" s="499"/>
    </row>
    <row r="1244" spans="1:15" s="497" customFormat="1" ht="30" x14ac:dyDescent="0.2">
      <c r="A1244" s="506"/>
      <c r="B1244" s="495"/>
      <c r="C1244" s="495"/>
      <c r="D1244" s="495"/>
      <c r="E1244" s="495"/>
      <c r="F1244" s="495"/>
      <c r="H1244" s="495"/>
      <c r="J1244" s="495"/>
      <c r="K1244" s="495"/>
      <c r="L1244" s="495"/>
      <c r="M1244" s="498"/>
      <c r="N1244" s="498"/>
      <c r="O1244" s="499"/>
    </row>
    <row r="1245" spans="1:15" s="497" customFormat="1" ht="30" x14ac:dyDescent="0.2">
      <c r="A1245" s="506"/>
      <c r="B1245" s="495"/>
      <c r="C1245" s="495"/>
      <c r="D1245" s="495"/>
      <c r="E1245" s="495"/>
      <c r="F1245" s="495"/>
      <c r="H1245" s="495"/>
      <c r="J1245" s="495"/>
      <c r="K1245" s="495"/>
      <c r="L1245" s="495"/>
      <c r="M1245" s="498"/>
      <c r="N1245" s="498"/>
      <c r="O1245" s="499"/>
    </row>
    <row r="1246" spans="1:15" s="497" customFormat="1" ht="30" x14ac:dyDescent="0.2">
      <c r="A1246" s="506"/>
      <c r="B1246" s="495"/>
      <c r="C1246" s="495"/>
      <c r="D1246" s="495"/>
      <c r="E1246" s="495"/>
      <c r="F1246" s="495"/>
      <c r="H1246" s="495"/>
      <c r="J1246" s="495"/>
      <c r="K1246" s="495"/>
      <c r="L1246" s="495"/>
      <c r="M1246" s="498"/>
      <c r="N1246" s="498"/>
      <c r="O1246" s="499"/>
    </row>
    <row r="1247" spans="1:15" s="497" customFormat="1" ht="30" x14ac:dyDescent="0.4">
      <c r="A1247" s="506"/>
      <c r="B1247" s="495"/>
      <c r="C1247" s="495"/>
      <c r="D1247" s="495"/>
      <c r="E1247" s="495"/>
      <c r="F1247" s="495"/>
      <c r="H1247" s="495"/>
      <c r="J1247" s="495"/>
      <c r="K1247" s="495"/>
      <c r="L1247" s="495"/>
      <c r="M1247" s="505"/>
      <c r="N1247" s="498"/>
      <c r="O1247" s="500"/>
    </row>
    <row r="1248" spans="1:15" s="497" customFormat="1" ht="30" x14ac:dyDescent="0.2">
      <c r="A1248" s="506"/>
      <c r="B1248" s="495"/>
      <c r="C1248" s="495"/>
      <c r="D1248" s="495"/>
      <c r="E1248" s="495"/>
      <c r="F1248" s="495"/>
      <c r="H1248" s="495"/>
      <c r="J1248" s="495"/>
      <c r="K1248" s="495"/>
      <c r="L1248" s="495"/>
      <c r="M1248" s="498"/>
      <c r="N1248" s="498"/>
      <c r="O1248" s="501"/>
    </row>
    <row r="1249" spans="1:15" s="497" customFormat="1" ht="30" x14ac:dyDescent="0.2">
      <c r="A1249" s="506"/>
      <c r="B1249" s="495"/>
      <c r="C1249" s="495"/>
      <c r="D1249" s="495"/>
      <c r="E1249" s="495"/>
      <c r="F1249" s="495"/>
      <c r="H1249" s="495"/>
      <c r="J1249" s="495"/>
      <c r="K1249" s="495"/>
      <c r="L1249" s="495"/>
      <c r="O1249" s="499"/>
    </row>
    <row r="1250" spans="1:15" s="497" customFormat="1" ht="30" x14ac:dyDescent="0.2">
      <c r="A1250" s="506"/>
      <c r="B1250" s="495"/>
      <c r="C1250" s="495"/>
      <c r="D1250" s="495"/>
      <c r="E1250" s="495"/>
      <c r="F1250" s="495"/>
      <c r="H1250" s="495"/>
      <c r="J1250" s="495"/>
      <c r="K1250" s="495"/>
      <c r="L1250" s="495"/>
      <c r="M1250" s="498"/>
      <c r="N1250" s="498"/>
      <c r="O1250" s="499"/>
    </row>
    <row r="1251" spans="1:15" s="497" customFormat="1" ht="30" x14ac:dyDescent="0.4">
      <c r="A1251" s="506"/>
      <c r="B1251" s="495"/>
      <c r="C1251" s="495"/>
      <c r="D1251" s="495"/>
      <c r="E1251" s="495"/>
      <c r="F1251" s="495"/>
      <c r="H1251" s="495"/>
      <c r="J1251" s="495"/>
      <c r="K1251" s="495"/>
      <c r="L1251" s="495"/>
      <c r="O1251" s="500"/>
    </row>
    <row r="1252" spans="1:15" s="497" customFormat="1" ht="30" x14ac:dyDescent="0.4">
      <c r="A1252" s="506"/>
      <c r="B1252" s="495"/>
      <c r="C1252" s="495"/>
      <c r="D1252" s="495"/>
      <c r="E1252" s="495"/>
      <c r="F1252" s="495"/>
      <c r="H1252" s="495"/>
      <c r="J1252" s="495"/>
      <c r="K1252" s="495"/>
      <c r="L1252" s="495"/>
      <c r="M1252" s="498"/>
      <c r="N1252" s="498"/>
      <c r="O1252" s="500"/>
    </row>
    <row r="1253" spans="1:15" s="497" customFormat="1" ht="30" x14ac:dyDescent="0.2">
      <c r="A1253" s="506"/>
      <c r="B1253" s="495"/>
      <c r="C1253" s="495"/>
      <c r="D1253" s="495"/>
      <c r="E1253" s="495"/>
      <c r="F1253" s="495"/>
      <c r="H1253" s="495"/>
      <c r="J1253" s="495"/>
      <c r="K1253" s="495"/>
      <c r="L1253" s="495"/>
      <c r="M1253" s="498"/>
      <c r="N1253" s="498"/>
      <c r="O1253" s="499"/>
    </row>
    <row r="1254" spans="1:15" s="497" customFormat="1" ht="30" x14ac:dyDescent="0.2">
      <c r="A1254" s="506"/>
      <c r="B1254" s="495"/>
      <c r="C1254" s="495"/>
      <c r="D1254" s="495"/>
      <c r="E1254" s="495"/>
      <c r="F1254" s="495"/>
      <c r="H1254" s="495"/>
      <c r="J1254" s="495"/>
      <c r="K1254" s="495"/>
      <c r="L1254" s="495"/>
      <c r="O1254" s="499"/>
    </row>
    <row r="1255" spans="1:15" s="497" customFormat="1" ht="33" x14ac:dyDescent="0.2">
      <c r="A1255" s="506"/>
      <c r="B1255" s="495"/>
      <c r="C1255" s="495"/>
      <c r="D1255" s="495"/>
      <c r="E1255" s="495"/>
      <c r="F1255" s="495"/>
      <c r="H1255" s="495"/>
      <c r="J1255" s="495"/>
      <c r="K1255" s="495"/>
      <c r="L1255" s="495"/>
      <c r="M1255" s="498"/>
      <c r="N1255" s="498"/>
      <c r="O1255" s="502"/>
    </row>
    <row r="1256" spans="1:15" s="497" customFormat="1" ht="33.75" x14ac:dyDescent="0.2">
      <c r="A1256" s="506"/>
      <c r="B1256" s="495"/>
      <c r="C1256" s="495"/>
      <c r="D1256" s="495"/>
      <c r="E1256" s="495"/>
      <c r="F1256" s="495"/>
      <c r="H1256" s="495"/>
      <c r="J1256" s="495"/>
      <c r="K1256" s="495"/>
      <c r="L1256" s="495"/>
      <c r="M1256" s="498"/>
      <c r="N1256" s="498"/>
      <c r="O1256" s="504"/>
    </row>
    <row r="1257" spans="1:15" s="497" customFormat="1" ht="30" x14ac:dyDescent="0.2">
      <c r="A1257" s="506"/>
      <c r="B1257" s="495"/>
      <c r="C1257" s="495"/>
      <c r="D1257" s="495"/>
      <c r="E1257" s="495"/>
      <c r="F1257" s="495"/>
      <c r="H1257" s="495"/>
      <c r="J1257" s="495"/>
      <c r="K1257" s="495"/>
      <c r="L1257" s="495"/>
      <c r="M1257" s="498"/>
      <c r="N1257" s="498"/>
      <c r="O1257" s="499"/>
    </row>
    <row r="1258" spans="1:15" s="497" customFormat="1" ht="30" x14ac:dyDescent="0.2">
      <c r="A1258" s="506"/>
      <c r="B1258" s="495"/>
      <c r="C1258" s="495"/>
      <c r="D1258" s="495"/>
      <c r="E1258" s="495"/>
      <c r="F1258" s="495"/>
      <c r="H1258" s="495"/>
      <c r="J1258" s="495"/>
      <c r="K1258" s="495"/>
      <c r="L1258" s="495"/>
      <c r="M1258" s="498"/>
      <c r="O1258" s="499"/>
    </row>
    <row r="1259" spans="1:15" s="497" customFormat="1" ht="30" x14ac:dyDescent="0.2">
      <c r="A1259" s="506"/>
      <c r="B1259" s="495"/>
      <c r="C1259" s="495"/>
      <c r="D1259" s="495"/>
      <c r="E1259" s="495"/>
      <c r="F1259" s="495"/>
      <c r="H1259" s="495"/>
      <c r="J1259" s="495"/>
      <c r="K1259" s="495"/>
      <c r="L1259" s="495"/>
      <c r="M1259" s="498"/>
      <c r="O1259" s="499"/>
    </row>
    <row r="1260" spans="1:15" s="497" customFormat="1" ht="30" x14ac:dyDescent="0.2">
      <c r="A1260" s="506"/>
      <c r="B1260" s="495"/>
      <c r="C1260" s="495"/>
      <c r="D1260" s="495"/>
      <c r="E1260" s="495"/>
      <c r="F1260" s="495"/>
      <c r="H1260" s="495"/>
      <c r="J1260" s="495"/>
      <c r="K1260" s="495"/>
      <c r="L1260" s="495"/>
      <c r="M1260" s="505"/>
      <c r="N1260" s="498"/>
      <c r="O1260" s="501"/>
    </row>
    <row r="1261" spans="1:15" s="497" customFormat="1" ht="30" x14ac:dyDescent="0.2">
      <c r="A1261" s="506"/>
      <c r="B1261" s="495"/>
      <c r="C1261" s="495"/>
      <c r="D1261" s="495"/>
      <c r="E1261" s="495"/>
      <c r="F1261" s="495"/>
      <c r="H1261" s="495"/>
      <c r="J1261" s="495"/>
      <c r="K1261" s="495"/>
      <c r="L1261" s="495"/>
      <c r="M1261" s="498"/>
      <c r="N1261" s="498"/>
      <c r="O1261" s="499"/>
    </row>
    <row r="1262" spans="1:15" s="497" customFormat="1" ht="30" x14ac:dyDescent="0.2">
      <c r="A1262" s="506"/>
      <c r="B1262" s="495"/>
      <c r="C1262" s="495"/>
      <c r="D1262" s="495"/>
      <c r="E1262" s="495"/>
      <c r="F1262" s="495"/>
      <c r="H1262" s="495"/>
      <c r="J1262" s="495"/>
      <c r="K1262" s="495"/>
      <c r="L1262" s="495"/>
      <c r="M1262" s="498"/>
      <c r="N1262" s="498"/>
      <c r="O1262" s="499"/>
    </row>
    <row r="1263" spans="1:15" s="497" customFormat="1" ht="30" x14ac:dyDescent="0.4">
      <c r="A1263" s="506"/>
      <c r="B1263" s="495"/>
      <c r="C1263" s="495"/>
      <c r="D1263" s="495"/>
      <c r="E1263" s="495"/>
      <c r="F1263" s="495"/>
      <c r="H1263" s="495"/>
      <c r="J1263" s="495"/>
      <c r="K1263" s="495"/>
      <c r="L1263" s="495"/>
      <c r="M1263" s="498"/>
      <c r="N1263" s="498"/>
      <c r="O1263" s="500"/>
    </row>
    <row r="1264" spans="1:15" s="497" customFormat="1" ht="30" x14ac:dyDescent="0.2">
      <c r="A1264" s="506"/>
      <c r="B1264" s="495"/>
      <c r="C1264" s="495"/>
      <c r="D1264" s="495"/>
      <c r="E1264" s="495"/>
      <c r="F1264" s="495"/>
      <c r="H1264" s="495"/>
      <c r="J1264" s="495"/>
      <c r="K1264" s="495"/>
      <c r="L1264" s="495"/>
      <c r="M1264" s="498"/>
      <c r="N1264" s="498"/>
      <c r="O1264" s="499"/>
    </row>
    <row r="1265" spans="1:15" s="497" customFormat="1" ht="30" x14ac:dyDescent="0.4">
      <c r="A1265" s="506"/>
      <c r="B1265" s="495"/>
      <c r="C1265" s="495"/>
      <c r="D1265" s="495"/>
      <c r="E1265" s="495"/>
      <c r="F1265" s="495"/>
      <c r="H1265" s="495"/>
      <c r="J1265" s="495"/>
      <c r="K1265" s="495"/>
      <c r="L1265" s="495"/>
      <c r="M1265" s="505"/>
      <c r="N1265" s="498"/>
      <c r="O1265" s="500"/>
    </row>
    <row r="1266" spans="1:15" s="497" customFormat="1" ht="30" x14ac:dyDescent="0.2">
      <c r="A1266" s="506"/>
      <c r="B1266" s="495"/>
      <c r="C1266" s="495"/>
      <c r="D1266" s="495"/>
      <c r="E1266" s="495"/>
      <c r="F1266" s="495"/>
      <c r="H1266" s="495"/>
      <c r="J1266" s="495"/>
      <c r="K1266" s="495"/>
      <c r="L1266" s="495"/>
      <c r="M1266" s="498"/>
      <c r="N1266" s="498"/>
      <c r="O1266" s="499"/>
    </row>
    <row r="1267" spans="1:15" s="497" customFormat="1" ht="30" x14ac:dyDescent="0.4">
      <c r="A1267" s="506"/>
      <c r="B1267" s="495"/>
      <c r="C1267" s="495"/>
      <c r="D1267" s="495"/>
      <c r="E1267" s="495"/>
      <c r="F1267" s="495"/>
      <c r="H1267" s="495"/>
      <c r="J1267" s="495"/>
      <c r="K1267" s="495"/>
      <c r="L1267" s="495"/>
      <c r="M1267" s="498"/>
      <c r="N1267" s="498"/>
      <c r="O1267" s="500"/>
    </row>
    <row r="1268" spans="1:15" s="497" customFormat="1" ht="30" x14ac:dyDescent="0.2">
      <c r="A1268" s="506"/>
      <c r="B1268" s="495"/>
      <c r="C1268" s="495"/>
      <c r="D1268" s="495"/>
      <c r="E1268" s="495"/>
      <c r="F1268" s="495"/>
      <c r="H1268" s="495"/>
      <c r="J1268" s="495"/>
      <c r="K1268" s="495"/>
      <c r="L1268" s="495"/>
      <c r="M1268" s="498"/>
      <c r="N1268" s="498"/>
      <c r="O1268" s="499"/>
    </row>
    <row r="1269" spans="1:15" s="497" customFormat="1" ht="30" x14ac:dyDescent="0.2">
      <c r="A1269" s="506"/>
      <c r="B1269" s="495"/>
      <c r="C1269" s="495"/>
      <c r="D1269" s="495"/>
      <c r="E1269" s="495"/>
      <c r="F1269" s="495"/>
      <c r="H1269" s="495"/>
      <c r="J1269" s="495"/>
      <c r="K1269" s="495"/>
      <c r="L1269" s="495"/>
      <c r="M1269" s="505"/>
      <c r="N1269" s="498"/>
      <c r="O1269" s="499"/>
    </row>
    <row r="1270" spans="1:15" s="497" customFormat="1" ht="30" x14ac:dyDescent="0.2">
      <c r="A1270" s="506"/>
      <c r="B1270" s="495"/>
      <c r="C1270" s="495"/>
      <c r="D1270" s="495"/>
      <c r="E1270" s="495"/>
      <c r="F1270" s="495"/>
      <c r="H1270" s="495"/>
      <c r="J1270" s="495"/>
      <c r="K1270" s="495"/>
      <c r="L1270" s="495"/>
      <c r="O1270" s="499"/>
    </row>
    <row r="1271" spans="1:15" s="497" customFormat="1" ht="30" x14ac:dyDescent="0.2">
      <c r="A1271" s="506"/>
      <c r="B1271" s="495"/>
      <c r="C1271" s="495"/>
      <c r="D1271" s="495"/>
      <c r="E1271" s="495"/>
      <c r="F1271" s="495"/>
      <c r="H1271" s="495"/>
      <c r="J1271" s="495"/>
      <c r="K1271" s="495"/>
      <c r="L1271" s="495"/>
      <c r="M1271" s="498"/>
      <c r="N1271" s="498"/>
      <c r="O1271" s="499"/>
    </row>
    <row r="1272" spans="1:15" s="497" customFormat="1" ht="30" x14ac:dyDescent="0.2">
      <c r="A1272" s="506"/>
      <c r="B1272" s="495"/>
      <c r="C1272" s="495"/>
      <c r="D1272" s="495"/>
      <c r="E1272" s="495"/>
      <c r="F1272" s="495"/>
      <c r="H1272" s="495"/>
      <c r="J1272" s="495"/>
      <c r="K1272" s="495"/>
      <c r="L1272" s="495"/>
      <c r="M1272" s="498"/>
      <c r="N1272" s="498"/>
      <c r="O1272" s="499"/>
    </row>
    <row r="1273" spans="1:15" s="497" customFormat="1" ht="30" x14ac:dyDescent="0.2">
      <c r="A1273" s="506"/>
      <c r="B1273" s="495"/>
      <c r="C1273" s="495"/>
      <c r="D1273" s="495"/>
      <c r="E1273" s="495"/>
      <c r="F1273" s="495"/>
      <c r="H1273" s="495"/>
      <c r="J1273" s="495"/>
      <c r="K1273" s="495"/>
      <c r="L1273" s="495"/>
      <c r="M1273" s="498"/>
      <c r="O1273" s="499"/>
    </row>
    <row r="1274" spans="1:15" s="497" customFormat="1" ht="30" x14ac:dyDescent="0.2">
      <c r="A1274" s="506"/>
      <c r="B1274" s="495"/>
      <c r="C1274" s="495"/>
      <c r="D1274" s="495"/>
      <c r="E1274" s="495"/>
      <c r="F1274" s="495"/>
      <c r="H1274" s="495"/>
      <c r="J1274" s="495"/>
      <c r="K1274" s="495"/>
      <c r="L1274" s="495"/>
      <c r="M1274" s="505"/>
      <c r="N1274" s="498"/>
      <c r="O1274" s="499"/>
    </row>
    <row r="1275" spans="1:15" s="497" customFormat="1" ht="30" x14ac:dyDescent="0.2">
      <c r="A1275" s="506"/>
      <c r="B1275" s="495"/>
      <c r="C1275" s="495"/>
      <c r="D1275" s="495"/>
      <c r="E1275" s="495"/>
      <c r="F1275" s="495"/>
      <c r="H1275" s="495"/>
      <c r="J1275" s="495"/>
      <c r="K1275" s="495"/>
      <c r="L1275" s="495"/>
      <c r="M1275" s="505"/>
      <c r="N1275" s="498"/>
      <c r="O1275" s="499"/>
    </row>
    <row r="1276" spans="1:15" s="497" customFormat="1" ht="30" x14ac:dyDescent="0.2">
      <c r="A1276" s="506"/>
      <c r="B1276" s="495"/>
      <c r="C1276" s="495"/>
      <c r="D1276" s="495"/>
      <c r="E1276" s="495"/>
      <c r="F1276" s="495"/>
      <c r="H1276" s="495"/>
      <c r="J1276" s="495"/>
      <c r="K1276" s="495"/>
      <c r="L1276" s="495"/>
      <c r="M1276" s="498"/>
      <c r="N1276" s="498"/>
      <c r="O1276" s="499"/>
    </row>
    <row r="1277" spans="1:15" s="497" customFormat="1" ht="30" x14ac:dyDescent="0.2">
      <c r="A1277" s="506"/>
      <c r="B1277" s="495"/>
      <c r="C1277" s="495"/>
      <c r="D1277" s="495"/>
      <c r="E1277" s="495"/>
      <c r="F1277" s="495"/>
      <c r="H1277" s="495"/>
      <c r="J1277" s="495"/>
      <c r="K1277" s="495"/>
      <c r="L1277" s="495"/>
      <c r="M1277" s="498"/>
      <c r="N1277" s="498"/>
      <c r="O1277" s="499"/>
    </row>
    <row r="1278" spans="1:15" s="497" customFormat="1" ht="30" x14ac:dyDescent="0.4">
      <c r="A1278" s="506"/>
      <c r="B1278" s="495"/>
      <c r="C1278" s="495"/>
      <c r="D1278" s="495"/>
      <c r="E1278" s="495"/>
      <c r="F1278" s="495"/>
      <c r="H1278" s="495"/>
      <c r="J1278" s="495"/>
      <c r="K1278" s="495"/>
      <c r="L1278" s="495"/>
      <c r="M1278" s="498"/>
      <c r="N1278" s="498"/>
      <c r="O1278" s="500"/>
    </row>
    <row r="1279" spans="1:15" s="497" customFormat="1" ht="30" x14ac:dyDescent="0.2">
      <c r="A1279" s="506"/>
      <c r="B1279" s="495"/>
      <c r="C1279" s="495"/>
      <c r="D1279" s="495"/>
      <c r="E1279" s="495"/>
      <c r="F1279" s="495"/>
      <c r="H1279" s="495"/>
      <c r="J1279" s="495"/>
      <c r="K1279" s="495"/>
      <c r="L1279" s="495"/>
      <c r="M1279" s="498"/>
      <c r="N1279" s="498"/>
      <c r="O1279" s="499"/>
    </row>
    <row r="1280" spans="1:15" s="497" customFormat="1" ht="30" x14ac:dyDescent="0.2">
      <c r="A1280" s="506"/>
      <c r="B1280" s="495"/>
      <c r="C1280" s="495"/>
      <c r="D1280" s="495"/>
      <c r="E1280" s="495"/>
      <c r="F1280" s="495"/>
      <c r="H1280" s="495"/>
      <c r="J1280" s="495"/>
      <c r="K1280" s="495"/>
      <c r="L1280" s="495"/>
      <c r="M1280" s="505"/>
      <c r="O1280" s="499"/>
    </row>
    <row r="1281" spans="1:15" s="497" customFormat="1" ht="30" x14ac:dyDescent="0.2">
      <c r="A1281" s="506"/>
      <c r="B1281" s="495"/>
      <c r="C1281" s="495"/>
      <c r="D1281" s="495"/>
      <c r="E1281" s="495"/>
      <c r="F1281" s="495"/>
      <c r="H1281" s="495"/>
      <c r="J1281" s="495"/>
      <c r="K1281" s="495"/>
      <c r="L1281" s="495"/>
      <c r="M1281" s="505"/>
      <c r="N1281" s="498"/>
      <c r="O1281" s="499"/>
    </row>
    <row r="1282" spans="1:15" s="497" customFormat="1" ht="30" x14ac:dyDescent="0.2">
      <c r="A1282" s="506"/>
      <c r="B1282" s="495"/>
      <c r="C1282" s="495"/>
      <c r="D1282" s="495"/>
      <c r="E1282" s="495"/>
      <c r="F1282" s="495"/>
      <c r="H1282" s="495"/>
      <c r="J1282" s="495"/>
      <c r="K1282" s="495"/>
      <c r="L1282" s="495"/>
      <c r="M1282" s="511"/>
      <c r="O1282" s="499"/>
    </row>
    <row r="1283" spans="1:15" s="497" customFormat="1" ht="30" x14ac:dyDescent="0.2">
      <c r="A1283" s="506"/>
      <c r="B1283" s="495"/>
      <c r="C1283" s="495"/>
      <c r="D1283" s="495"/>
      <c r="E1283" s="495"/>
      <c r="F1283" s="495"/>
      <c r="H1283" s="495"/>
      <c r="J1283" s="495"/>
      <c r="K1283" s="495"/>
      <c r="L1283" s="495"/>
      <c r="M1283" s="505"/>
      <c r="N1283" s="498"/>
      <c r="O1283" s="499"/>
    </row>
    <row r="1284" spans="1:15" s="497" customFormat="1" ht="30" x14ac:dyDescent="0.2">
      <c r="A1284" s="506"/>
      <c r="B1284" s="495"/>
      <c r="C1284" s="495"/>
      <c r="D1284" s="495"/>
      <c r="E1284" s="495"/>
      <c r="F1284" s="495"/>
      <c r="H1284" s="495"/>
      <c r="J1284" s="495"/>
      <c r="K1284" s="495"/>
      <c r="L1284" s="495"/>
      <c r="M1284" s="498"/>
      <c r="N1284" s="498"/>
      <c r="O1284" s="499"/>
    </row>
    <row r="1285" spans="1:15" s="497" customFormat="1" ht="30" x14ac:dyDescent="0.2">
      <c r="A1285" s="506"/>
      <c r="B1285" s="495"/>
      <c r="C1285" s="495"/>
      <c r="D1285" s="495"/>
      <c r="E1285" s="495"/>
      <c r="F1285" s="495"/>
      <c r="H1285" s="495"/>
      <c r="J1285" s="495"/>
      <c r="K1285" s="495"/>
      <c r="L1285" s="495"/>
      <c r="M1285" s="498"/>
      <c r="O1285" s="499"/>
    </row>
    <row r="1286" spans="1:15" s="497" customFormat="1" ht="30" x14ac:dyDescent="0.2">
      <c r="A1286" s="506"/>
      <c r="B1286" s="495"/>
      <c r="C1286" s="495"/>
      <c r="D1286" s="495"/>
      <c r="E1286" s="495"/>
      <c r="F1286" s="495"/>
      <c r="H1286" s="495"/>
      <c r="J1286" s="495"/>
      <c r="K1286" s="495"/>
      <c r="L1286" s="495"/>
      <c r="M1286" s="498"/>
      <c r="O1286" s="499"/>
    </row>
    <row r="1287" spans="1:15" s="497" customFormat="1" ht="30" x14ac:dyDescent="0.2">
      <c r="A1287" s="506"/>
      <c r="B1287" s="495"/>
      <c r="C1287" s="495"/>
      <c r="D1287" s="495"/>
      <c r="E1287" s="495"/>
      <c r="F1287" s="495"/>
      <c r="H1287" s="495"/>
      <c r="J1287" s="495"/>
      <c r="K1287" s="495"/>
      <c r="L1287" s="495"/>
      <c r="M1287" s="498"/>
      <c r="N1287" s="498"/>
      <c r="O1287" s="499"/>
    </row>
    <row r="1288" spans="1:15" s="497" customFormat="1" ht="30" x14ac:dyDescent="0.2">
      <c r="A1288" s="506"/>
      <c r="B1288" s="495"/>
      <c r="C1288" s="495"/>
      <c r="D1288" s="495"/>
      <c r="E1288" s="495"/>
      <c r="F1288" s="495"/>
      <c r="H1288" s="495"/>
      <c r="J1288" s="495"/>
      <c r="K1288" s="495"/>
      <c r="L1288" s="495"/>
      <c r="M1288" s="498"/>
      <c r="N1288" s="498"/>
      <c r="O1288" s="499"/>
    </row>
    <row r="1289" spans="1:15" s="497" customFormat="1" ht="30" x14ac:dyDescent="0.2">
      <c r="A1289" s="506"/>
      <c r="B1289" s="495"/>
      <c r="C1289" s="495"/>
      <c r="D1289" s="495"/>
      <c r="E1289" s="495"/>
      <c r="F1289" s="495"/>
      <c r="H1289" s="495"/>
      <c r="J1289" s="495"/>
      <c r="K1289" s="495"/>
      <c r="L1289" s="495"/>
      <c r="M1289" s="505"/>
      <c r="N1289" s="498"/>
      <c r="O1289" s="499"/>
    </row>
    <row r="1290" spans="1:15" s="497" customFormat="1" ht="30" x14ac:dyDescent="0.2">
      <c r="A1290" s="506"/>
      <c r="B1290" s="495"/>
      <c r="C1290" s="495"/>
      <c r="D1290" s="495"/>
      <c r="E1290" s="495"/>
      <c r="F1290" s="495"/>
      <c r="H1290" s="495"/>
      <c r="J1290" s="495"/>
      <c r="K1290" s="495"/>
      <c r="L1290" s="495"/>
      <c r="M1290" s="498"/>
      <c r="N1290" s="498"/>
      <c r="O1290" s="499"/>
    </row>
    <row r="1291" spans="1:15" s="497" customFormat="1" ht="30" x14ac:dyDescent="0.2">
      <c r="A1291" s="506"/>
      <c r="B1291" s="495"/>
      <c r="C1291" s="495"/>
      <c r="D1291" s="495"/>
      <c r="E1291" s="495"/>
      <c r="F1291" s="495"/>
      <c r="H1291" s="495"/>
      <c r="J1291" s="495"/>
      <c r="K1291" s="495"/>
      <c r="L1291" s="495"/>
      <c r="M1291" s="498"/>
      <c r="O1291" s="499"/>
    </row>
    <row r="1292" spans="1:15" s="497" customFormat="1" ht="30" x14ac:dyDescent="0.2">
      <c r="A1292" s="506"/>
      <c r="B1292" s="495"/>
      <c r="C1292" s="495"/>
      <c r="D1292" s="495"/>
      <c r="E1292" s="495"/>
      <c r="F1292" s="495"/>
      <c r="H1292" s="495"/>
      <c r="J1292" s="495"/>
      <c r="K1292" s="495"/>
      <c r="L1292" s="495"/>
      <c r="M1292" s="505"/>
      <c r="O1292" s="501"/>
    </row>
    <row r="1293" spans="1:15" s="497" customFormat="1" ht="30" x14ac:dyDescent="0.2">
      <c r="A1293" s="506"/>
      <c r="B1293" s="495"/>
      <c r="C1293" s="495"/>
      <c r="D1293" s="495"/>
      <c r="E1293" s="495"/>
      <c r="F1293" s="495"/>
      <c r="H1293" s="495"/>
      <c r="J1293" s="495"/>
      <c r="K1293" s="495"/>
      <c r="L1293" s="495"/>
      <c r="M1293" s="498"/>
      <c r="N1293" s="498"/>
      <c r="O1293" s="499"/>
    </row>
    <row r="1294" spans="1:15" s="497" customFormat="1" ht="30" x14ac:dyDescent="0.4">
      <c r="A1294" s="506"/>
      <c r="B1294" s="495"/>
      <c r="C1294" s="495"/>
      <c r="D1294" s="495"/>
      <c r="E1294" s="495"/>
      <c r="F1294" s="495"/>
      <c r="H1294" s="495"/>
      <c r="J1294" s="495"/>
      <c r="K1294" s="495"/>
      <c r="L1294" s="495"/>
      <c r="M1294" s="498"/>
      <c r="O1294" s="500"/>
    </row>
    <row r="1295" spans="1:15" s="497" customFormat="1" ht="30" x14ac:dyDescent="0.2">
      <c r="A1295" s="506"/>
      <c r="B1295" s="495"/>
      <c r="C1295" s="495"/>
      <c r="D1295" s="495"/>
      <c r="E1295" s="495"/>
      <c r="F1295" s="495"/>
      <c r="H1295" s="495"/>
      <c r="J1295" s="495"/>
      <c r="K1295" s="495"/>
      <c r="L1295" s="495"/>
      <c r="M1295" s="498"/>
      <c r="O1295" s="499"/>
    </row>
    <row r="1296" spans="1:15" s="497" customFormat="1" ht="30" x14ac:dyDescent="0.2">
      <c r="A1296" s="506"/>
      <c r="B1296" s="495"/>
      <c r="C1296" s="495"/>
      <c r="D1296" s="495"/>
      <c r="E1296" s="495"/>
      <c r="F1296" s="495"/>
      <c r="H1296" s="495"/>
      <c r="J1296" s="495"/>
      <c r="K1296" s="495"/>
      <c r="L1296" s="495"/>
      <c r="M1296" s="498"/>
      <c r="O1296" s="499"/>
    </row>
    <row r="1297" spans="1:15" s="497" customFormat="1" ht="30" x14ac:dyDescent="0.2">
      <c r="A1297" s="506"/>
      <c r="B1297" s="495"/>
      <c r="C1297" s="495"/>
      <c r="D1297" s="495"/>
      <c r="E1297" s="495"/>
      <c r="F1297" s="495"/>
      <c r="H1297" s="495"/>
      <c r="J1297" s="495"/>
      <c r="K1297" s="495"/>
      <c r="L1297" s="495"/>
      <c r="M1297" s="498"/>
      <c r="N1297" s="498"/>
      <c r="O1297" s="499"/>
    </row>
    <row r="1298" spans="1:15" s="497" customFormat="1" ht="30" x14ac:dyDescent="0.2">
      <c r="A1298" s="506"/>
      <c r="B1298" s="495"/>
      <c r="C1298" s="495"/>
      <c r="D1298" s="495"/>
      <c r="E1298" s="495"/>
      <c r="F1298" s="495"/>
      <c r="H1298" s="495"/>
      <c r="J1298" s="495"/>
      <c r="K1298" s="495"/>
      <c r="L1298" s="495"/>
      <c r="M1298" s="505"/>
      <c r="O1298" s="499"/>
    </row>
    <row r="1299" spans="1:15" s="497" customFormat="1" ht="30" x14ac:dyDescent="0.2">
      <c r="A1299" s="506"/>
      <c r="B1299" s="495"/>
      <c r="C1299" s="495"/>
      <c r="D1299" s="495"/>
      <c r="E1299" s="495"/>
      <c r="F1299" s="495"/>
      <c r="H1299" s="495"/>
      <c r="J1299" s="495"/>
      <c r="K1299" s="495"/>
      <c r="L1299" s="495"/>
      <c r="M1299" s="498"/>
      <c r="O1299" s="499"/>
    </row>
    <row r="1300" spans="1:15" s="497" customFormat="1" ht="30" x14ac:dyDescent="0.2">
      <c r="A1300" s="506"/>
      <c r="B1300" s="495"/>
      <c r="C1300" s="495"/>
      <c r="D1300" s="495"/>
      <c r="E1300" s="495"/>
      <c r="F1300" s="495"/>
      <c r="H1300" s="495"/>
      <c r="J1300" s="495"/>
      <c r="K1300" s="495"/>
      <c r="L1300" s="495"/>
      <c r="M1300" s="498"/>
      <c r="N1300" s="498"/>
      <c r="O1300" s="499"/>
    </row>
    <row r="1301" spans="1:15" s="497" customFormat="1" ht="30" x14ac:dyDescent="0.4">
      <c r="A1301" s="506"/>
      <c r="B1301" s="495"/>
      <c r="C1301" s="495"/>
      <c r="D1301" s="495"/>
      <c r="E1301" s="495"/>
      <c r="F1301" s="495"/>
      <c r="H1301" s="495"/>
      <c r="J1301" s="495"/>
      <c r="K1301" s="495"/>
      <c r="L1301" s="495"/>
      <c r="O1301" s="500"/>
    </row>
    <row r="1302" spans="1:15" s="497" customFormat="1" ht="30" x14ac:dyDescent="0.2">
      <c r="A1302" s="506"/>
      <c r="B1302" s="495"/>
      <c r="C1302" s="495"/>
      <c r="D1302" s="495"/>
      <c r="E1302" s="495"/>
      <c r="F1302" s="495"/>
      <c r="H1302" s="495"/>
      <c r="J1302" s="495"/>
      <c r="K1302" s="495"/>
      <c r="L1302" s="495"/>
      <c r="M1302" s="498"/>
      <c r="N1302" s="498"/>
      <c r="O1302" s="499"/>
    </row>
    <row r="1303" spans="1:15" s="497" customFormat="1" ht="30" x14ac:dyDescent="0.2">
      <c r="A1303" s="506"/>
      <c r="B1303" s="495"/>
      <c r="C1303" s="495"/>
      <c r="D1303" s="495"/>
      <c r="E1303" s="495"/>
      <c r="F1303" s="495"/>
      <c r="H1303" s="495"/>
      <c r="J1303" s="495"/>
      <c r="K1303" s="495"/>
      <c r="L1303" s="495"/>
      <c r="M1303" s="498"/>
      <c r="N1303" s="498"/>
      <c r="O1303" s="499"/>
    </row>
    <row r="1304" spans="1:15" s="497" customFormat="1" ht="30" x14ac:dyDescent="0.2">
      <c r="A1304" s="506"/>
      <c r="B1304" s="495"/>
      <c r="C1304" s="495"/>
      <c r="D1304" s="495"/>
      <c r="E1304" s="495"/>
      <c r="F1304" s="495"/>
      <c r="H1304" s="495"/>
      <c r="J1304" s="495"/>
      <c r="K1304" s="495"/>
      <c r="L1304" s="495"/>
      <c r="M1304" s="498"/>
      <c r="N1304" s="498"/>
      <c r="O1304" s="499"/>
    </row>
    <row r="1305" spans="1:15" s="497" customFormat="1" ht="30" x14ac:dyDescent="0.2">
      <c r="A1305" s="506"/>
      <c r="B1305" s="495"/>
      <c r="C1305" s="495"/>
      <c r="D1305" s="495"/>
      <c r="E1305" s="495"/>
      <c r="F1305" s="495"/>
      <c r="H1305" s="495"/>
      <c r="J1305" s="495"/>
      <c r="K1305" s="495"/>
      <c r="L1305" s="495"/>
      <c r="M1305" s="498"/>
      <c r="N1305" s="498"/>
      <c r="O1305" s="499"/>
    </row>
    <row r="1306" spans="1:15" s="497" customFormat="1" ht="30" x14ac:dyDescent="0.2">
      <c r="A1306" s="506"/>
      <c r="B1306" s="495"/>
      <c r="C1306" s="495"/>
      <c r="D1306" s="495"/>
      <c r="E1306" s="495"/>
      <c r="F1306" s="495"/>
      <c r="H1306" s="495"/>
      <c r="J1306" s="495"/>
      <c r="K1306" s="495"/>
      <c r="L1306" s="495"/>
      <c r="M1306" s="498"/>
      <c r="N1306" s="498"/>
      <c r="O1306" s="499"/>
    </row>
    <row r="1307" spans="1:15" s="497" customFormat="1" ht="30" x14ac:dyDescent="0.2">
      <c r="A1307" s="506"/>
      <c r="B1307" s="495"/>
      <c r="C1307" s="495"/>
      <c r="D1307" s="495"/>
      <c r="E1307" s="495"/>
      <c r="F1307" s="495"/>
      <c r="H1307" s="495"/>
      <c r="J1307" s="495"/>
      <c r="K1307" s="495"/>
      <c r="L1307" s="495"/>
      <c r="M1307" s="498"/>
      <c r="N1307" s="498"/>
      <c r="O1307" s="499"/>
    </row>
    <row r="1308" spans="1:15" s="497" customFormat="1" ht="30" x14ac:dyDescent="0.4">
      <c r="A1308" s="506"/>
      <c r="B1308" s="495"/>
      <c r="C1308" s="495"/>
      <c r="D1308" s="495"/>
      <c r="E1308" s="495"/>
      <c r="F1308" s="495"/>
      <c r="H1308" s="495"/>
      <c r="J1308" s="495"/>
      <c r="K1308" s="495"/>
      <c r="L1308" s="495"/>
      <c r="M1308" s="498"/>
      <c r="N1308" s="498"/>
      <c r="O1308" s="500"/>
    </row>
    <row r="1309" spans="1:15" s="497" customFormat="1" ht="33" x14ac:dyDescent="0.2">
      <c r="A1309" s="506"/>
      <c r="B1309" s="495"/>
      <c r="C1309" s="495"/>
      <c r="D1309" s="495"/>
      <c r="E1309" s="495"/>
      <c r="F1309" s="495"/>
      <c r="H1309" s="495"/>
      <c r="J1309" s="495"/>
      <c r="K1309" s="495"/>
      <c r="L1309" s="495"/>
      <c r="M1309" s="498"/>
      <c r="N1309" s="498"/>
      <c r="O1309" s="502"/>
    </row>
    <row r="1310" spans="1:15" s="497" customFormat="1" ht="30" x14ac:dyDescent="0.2">
      <c r="A1310" s="506"/>
      <c r="B1310" s="495"/>
      <c r="C1310" s="495"/>
      <c r="D1310" s="495"/>
      <c r="E1310" s="495"/>
      <c r="F1310" s="495"/>
      <c r="H1310" s="495"/>
      <c r="J1310" s="495"/>
      <c r="K1310" s="495"/>
      <c r="L1310" s="495"/>
      <c r="M1310" s="498"/>
      <c r="O1310" s="499"/>
    </row>
    <row r="1311" spans="1:15" s="497" customFormat="1" ht="30" x14ac:dyDescent="0.2">
      <c r="A1311" s="506"/>
      <c r="B1311" s="495"/>
      <c r="C1311" s="495"/>
      <c r="D1311" s="495"/>
      <c r="E1311" s="495"/>
      <c r="F1311" s="495"/>
      <c r="H1311" s="495"/>
      <c r="J1311" s="495"/>
      <c r="K1311" s="495"/>
      <c r="L1311" s="495"/>
      <c r="M1311" s="498"/>
      <c r="O1311" s="499"/>
    </row>
    <row r="1312" spans="1:15" s="497" customFormat="1" ht="30" x14ac:dyDescent="0.2">
      <c r="A1312" s="506"/>
      <c r="B1312" s="495"/>
      <c r="C1312" s="495"/>
      <c r="D1312" s="495"/>
      <c r="E1312" s="495"/>
      <c r="F1312" s="495"/>
      <c r="H1312" s="495"/>
      <c r="J1312" s="495"/>
      <c r="K1312" s="495"/>
      <c r="L1312" s="495"/>
      <c r="M1312" s="498"/>
      <c r="O1312" s="499"/>
    </row>
    <row r="1313" spans="1:15" s="497" customFormat="1" ht="30" x14ac:dyDescent="0.2">
      <c r="A1313" s="506"/>
      <c r="B1313" s="495"/>
      <c r="C1313" s="495"/>
      <c r="D1313" s="495"/>
      <c r="E1313" s="495"/>
      <c r="F1313" s="495"/>
      <c r="H1313" s="495"/>
      <c r="J1313" s="495"/>
      <c r="K1313" s="495"/>
      <c r="L1313" s="495"/>
      <c r="M1313" s="505"/>
      <c r="N1313" s="498"/>
      <c r="O1313" s="499"/>
    </row>
    <row r="1314" spans="1:15" s="497" customFormat="1" ht="30" x14ac:dyDescent="0.2">
      <c r="A1314" s="506"/>
      <c r="B1314" s="495"/>
      <c r="C1314" s="495"/>
      <c r="D1314" s="495"/>
      <c r="E1314" s="495"/>
      <c r="F1314" s="495"/>
      <c r="H1314" s="495"/>
      <c r="J1314" s="495"/>
      <c r="K1314" s="495"/>
      <c r="L1314" s="495"/>
      <c r="M1314" s="498"/>
      <c r="O1314" s="499"/>
    </row>
    <row r="1315" spans="1:15" s="497" customFormat="1" ht="30" x14ac:dyDescent="0.2">
      <c r="A1315" s="506"/>
      <c r="B1315" s="495"/>
      <c r="C1315" s="495"/>
      <c r="D1315" s="495"/>
      <c r="E1315" s="495"/>
      <c r="F1315" s="495"/>
      <c r="H1315" s="495"/>
      <c r="J1315" s="495"/>
      <c r="K1315" s="495"/>
      <c r="L1315" s="495"/>
      <c r="M1315" s="498"/>
      <c r="N1315" s="498"/>
      <c r="O1315" s="499"/>
    </row>
    <row r="1316" spans="1:15" s="497" customFormat="1" ht="30" x14ac:dyDescent="0.2">
      <c r="A1316" s="506"/>
      <c r="B1316" s="495"/>
      <c r="C1316" s="495"/>
      <c r="D1316" s="495"/>
      <c r="E1316" s="495"/>
      <c r="F1316" s="495"/>
      <c r="H1316" s="495"/>
      <c r="J1316" s="495"/>
      <c r="K1316" s="495"/>
      <c r="L1316" s="495"/>
      <c r="M1316" s="498"/>
      <c r="N1316" s="498"/>
      <c r="O1316" s="499"/>
    </row>
    <row r="1317" spans="1:15" s="497" customFormat="1" ht="30" x14ac:dyDescent="0.2">
      <c r="A1317" s="506"/>
      <c r="B1317" s="495"/>
      <c r="C1317" s="495"/>
      <c r="D1317" s="495"/>
      <c r="E1317" s="495"/>
      <c r="F1317" s="495"/>
      <c r="H1317" s="495"/>
      <c r="J1317" s="495"/>
      <c r="K1317" s="495"/>
      <c r="L1317" s="495"/>
      <c r="M1317" s="498"/>
      <c r="O1317" s="499"/>
    </row>
    <row r="1318" spans="1:15" s="497" customFormat="1" ht="30" x14ac:dyDescent="0.2">
      <c r="A1318" s="506"/>
      <c r="B1318" s="495"/>
      <c r="C1318" s="495"/>
      <c r="D1318" s="495"/>
      <c r="E1318" s="495"/>
      <c r="F1318" s="495"/>
      <c r="H1318" s="495"/>
      <c r="J1318" s="495"/>
      <c r="K1318" s="495"/>
      <c r="L1318" s="495"/>
      <c r="M1318" s="498"/>
      <c r="N1318" s="498"/>
      <c r="O1318" s="499"/>
    </row>
    <row r="1319" spans="1:15" s="497" customFormat="1" ht="30" x14ac:dyDescent="0.4">
      <c r="A1319" s="506"/>
      <c r="B1319" s="495"/>
      <c r="C1319" s="495"/>
      <c r="D1319" s="495"/>
      <c r="E1319" s="495"/>
      <c r="F1319" s="495"/>
      <c r="H1319" s="495"/>
      <c r="J1319" s="495"/>
      <c r="K1319" s="495"/>
      <c r="L1319" s="495"/>
      <c r="M1319" s="498"/>
      <c r="O1319" s="500"/>
    </row>
    <row r="1320" spans="1:15" s="497" customFormat="1" ht="30" x14ac:dyDescent="0.2">
      <c r="A1320" s="506"/>
      <c r="B1320" s="495"/>
      <c r="C1320" s="495"/>
      <c r="D1320" s="495"/>
      <c r="E1320" s="495"/>
      <c r="F1320" s="495"/>
      <c r="H1320" s="495"/>
      <c r="J1320" s="495"/>
      <c r="K1320" s="495"/>
      <c r="L1320" s="495"/>
      <c r="M1320" s="498"/>
      <c r="N1320" s="498"/>
      <c r="O1320" s="499"/>
    </row>
    <row r="1321" spans="1:15" s="497" customFormat="1" ht="30" x14ac:dyDescent="0.2">
      <c r="A1321" s="506"/>
      <c r="B1321" s="495"/>
      <c r="C1321" s="495"/>
      <c r="D1321" s="495"/>
      <c r="E1321" s="495"/>
      <c r="F1321" s="495"/>
      <c r="H1321" s="495"/>
      <c r="J1321" s="495"/>
      <c r="K1321" s="495"/>
      <c r="L1321" s="495"/>
      <c r="M1321" s="498"/>
      <c r="N1321" s="498"/>
      <c r="O1321" s="499"/>
    </row>
    <row r="1322" spans="1:15" s="497" customFormat="1" ht="30" x14ac:dyDescent="0.2">
      <c r="A1322" s="506"/>
      <c r="B1322" s="495"/>
      <c r="C1322" s="495"/>
      <c r="D1322" s="495"/>
      <c r="E1322" s="495"/>
      <c r="F1322" s="495"/>
      <c r="H1322" s="495"/>
      <c r="J1322" s="495"/>
      <c r="K1322" s="495"/>
      <c r="L1322" s="495"/>
      <c r="M1322" s="498"/>
      <c r="N1322" s="498"/>
      <c r="O1322" s="499"/>
    </row>
    <row r="1323" spans="1:15" s="497" customFormat="1" ht="30" x14ac:dyDescent="0.2">
      <c r="A1323" s="506"/>
      <c r="B1323" s="495"/>
      <c r="C1323" s="495"/>
      <c r="D1323" s="495"/>
      <c r="E1323" s="495"/>
      <c r="F1323" s="495"/>
      <c r="H1323" s="495"/>
      <c r="J1323" s="495"/>
      <c r="K1323" s="495"/>
      <c r="L1323" s="495"/>
      <c r="M1323" s="498"/>
      <c r="N1323" s="498"/>
      <c r="O1323" s="499"/>
    </row>
    <row r="1324" spans="1:15" s="497" customFormat="1" ht="30" x14ac:dyDescent="0.2">
      <c r="A1324" s="506"/>
      <c r="B1324" s="495"/>
      <c r="C1324" s="495"/>
      <c r="D1324" s="495"/>
      <c r="E1324" s="495"/>
      <c r="F1324" s="495"/>
      <c r="H1324" s="495"/>
      <c r="J1324" s="495"/>
      <c r="K1324" s="495"/>
      <c r="L1324" s="495"/>
      <c r="M1324" s="498"/>
      <c r="O1324" s="499"/>
    </row>
    <row r="1325" spans="1:15" s="497" customFormat="1" ht="30" x14ac:dyDescent="0.2">
      <c r="A1325" s="506"/>
      <c r="B1325" s="495"/>
      <c r="C1325" s="495"/>
      <c r="D1325" s="495"/>
      <c r="E1325" s="495"/>
      <c r="F1325" s="495"/>
      <c r="H1325" s="495"/>
      <c r="J1325" s="495"/>
      <c r="K1325" s="495"/>
      <c r="L1325" s="495"/>
      <c r="M1325" s="498"/>
      <c r="N1325" s="498"/>
      <c r="O1325" s="499"/>
    </row>
    <row r="1326" spans="1:15" s="497" customFormat="1" ht="30" x14ac:dyDescent="0.2">
      <c r="A1326" s="506"/>
      <c r="B1326" s="495"/>
      <c r="C1326" s="495"/>
      <c r="D1326" s="495"/>
      <c r="E1326" s="495"/>
      <c r="F1326" s="495"/>
      <c r="H1326" s="495"/>
      <c r="J1326" s="495"/>
      <c r="K1326" s="495"/>
      <c r="L1326" s="495"/>
      <c r="M1326" s="505"/>
      <c r="O1326" s="501"/>
    </row>
    <row r="1327" spans="1:15" s="497" customFormat="1" ht="30" x14ac:dyDescent="0.2">
      <c r="A1327" s="506"/>
      <c r="B1327" s="495"/>
      <c r="C1327" s="495"/>
      <c r="D1327" s="495"/>
      <c r="E1327" s="495"/>
      <c r="F1327" s="495"/>
      <c r="H1327" s="495"/>
      <c r="J1327" s="495"/>
      <c r="K1327" s="495"/>
      <c r="L1327" s="495"/>
      <c r="M1327" s="498"/>
      <c r="N1327" s="498"/>
      <c r="O1327" s="499"/>
    </row>
    <row r="1328" spans="1:15" s="497" customFormat="1" ht="30" x14ac:dyDescent="0.2">
      <c r="A1328" s="506"/>
      <c r="B1328" s="495"/>
      <c r="C1328" s="495"/>
      <c r="D1328" s="495"/>
      <c r="E1328" s="495"/>
      <c r="F1328" s="495"/>
      <c r="H1328" s="495"/>
      <c r="J1328" s="495"/>
      <c r="K1328" s="495"/>
      <c r="L1328" s="495"/>
      <c r="M1328" s="498"/>
      <c r="N1328" s="498"/>
      <c r="O1328" s="499"/>
    </row>
    <row r="1329" spans="1:15" s="497" customFormat="1" ht="33" x14ac:dyDescent="0.2">
      <c r="A1329" s="506"/>
      <c r="B1329" s="495"/>
      <c r="C1329" s="495"/>
      <c r="D1329" s="495"/>
      <c r="E1329" s="495"/>
      <c r="F1329" s="495"/>
      <c r="H1329" s="495"/>
      <c r="J1329" s="495"/>
      <c r="K1329" s="495"/>
      <c r="L1329" s="495"/>
      <c r="M1329" s="498"/>
      <c r="N1329" s="498"/>
      <c r="O1329" s="502"/>
    </row>
    <row r="1330" spans="1:15" s="497" customFormat="1" ht="30" x14ac:dyDescent="0.2">
      <c r="A1330" s="506"/>
      <c r="B1330" s="495"/>
      <c r="C1330" s="495"/>
      <c r="D1330" s="495"/>
      <c r="E1330" s="495"/>
      <c r="F1330" s="495"/>
      <c r="H1330" s="495"/>
      <c r="J1330" s="495"/>
      <c r="K1330" s="495"/>
      <c r="L1330" s="495"/>
      <c r="M1330" s="498"/>
      <c r="N1330" s="498"/>
      <c r="O1330" s="499"/>
    </row>
    <row r="1331" spans="1:15" s="497" customFormat="1" ht="30" x14ac:dyDescent="0.2">
      <c r="A1331" s="506"/>
      <c r="B1331" s="495"/>
      <c r="C1331" s="495"/>
      <c r="D1331" s="495"/>
      <c r="E1331" s="495"/>
      <c r="F1331" s="495"/>
      <c r="H1331" s="495"/>
      <c r="J1331" s="495"/>
      <c r="K1331" s="495"/>
      <c r="L1331" s="495"/>
      <c r="M1331" s="498"/>
      <c r="N1331" s="498"/>
      <c r="O1331" s="499"/>
    </row>
    <row r="1332" spans="1:15" s="497" customFormat="1" ht="30" x14ac:dyDescent="0.4">
      <c r="A1332" s="506"/>
      <c r="B1332" s="495"/>
      <c r="C1332" s="495"/>
      <c r="D1332" s="495"/>
      <c r="E1332" s="495"/>
      <c r="F1332" s="495"/>
      <c r="H1332" s="495"/>
      <c r="J1332" s="495"/>
      <c r="K1332" s="495"/>
      <c r="L1332" s="495"/>
      <c r="M1332" s="498"/>
      <c r="N1332" s="498"/>
      <c r="O1332" s="500"/>
    </row>
    <row r="1333" spans="1:15" s="497" customFormat="1" ht="30" x14ac:dyDescent="0.2">
      <c r="A1333" s="506"/>
      <c r="B1333" s="495"/>
      <c r="C1333" s="495"/>
      <c r="D1333" s="495"/>
      <c r="E1333" s="495"/>
      <c r="F1333" s="495"/>
      <c r="H1333" s="495"/>
      <c r="J1333" s="495"/>
      <c r="K1333" s="495"/>
      <c r="L1333" s="495"/>
      <c r="M1333" s="498"/>
      <c r="N1333" s="498"/>
      <c r="O1333" s="499"/>
    </row>
    <row r="1334" spans="1:15" s="497" customFormat="1" ht="30" x14ac:dyDescent="0.4">
      <c r="A1334" s="506"/>
      <c r="B1334" s="495"/>
      <c r="C1334" s="495"/>
      <c r="D1334" s="495"/>
      <c r="E1334" s="495"/>
      <c r="F1334" s="495"/>
      <c r="H1334" s="495"/>
      <c r="J1334" s="495"/>
      <c r="K1334" s="495"/>
      <c r="L1334" s="495"/>
      <c r="M1334" s="498"/>
      <c r="N1334" s="498"/>
      <c r="O1334" s="500"/>
    </row>
    <row r="1335" spans="1:15" s="497" customFormat="1" ht="30" x14ac:dyDescent="0.2">
      <c r="A1335" s="506"/>
      <c r="B1335" s="495"/>
      <c r="C1335" s="495"/>
      <c r="D1335" s="495"/>
      <c r="E1335" s="495"/>
      <c r="F1335" s="495"/>
      <c r="H1335" s="495"/>
      <c r="J1335" s="495"/>
      <c r="K1335" s="495"/>
      <c r="L1335" s="495"/>
      <c r="M1335" s="505"/>
      <c r="O1335" s="499"/>
    </row>
    <row r="1336" spans="1:15" s="497" customFormat="1" ht="30" x14ac:dyDescent="0.2">
      <c r="A1336" s="506"/>
      <c r="B1336" s="495"/>
      <c r="C1336" s="495"/>
      <c r="D1336" s="495"/>
      <c r="E1336" s="495"/>
      <c r="F1336" s="495"/>
      <c r="H1336" s="495"/>
      <c r="J1336" s="495"/>
      <c r="K1336" s="495"/>
      <c r="L1336" s="495"/>
      <c r="M1336" s="498"/>
      <c r="N1336" s="498"/>
      <c r="O1336" s="499"/>
    </row>
    <row r="1337" spans="1:15" s="497" customFormat="1" ht="30" x14ac:dyDescent="0.2">
      <c r="A1337" s="506"/>
      <c r="B1337" s="495"/>
      <c r="C1337" s="495"/>
      <c r="D1337" s="495"/>
      <c r="E1337" s="495"/>
      <c r="F1337" s="495"/>
      <c r="H1337" s="495"/>
      <c r="J1337" s="495"/>
      <c r="K1337" s="495"/>
      <c r="L1337" s="495"/>
      <c r="M1337" s="498"/>
      <c r="N1337" s="498"/>
      <c r="O1337" s="499"/>
    </row>
    <row r="1338" spans="1:15" s="497" customFormat="1" ht="30" x14ac:dyDescent="0.2">
      <c r="A1338" s="506"/>
      <c r="B1338" s="495"/>
      <c r="C1338" s="495"/>
      <c r="D1338" s="495"/>
      <c r="E1338" s="495"/>
      <c r="F1338" s="495"/>
      <c r="H1338" s="495"/>
      <c r="J1338" s="495"/>
      <c r="K1338" s="495"/>
      <c r="L1338" s="495"/>
      <c r="M1338" s="498"/>
      <c r="N1338" s="498"/>
      <c r="O1338" s="499"/>
    </row>
    <row r="1339" spans="1:15" s="497" customFormat="1" ht="30" x14ac:dyDescent="0.2">
      <c r="A1339" s="506"/>
      <c r="B1339" s="495"/>
      <c r="C1339" s="495"/>
      <c r="D1339" s="495"/>
      <c r="E1339" s="495"/>
      <c r="F1339" s="495"/>
      <c r="H1339" s="495"/>
      <c r="J1339" s="495"/>
      <c r="K1339" s="495"/>
      <c r="L1339" s="495"/>
      <c r="M1339" s="498"/>
      <c r="N1339" s="498"/>
      <c r="O1339" s="501"/>
    </row>
    <row r="1340" spans="1:15" s="497" customFormat="1" ht="30" x14ac:dyDescent="0.2">
      <c r="A1340" s="506"/>
      <c r="B1340" s="495"/>
      <c r="C1340" s="495"/>
      <c r="D1340" s="495"/>
      <c r="E1340" s="495"/>
      <c r="F1340" s="495"/>
      <c r="H1340" s="495"/>
      <c r="J1340" s="495"/>
      <c r="K1340" s="495"/>
      <c r="L1340" s="495"/>
      <c r="M1340" s="498"/>
      <c r="N1340" s="498"/>
      <c r="O1340" s="499"/>
    </row>
    <row r="1341" spans="1:15" s="497" customFormat="1" ht="30" x14ac:dyDescent="0.2">
      <c r="A1341" s="506"/>
      <c r="B1341" s="495"/>
      <c r="C1341" s="495"/>
      <c r="D1341" s="495"/>
      <c r="E1341" s="495"/>
      <c r="F1341" s="495"/>
      <c r="H1341" s="495"/>
      <c r="J1341" s="495"/>
      <c r="K1341" s="495"/>
      <c r="L1341" s="495"/>
      <c r="M1341" s="505"/>
      <c r="N1341" s="498"/>
      <c r="O1341" s="499"/>
    </row>
    <row r="1342" spans="1:15" s="497" customFormat="1" ht="30" x14ac:dyDescent="0.4">
      <c r="A1342" s="506"/>
      <c r="B1342" s="495"/>
      <c r="C1342" s="495"/>
      <c r="D1342" s="495"/>
      <c r="E1342" s="495"/>
      <c r="F1342" s="495"/>
      <c r="H1342" s="495"/>
      <c r="J1342" s="495"/>
      <c r="K1342" s="495"/>
      <c r="L1342" s="495"/>
      <c r="M1342" s="498"/>
      <c r="N1342" s="498"/>
      <c r="O1342" s="500"/>
    </row>
    <row r="1343" spans="1:15" s="497" customFormat="1" ht="30" x14ac:dyDescent="0.4">
      <c r="A1343" s="506"/>
      <c r="B1343" s="495"/>
      <c r="C1343" s="495"/>
      <c r="D1343" s="495"/>
      <c r="E1343" s="495"/>
      <c r="F1343" s="495"/>
      <c r="H1343" s="495"/>
      <c r="J1343" s="495"/>
      <c r="K1343" s="495"/>
      <c r="L1343" s="495"/>
      <c r="O1343" s="500"/>
    </row>
    <row r="1344" spans="1:15" s="497" customFormat="1" ht="30" x14ac:dyDescent="0.2">
      <c r="A1344" s="506"/>
      <c r="B1344" s="495"/>
      <c r="C1344" s="495"/>
      <c r="D1344" s="495"/>
      <c r="E1344" s="495"/>
      <c r="F1344" s="495"/>
      <c r="H1344" s="495"/>
      <c r="J1344" s="495"/>
      <c r="K1344" s="495"/>
      <c r="L1344" s="495"/>
      <c r="M1344" s="498"/>
      <c r="N1344" s="498"/>
      <c r="O1344" s="499"/>
    </row>
    <row r="1345" spans="1:15" s="497" customFormat="1" ht="30" x14ac:dyDescent="0.2">
      <c r="A1345" s="506"/>
      <c r="B1345" s="495"/>
      <c r="C1345" s="495"/>
      <c r="D1345" s="495"/>
      <c r="E1345" s="495"/>
      <c r="F1345" s="495"/>
      <c r="H1345" s="495"/>
      <c r="J1345" s="495"/>
      <c r="K1345" s="495"/>
      <c r="L1345" s="495"/>
      <c r="M1345" s="505"/>
      <c r="N1345" s="498"/>
      <c r="O1345" s="499"/>
    </row>
    <row r="1346" spans="1:15" s="497" customFormat="1" ht="30" x14ac:dyDescent="0.4">
      <c r="A1346" s="506"/>
      <c r="B1346" s="495"/>
      <c r="C1346" s="495"/>
      <c r="D1346" s="495"/>
      <c r="E1346" s="495"/>
      <c r="F1346" s="495"/>
      <c r="H1346" s="495"/>
      <c r="J1346" s="495"/>
      <c r="K1346" s="495"/>
      <c r="L1346" s="495"/>
      <c r="O1346" s="500"/>
    </row>
    <row r="1347" spans="1:15" s="497" customFormat="1" ht="30" x14ac:dyDescent="0.2">
      <c r="A1347" s="506"/>
      <c r="B1347" s="495"/>
      <c r="C1347" s="495"/>
      <c r="D1347" s="495"/>
      <c r="E1347" s="495"/>
      <c r="F1347" s="495"/>
      <c r="H1347" s="495"/>
      <c r="J1347" s="495"/>
      <c r="K1347" s="495"/>
      <c r="L1347" s="495"/>
      <c r="M1347" s="498"/>
      <c r="O1347" s="499"/>
    </row>
    <row r="1348" spans="1:15" s="497" customFormat="1" ht="30" x14ac:dyDescent="0.2">
      <c r="A1348" s="506"/>
      <c r="B1348" s="495"/>
      <c r="C1348" s="495"/>
      <c r="D1348" s="495"/>
      <c r="E1348" s="495"/>
      <c r="F1348" s="495"/>
      <c r="H1348" s="495"/>
      <c r="J1348" s="495"/>
      <c r="K1348" s="495"/>
      <c r="L1348" s="495"/>
      <c r="M1348" s="498"/>
      <c r="O1348" s="499"/>
    </row>
    <row r="1349" spans="1:15" s="497" customFormat="1" ht="30" x14ac:dyDescent="0.2">
      <c r="A1349" s="506"/>
      <c r="B1349" s="495"/>
      <c r="C1349" s="495"/>
      <c r="D1349" s="495"/>
      <c r="E1349" s="495"/>
      <c r="F1349" s="495"/>
      <c r="H1349" s="495"/>
      <c r="J1349" s="495"/>
      <c r="K1349" s="495"/>
      <c r="L1349" s="495"/>
      <c r="M1349" s="498"/>
      <c r="N1349" s="498"/>
      <c r="O1349" s="499"/>
    </row>
    <row r="1350" spans="1:15" s="497" customFormat="1" ht="30" x14ac:dyDescent="0.2">
      <c r="A1350" s="506"/>
      <c r="B1350" s="495"/>
      <c r="C1350" s="495"/>
      <c r="D1350" s="495"/>
      <c r="E1350" s="495"/>
      <c r="F1350" s="495"/>
      <c r="H1350" s="495"/>
      <c r="J1350" s="495"/>
      <c r="K1350" s="495"/>
      <c r="L1350" s="495"/>
      <c r="M1350" s="498"/>
      <c r="N1350" s="498"/>
      <c r="O1350" s="499"/>
    </row>
    <row r="1351" spans="1:15" s="497" customFormat="1" ht="30" x14ac:dyDescent="0.2">
      <c r="A1351" s="506"/>
      <c r="B1351" s="495"/>
      <c r="C1351" s="495"/>
      <c r="D1351" s="495"/>
      <c r="E1351" s="495"/>
      <c r="F1351" s="495"/>
      <c r="H1351" s="495"/>
      <c r="J1351" s="495"/>
      <c r="K1351" s="495"/>
      <c r="L1351" s="495"/>
      <c r="M1351" s="498"/>
      <c r="N1351" s="498"/>
      <c r="O1351" s="499"/>
    </row>
    <row r="1352" spans="1:15" s="497" customFormat="1" ht="30" x14ac:dyDescent="0.2">
      <c r="A1352" s="506"/>
      <c r="B1352" s="495"/>
      <c r="C1352" s="495"/>
      <c r="D1352" s="495"/>
      <c r="E1352" s="495"/>
      <c r="F1352" s="495"/>
      <c r="H1352" s="495"/>
      <c r="J1352" s="495"/>
      <c r="K1352" s="495"/>
      <c r="L1352" s="495"/>
      <c r="M1352" s="505"/>
      <c r="N1352" s="498"/>
      <c r="O1352" s="499"/>
    </row>
    <row r="1353" spans="1:15" s="497" customFormat="1" ht="30" x14ac:dyDescent="0.2">
      <c r="A1353" s="506"/>
      <c r="B1353" s="495"/>
      <c r="C1353" s="495"/>
      <c r="D1353" s="495"/>
      <c r="E1353" s="495"/>
      <c r="F1353" s="495"/>
      <c r="H1353" s="495"/>
      <c r="J1353" s="495"/>
      <c r="K1353" s="495"/>
      <c r="L1353" s="495"/>
      <c r="O1353" s="499"/>
    </row>
    <row r="1354" spans="1:15" s="497" customFormat="1" ht="30" x14ac:dyDescent="0.2">
      <c r="A1354" s="506"/>
      <c r="B1354" s="495"/>
      <c r="C1354" s="495"/>
      <c r="D1354" s="495"/>
      <c r="E1354" s="495"/>
      <c r="F1354" s="495"/>
      <c r="H1354" s="495"/>
      <c r="J1354" s="495"/>
      <c r="K1354" s="495"/>
      <c r="L1354" s="495"/>
      <c r="M1354" s="498"/>
      <c r="N1354" s="498"/>
      <c r="O1354" s="499"/>
    </row>
    <row r="1355" spans="1:15" s="497" customFormat="1" ht="30" x14ac:dyDescent="0.2">
      <c r="A1355" s="506"/>
      <c r="B1355" s="495"/>
      <c r="C1355" s="495"/>
      <c r="D1355" s="495"/>
      <c r="E1355" s="495"/>
      <c r="F1355" s="495"/>
      <c r="H1355" s="495"/>
      <c r="J1355" s="495"/>
      <c r="K1355" s="495"/>
      <c r="L1355" s="495"/>
      <c r="M1355" s="505"/>
      <c r="N1355" s="498"/>
      <c r="O1355" s="499"/>
    </row>
    <row r="1356" spans="1:15" s="497" customFormat="1" ht="30" x14ac:dyDescent="0.2">
      <c r="A1356" s="506"/>
      <c r="B1356" s="495"/>
      <c r="C1356" s="495"/>
      <c r="D1356" s="495"/>
      <c r="E1356" s="495"/>
      <c r="F1356" s="495"/>
      <c r="H1356" s="495"/>
      <c r="J1356" s="495"/>
      <c r="K1356" s="495"/>
      <c r="L1356" s="495"/>
      <c r="O1356" s="499"/>
    </row>
    <row r="1357" spans="1:15" s="497" customFormat="1" ht="30" x14ac:dyDescent="0.2">
      <c r="A1357" s="506"/>
      <c r="B1357" s="495"/>
      <c r="C1357" s="495"/>
      <c r="D1357" s="495"/>
      <c r="E1357" s="495"/>
      <c r="F1357" s="495"/>
      <c r="H1357" s="495"/>
      <c r="J1357" s="495"/>
      <c r="K1357" s="495"/>
      <c r="L1357" s="495"/>
      <c r="M1357" s="498"/>
      <c r="O1357" s="499"/>
    </row>
    <row r="1358" spans="1:15" s="497" customFormat="1" ht="30" x14ac:dyDescent="0.2">
      <c r="A1358" s="506"/>
      <c r="B1358" s="495"/>
      <c r="C1358" s="495"/>
      <c r="D1358" s="495"/>
      <c r="E1358" s="495"/>
      <c r="F1358" s="495"/>
      <c r="H1358" s="495"/>
      <c r="J1358" s="495"/>
      <c r="K1358" s="495"/>
      <c r="L1358" s="495"/>
      <c r="M1358" s="498"/>
      <c r="O1358" s="499"/>
    </row>
    <row r="1359" spans="1:15" s="497" customFormat="1" ht="30" x14ac:dyDescent="0.4">
      <c r="A1359" s="506"/>
      <c r="B1359" s="495"/>
      <c r="C1359" s="495"/>
      <c r="D1359" s="495"/>
      <c r="E1359" s="495"/>
      <c r="F1359" s="495"/>
      <c r="H1359" s="495"/>
      <c r="J1359" s="495"/>
      <c r="K1359" s="495"/>
      <c r="L1359" s="495"/>
      <c r="M1359" s="498"/>
      <c r="O1359" s="500"/>
    </row>
    <row r="1360" spans="1:15" s="497" customFormat="1" ht="30" x14ac:dyDescent="0.2">
      <c r="A1360" s="506"/>
      <c r="B1360" s="495"/>
      <c r="C1360" s="495"/>
      <c r="D1360" s="495"/>
      <c r="E1360" s="495"/>
      <c r="F1360" s="495"/>
      <c r="H1360" s="495"/>
      <c r="J1360" s="495"/>
      <c r="K1360" s="495"/>
      <c r="L1360" s="495"/>
      <c r="M1360" s="498"/>
      <c r="N1360" s="498"/>
      <c r="O1360" s="499"/>
    </row>
    <row r="1361" spans="1:15" s="497" customFormat="1" ht="30" x14ac:dyDescent="0.2">
      <c r="A1361" s="506"/>
      <c r="B1361" s="495"/>
      <c r="C1361" s="495"/>
      <c r="D1361" s="495"/>
      <c r="E1361" s="495"/>
      <c r="F1361" s="495"/>
      <c r="H1361" s="495"/>
      <c r="J1361" s="495"/>
      <c r="K1361" s="495"/>
      <c r="L1361" s="495"/>
      <c r="M1361" s="498"/>
      <c r="N1361" s="498"/>
      <c r="O1361" s="499"/>
    </row>
    <row r="1362" spans="1:15" s="497" customFormat="1" ht="30" x14ac:dyDescent="0.2">
      <c r="A1362" s="506"/>
      <c r="B1362" s="495"/>
      <c r="C1362" s="495"/>
      <c r="D1362" s="495"/>
      <c r="E1362" s="495"/>
      <c r="F1362" s="495"/>
      <c r="H1362" s="495"/>
      <c r="J1362" s="495"/>
      <c r="K1362" s="495"/>
      <c r="L1362" s="495"/>
      <c r="M1362" s="505"/>
      <c r="O1362" s="499"/>
    </row>
    <row r="1363" spans="1:15" s="497" customFormat="1" ht="30" x14ac:dyDescent="0.2">
      <c r="A1363" s="506"/>
      <c r="B1363" s="495"/>
      <c r="C1363" s="495"/>
      <c r="D1363" s="495"/>
      <c r="E1363" s="495"/>
      <c r="F1363" s="495"/>
      <c r="H1363" s="495"/>
      <c r="J1363" s="495"/>
      <c r="K1363" s="495"/>
      <c r="L1363" s="495"/>
      <c r="M1363" s="498"/>
      <c r="N1363" s="498"/>
      <c r="O1363" s="499"/>
    </row>
    <row r="1364" spans="1:15" s="497" customFormat="1" ht="30" x14ac:dyDescent="0.2">
      <c r="A1364" s="506"/>
      <c r="B1364" s="495"/>
      <c r="C1364" s="495"/>
      <c r="D1364" s="495"/>
      <c r="E1364" s="495"/>
      <c r="F1364" s="495"/>
      <c r="H1364" s="495"/>
      <c r="J1364" s="495"/>
      <c r="K1364" s="495"/>
      <c r="L1364" s="495"/>
      <c r="M1364" s="498"/>
      <c r="O1364" s="499"/>
    </row>
    <row r="1365" spans="1:15" s="497" customFormat="1" ht="30" x14ac:dyDescent="0.2">
      <c r="A1365" s="506"/>
      <c r="B1365" s="495"/>
      <c r="C1365" s="495"/>
      <c r="D1365" s="495"/>
      <c r="E1365" s="495"/>
      <c r="F1365" s="495"/>
      <c r="H1365" s="495"/>
      <c r="J1365" s="495"/>
      <c r="K1365" s="495"/>
      <c r="L1365" s="495"/>
      <c r="M1365" s="505"/>
      <c r="O1365" s="499"/>
    </row>
    <row r="1366" spans="1:15" s="497" customFormat="1" ht="30" x14ac:dyDescent="0.2">
      <c r="A1366" s="506"/>
      <c r="B1366" s="495"/>
      <c r="C1366" s="495"/>
      <c r="D1366" s="495"/>
      <c r="E1366" s="495"/>
      <c r="F1366" s="495"/>
      <c r="H1366" s="495"/>
      <c r="J1366" s="495"/>
      <c r="K1366" s="495"/>
      <c r="L1366" s="495"/>
      <c r="M1366" s="498"/>
      <c r="O1366" s="499"/>
    </row>
    <row r="1367" spans="1:15" s="497" customFormat="1" ht="30" x14ac:dyDescent="0.2">
      <c r="A1367" s="506"/>
      <c r="B1367" s="495"/>
      <c r="C1367" s="495"/>
      <c r="D1367" s="495"/>
      <c r="E1367" s="495"/>
      <c r="F1367" s="495"/>
      <c r="H1367" s="495"/>
      <c r="J1367" s="495"/>
      <c r="K1367" s="495"/>
      <c r="L1367" s="495"/>
      <c r="M1367" s="498"/>
      <c r="N1367" s="498"/>
      <c r="O1367" s="499"/>
    </row>
    <row r="1368" spans="1:15" s="497" customFormat="1" ht="33" x14ac:dyDescent="0.2">
      <c r="A1368" s="506"/>
      <c r="B1368" s="495"/>
      <c r="C1368" s="495"/>
      <c r="D1368" s="495"/>
      <c r="E1368" s="495"/>
      <c r="F1368" s="495"/>
      <c r="H1368" s="495"/>
      <c r="J1368" s="495"/>
      <c r="K1368" s="495"/>
      <c r="L1368" s="495"/>
      <c r="M1368" s="498"/>
      <c r="N1368" s="498"/>
      <c r="O1368" s="502"/>
    </row>
    <row r="1369" spans="1:15" s="497" customFormat="1" ht="30" x14ac:dyDescent="0.2">
      <c r="A1369" s="506"/>
      <c r="B1369" s="495"/>
      <c r="C1369" s="495"/>
      <c r="D1369" s="495"/>
      <c r="E1369" s="495"/>
      <c r="F1369" s="495"/>
      <c r="H1369" s="495"/>
      <c r="J1369" s="495"/>
      <c r="K1369" s="495"/>
      <c r="L1369" s="495"/>
      <c r="M1369" s="505"/>
      <c r="N1369" s="498"/>
      <c r="O1369" s="499"/>
    </row>
    <row r="1370" spans="1:15" s="497" customFormat="1" ht="30" x14ac:dyDescent="0.2">
      <c r="A1370" s="506"/>
      <c r="B1370" s="495"/>
      <c r="C1370" s="495"/>
      <c r="D1370" s="495"/>
      <c r="E1370" s="495"/>
      <c r="F1370" s="495"/>
      <c r="H1370" s="495"/>
      <c r="J1370" s="495"/>
      <c r="K1370" s="495"/>
      <c r="L1370" s="495"/>
      <c r="M1370" s="498"/>
      <c r="O1370" s="499"/>
    </row>
    <row r="1371" spans="1:15" s="497" customFormat="1" ht="30" x14ac:dyDescent="0.4">
      <c r="A1371" s="506"/>
      <c r="B1371" s="495"/>
      <c r="C1371" s="495"/>
      <c r="D1371" s="495"/>
      <c r="E1371" s="495"/>
      <c r="F1371" s="495"/>
      <c r="H1371" s="495"/>
      <c r="J1371" s="495"/>
      <c r="K1371" s="495"/>
      <c r="L1371" s="495"/>
      <c r="M1371" s="498"/>
      <c r="N1371" s="498"/>
      <c r="O1371" s="500"/>
    </row>
    <row r="1372" spans="1:15" s="497" customFormat="1" ht="30" x14ac:dyDescent="0.4">
      <c r="A1372" s="506"/>
      <c r="B1372" s="495"/>
      <c r="C1372" s="495"/>
      <c r="D1372" s="495"/>
      <c r="E1372" s="495"/>
      <c r="F1372" s="495"/>
      <c r="H1372" s="495"/>
      <c r="J1372" s="495"/>
      <c r="K1372" s="495"/>
      <c r="L1372" s="495"/>
      <c r="M1372" s="498"/>
      <c r="N1372" s="498"/>
      <c r="O1372" s="500"/>
    </row>
    <row r="1373" spans="1:15" s="497" customFormat="1" ht="30" x14ac:dyDescent="0.2">
      <c r="A1373" s="506"/>
      <c r="B1373" s="495"/>
      <c r="C1373" s="495"/>
      <c r="D1373" s="495"/>
      <c r="E1373" s="495"/>
      <c r="F1373" s="495"/>
      <c r="H1373" s="495"/>
      <c r="J1373" s="495"/>
      <c r="K1373" s="495"/>
      <c r="L1373" s="495"/>
      <c r="M1373" s="498"/>
      <c r="N1373" s="498"/>
      <c r="O1373" s="499"/>
    </row>
    <row r="1374" spans="1:15" s="497" customFormat="1" ht="30" x14ac:dyDescent="0.4">
      <c r="A1374" s="506"/>
      <c r="B1374" s="495"/>
      <c r="C1374" s="495"/>
      <c r="D1374" s="495"/>
      <c r="E1374" s="495"/>
      <c r="F1374" s="495"/>
      <c r="H1374" s="495"/>
      <c r="J1374" s="495"/>
      <c r="K1374" s="495"/>
      <c r="L1374" s="495"/>
      <c r="M1374" s="498"/>
      <c r="O1374" s="500"/>
    </row>
    <row r="1375" spans="1:15" s="497" customFormat="1" ht="30" x14ac:dyDescent="0.2">
      <c r="A1375" s="506"/>
      <c r="B1375" s="495"/>
      <c r="C1375" s="495"/>
      <c r="D1375" s="495"/>
      <c r="E1375" s="495"/>
      <c r="F1375" s="495"/>
      <c r="H1375" s="495"/>
      <c r="J1375" s="495"/>
      <c r="K1375" s="495"/>
      <c r="L1375" s="495"/>
      <c r="M1375" s="498"/>
      <c r="N1375" s="498"/>
      <c r="O1375" s="499"/>
    </row>
    <row r="1376" spans="1:15" s="497" customFormat="1" ht="30" x14ac:dyDescent="0.2">
      <c r="A1376" s="506"/>
      <c r="B1376" s="495"/>
      <c r="C1376" s="495"/>
      <c r="D1376" s="495"/>
      <c r="E1376" s="495"/>
      <c r="F1376" s="495"/>
      <c r="H1376" s="495"/>
      <c r="J1376" s="495"/>
      <c r="K1376" s="495"/>
      <c r="L1376" s="495"/>
      <c r="M1376" s="498"/>
      <c r="N1376" s="498"/>
      <c r="O1376" s="499"/>
    </row>
    <row r="1377" spans="1:15" s="497" customFormat="1" ht="30" x14ac:dyDescent="0.2">
      <c r="A1377" s="506"/>
      <c r="B1377" s="495"/>
      <c r="C1377" s="495"/>
      <c r="D1377" s="495"/>
      <c r="E1377" s="495"/>
      <c r="F1377" s="495"/>
      <c r="H1377" s="495"/>
      <c r="J1377" s="495"/>
      <c r="K1377" s="495"/>
      <c r="L1377" s="495"/>
      <c r="M1377" s="498"/>
      <c r="O1377" s="501"/>
    </row>
    <row r="1378" spans="1:15" s="497" customFormat="1" ht="30" x14ac:dyDescent="0.2">
      <c r="A1378" s="506"/>
      <c r="B1378" s="495"/>
      <c r="C1378" s="495"/>
      <c r="D1378" s="495"/>
      <c r="E1378" s="495"/>
      <c r="F1378" s="495"/>
      <c r="H1378" s="495"/>
      <c r="J1378" s="495"/>
      <c r="K1378" s="495"/>
      <c r="L1378" s="495"/>
      <c r="M1378" s="505"/>
      <c r="N1378" s="498"/>
      <c r="O1378" s="499"/>
    </row>
    <row r="1379" spans="1:15" s="497" customFormat="1" ht="30" x14ac:dyDescent="0.2">
      <c r="A1379" s="506"/>
      <c r="B1379" s="495"/>
      <c r="C1379" s="495"/>
      <c r="D1379" s="495"/>
      <c r="E1379" s="495"/>
      <c r="F1379" s="495"/>
      <c r="H1379" s="495"/>
      <c r="J1379" s="495"/>
      <c r="K1379" s="495"/>
      <c r="L1379" s="495"/>
      <c r="M1379" s="505"/>
      <c r="N1379" s="498"/>
      <c r="O1379" s="499"/>
    </row>
    <row r="1380" spans="1:15" s="497" customFormat="1" ht="33.75" x14ac:dyDescent="0.2">
      <c r="A1380" s="506"/>
      <c r="B1380" s="495"/>
      <c r="C1380" s="495"/>
      <c r="D1380" s="495"/>
      <c r="E1380" s="495"/>
      <c r="F1380" s="495"/>
      <c r="H1380" s="495"/>
      <c r="J1380" s="495"/>
      <c r="K1380" s="495"/>
      <c r="L1380" s="495"/>
      <c r="M1380" s="505"/>
      <c r="N1380" s="498"/>
      <c r="O1380" s="504"/>
    </row>
    <row r="1381" spans="1:15" s="497" customFormat="1" ht="30" x14ac:dyDescent="0.2">
      <c r="A1381" s="506"/>
      <c r="B1381" s="495"/>
      <c r="C1381" s="495"/>
      <c r="D1381" s="495"/>
      <c r="E1381" s="495"/>
      <c r="F1381" s="495"/>
      <c r="H1381" s="495"/>
      <c r="J1381" s="495"/>
      <c r="K1381" s="495"/>
      <c r="L1381" s="495"/>
      <c r="M1381" s="498"/>
      <c r="N1381" s="498"/>
      <c r="O1381" s="499"/>
    </row>
    <row r="1382" spans="1:15" s="497" customFormat="1" ht="30" x14ac:dyDescent="0.2">
      <c r="A1382" s="506"/>
      <c r="B1382" s="495"/>
      <c r="C1382" s="495"/>
      <c r="D1382" s="495"/>
      <c r="E1382" s="495"/>
      <c r="F1382" s="495"/>
      <c r="H1382" s="495"/>
      <c r="J1382" s="495"/>
      <c r="K1382" s="495"/>
      <c r="L1382" s="495"/>
      <c r="M1382" s="505"/>
      <c r="O1382" s="499"/>
    </row>
    <row r="1383" spans="1:15" s="497" customFormat="1" ht="30" x14ac:dyDescent="0.2">
      <c r="A1383" s="506"/>
      <c r="B1383" s="495"/>
      <c r="C1383" s="495"/>
      <c r="D1383" s="495"/>
      <c r="E1383" s="495"/>
      <c r="F1383" s="495"/>
      <c r="H1383" s="495"/>
      <c r="J1383" s="495"/>
      <c r="K1383" s="495"/>
      <c r="L1383" s="495"/>
      <c r="M1383" s="505"/>
      <c r="O1383" s="499"/>
    </row>
    <row r="1384" spans="1:15" s="497" customFormat="1" ht="30" x14ac:dyDescent="0.2">
      <c r="A1384" s="506"/>
      <c r="B1384" s="495"/>
      <c r="C1384" s="495"/>
      <c r="D1384" s="495"/>
      <c r="E1384" s="495"/>
      <c r="F1384" s="495"/>
      <c r="H1384" s="495"/>
      <c r="J1384" s="495"/>
      <c r="K1384" s="495"/>
      <c r="L1384" s="495"/>
      <c r="M1384" s="498"/>
      <c r="O1384" s="499"/>
    </row>
    <row r="1385" spans="1:15" s="497" customFormat="1" ht="30" x14ac:dyDescent="0.4">
      <c r="A1385" s="506"/>
      <c r="B1385" s="495"/>
      <c r="C1385" s="495"/>
      <c r="D1385" s="495"/>
      <c r="E1385" s="495"/>
      <c r="F1385" s="495"/>
      <c r="H1385" s="495"/>
      <c r="J1385" s="495"/>
      <c r="K1385" s="495"/>
      <c r="L1385" s="495"/>
      <c r="M1385" s="498"/>
      <c r="N1385" s="498"/>
      <c r="O1385" s="500"/>
    </row>
    <row r="1386" spans="1:15" s="497" customFormat="1" ht="30" x14ac:dyDescent="0.2">
      <c r="A1386" s="506"/>
      <c r="B1386" s="495"/>
      <c r="C1386" s="495"/>
      <c r="D1386" s="495"/>
      <c r="E1386" s="495"/>
      <c r="F1386" s="495"/>
      <c r="H1386" s="495"/>
      <c r="J1386" s="495"/>
      <c r="K1386" s="495"/>
      <c r="L1386" s="495"/>
      <c r="M1386" s="498"/>
      <c r="O1386" s="499"/>
    </row>
    <row r="1387" spans="1:15" s="497" customFormat="1" ht="30" x14ac:dyDescent="0.2">
      <c r="A1387" s="506"/>
      <c r="B1387" s="495"/>
      <c r="C1387" s="495"/>
      <c r="D1387" s="495"/>
      <c r="E1387" s="495"/>
      <c r="F1387" s="495"/>
      <c r="H1387" s="495"/>
      <c r="J1387" s="495"/>
      <c r="K1387" s="495"/>
      <c r="L1387" s="495"/>
      <c r="M1387" s="498"/>
      <c r="O1387" s="499"/>
    </row>
    <row r="1388" spans="1:15" s="497" customFormat="1" ht="30" x14ac:dyDescent="0.2">
      <c r="A1388" s="506"/>
      <c r="B1388" s="495"/>
      <c r="C1388" s="495"/>
      <c r="D1388" s="495"/>
      <c r="E1388" s="495"/>
      <c r="F1388" s="495"/>
      <c r="H1388" s="495"/>
      <c r="J1388" s="495"/>
      <c r="K1388" s="495"/>
      <c r="L1388" s="495"/>
      <c r="M1388" s="498"/>
      <c r="O1388" s="499"/>
    </row>
    <row r="1389" spans="1:15" s="497" customFormat="1" ht="30" x14ac:dyDescent="0.2">
      <c r="A1389" s="506"/>
      <c r="B1389" s="495"/>
      <c r="C1389" s="495"/>
      <c r="D1389" s="495"/>
      <c r="E1389" s="495"/>
      <c r="F1389" s="495"/>
      <c r="H1389" s="495"/>
      <c r="J1389" s="495"/>
      <c r="K1389" s="495"/>
      <c r="L1389" s="495"/>
      <c r="M1389" s="498"/>
      <c r="N1389" s="498"/>
      <c r="O1389" s="499"/>
    </row>
    <row r="1390" spans="1:15" s="497" customFormat="1" ht="30" x14ac:dyDescent="0.2">
      <c r="A1390" s="506"/>
      <c r="B1390" s="495"/>
      <c r="C1390" s="495"/>
      <c r="D1390" s="495"/>
      <c r="E1390" s="495"/>
      <c r="F1390" s="495"/>
      <c r="H1390" s="495"/>
      <c r="J1390" s="495"/>
      <c r="K1390" s="495"/>
      <c r="L1390" s="495"/>
      <c r="M1390" s="505"/>
      <c r="O1390" s="499"/>
    </row>
    <row r="1391" spans="1:15" s="497" customFormat="1" ht="30" x14ac:dyDescent="0.2">
      <c r="A1391" s="506"/>
      <c r="B1391" s="495"/>
      <c r="C1391" s="495"/>
      <c r="D1391" s="495"/>
      <c r="E1391" s="495"/>
      <c r="F1391" s="495"/>
      <c r="H1391" s="495"/>
      <c r="J1391" s="495"/>
      <c r="K1391" s="495"/>
      <c r="L1391" s="495"/>
      <c r="M1391" s="498"/>
      <c r="O1391" s="499"/>
    </row>
    <row r="1392" spans="1:15" s="497" customFormat="1" ht="30" x14ac:dyDescent="0.2">
      <c r="A1392" s="506"/>
      <c r="B1392" s="495"/>
      <c r="C1392" s="495"/>
      <c r="D1392" s="495"/>
      <c r="E1392" s="495"/>
      <c r="F1392" s="495"/>
      <c r="H1392" s="495"/>
      <c r="J1392" s="495"/>
      <c r="K1392" s="495"/>
      <c r="L1392" s="495"/>
      <c r="M1392" s="498"/>
      <c r="N1392" s="498"/>
      <c r="O1392" s="499"/>
    </row>
    <row r="1393" spans="1:15" s="497" customFormat="1" ht="30" x14ac:dyDescent="0.2">
      <c r="A1393" s="506"/>
      <c r="B1393" s="495"/>
      <c r="C1393" s="495"/>
      <c r="D1393" s="495"/>
      <c r="E1393" s="495"/>
      <c r="F1393" s="495"/>
      <c r="H1393" s="495"/>
      <c r="J1393" s="495"/>
      <c r="K1393" s="495"/>
      <c r="L1393" s="495"/>
      <c r="M1393" s="498"/>
      <c r="N1393" s="498"/>
      <c r="O1393" s="499"/>
    </row>
    <row r="1394" spans="1:15" s="497" customFormat="1" ht="30" x14ac:dyDescent="0.2">
      <c r="A1394" s="506"/>
      <c r="B1394" s="495"/>
      <c r="C1394" s="495"/>
      <c r="D1394" s="495"/>
      <c r="E1394" s="495"/>
      <c r="F1394" s="495"/>
      <c r="H1394" s="495"/>
      <c r="J1394" s="495"/>
      <c r="K1394" s="495"/>
      <c r="L1394" s="495"/>
      <c r="M1394" s="498"/>
      <c r="O1394" s="499"/>
    </row>
    <row r="1395" spans="1:15" s="497" customFormat="1" ht="30" x14ac:dyDescent="0.2">
      <c r="A1395" s="506"/>
      <c r="B1395" s="495"/>
      <c r="C1395" s="495"/>
      <c r="D1395" s="495"/>
      <c r="E1395" s="495"/>
      <c r="F1395" s="495"/>
      <c r="H1395" s="495"/>
      <c r="J1395" s="495"/>
      <c r="K1395" s="495"/>
      <c r="L1395" s="495"/>
      <c r="M1395" s="505"/>
      <c r="N1395" s="498"/>
      <c r="O1395" s="499"/>
    </row>
    <row r="1396" spans="1:15" s="497" customFormat="1" ht="30" x14ac:dyDescent="0.2">
      <c r="A1396" s="506"/>
      <c r="B1396" s="495"/>
      <c r="C1396" s="495"/>
      <c r="D1396" s="495"/>
      <c r="E1396" s="495"/>
      <c r="F1396" s="495"/>
      <c r="H1396" s="495"/>
      <c r="J1396" s="495"/>
      <c r="K1396" s="495"/>
      <c r="L1396" s="495"/>
      <c r="M1396" s="498"/>
      <c r="O1396" s="499"/>
    </row>
    <row r="1397" spans="1:15" s="497" customFormat="1" ht="30" x14ac:dyDescent="0.2">
      <c r="A1397" s="506"/>
      <c r="B1397" s="495"/>
      <c r="C1397" s="495"/>
      <c r="D1397" s="495"/>
      <c r="E1397" s="495"/>
      <c r="F1397" s="495"/>
      <c r="H1397" s="495"/>
      <c r="J1397" s="495"/>
      <c r="K1397" s="495"/>
      <c r="L1397" s="495"/>
      <c r="M1397" s="498"/>
      <c r="N1397" s="498"/>
      <c r="O1397" s="499"/>
    </row>
    <row r="1398" spans="1:15" s="497" customFormat="1" ht="30" x14ac:dyDescent="0.2">
      <c r="A1398" s="506"/>
      <c r="B1398" s="495"/>
      <c r="C1398" s="495"/>
      <c r="D1398" s="495"/>
      <c r="E1398" s="495"/>
      <c r="F1398" s="495"/>
      <c r="H1398" s="495"/>
      <c r="J1398" s="495"/>
      <c r="K1398" s="495"/>
      <c r="L1398" s="495"/>
      <c r="M1398" s="505"/>
      <c r="O1398" s="499"/>
    </row>
    <row r="1399" spans="1:15" s="497" customFormat="1" ht="30" x14ac:dyDescent="0.2">
      <c r="A1399" s="506"/>
      <c r="B1399" s="495"/>
      <c r="C1399" s="495"/>
      <c r="D1399" s="495"/>
      <c r="E1399" s="495"/>
      <c r="F1399" s="495"/>
      <c r="H1399" s="495"/>
      <c r="J1399" s="495"/>
      <c r="K1399" s="495"/>
      <c r="L1399" s="495"/>
      <c r="M1399" s="498"/>
      <c r="N1399" s="498"/>
      <c r="O1399" s="499"/>
    </row>
    <row r="1400" spans="1:15" s="497" customFormat="1" ht="30" x14ac:dyDescent="0.4">
      <c r="A1400" s="506"/>
      <c r="B1400" s="495"/>
      <c r="C1400" s="495"/>
      <c r="D1400" s="495"/>
      <c r="E1400" s="495"/>
      <c r="F1400" s="495"/>
      <c r="H1400" s="495"/>
      <c r="J1400" s="495"/>
      <c r="K1400" s="495"/>
      <c r="L1400" s="495"/>
      <c r="M1400" s="498"/>
      <c r="O1400" s="500"/>
    </row>
    <row r="1401" spans="1:15" s="497" customFormat="1" ht="30" x14ac:dyDescent="0.2">
      <c r="A1401" s="506"/>
      <c r="B1401" s="495"/>
      <c r="C1401" s="495"/>
      <c r="D1401" s="495"/>
      <c r="E1401" s="495"/>
      <c r="F1401" s="495"/>
      <c r="H1401" s="495"/>
      <c r="J1401" s="495"/>
      <c r="K1401" s="495"/>
      <c r="L1401" s="495"/>
      <c r="M1401" s="498"/>
      <c r="O1401" s="499"/>
    </row>
    <row r="1402" spans="1:15" s="497" customFormat="1" ht="30" x14ac:dyDescent="0.4">
      <c r="A1402" s="506"/>
      <c r="B1402" s="495"/>
      <c r="C1402" s="495"/>
      <c r="D1402" s="495"/>
      <c r="E1402" s="495"/>
      <c r="F1402" s="495"/>
      <c r="H1402" s="495"/>
      <c r="J1402" s="495"/>
      <c r="K1402" s="495"/>
      <c r="L1402" s="495"/>
      <c r="M1402" s="498"/>
      <c r="O1402" s="500"/>
    </row>
    <row r="1403" spans="1:15" s="497" customFormat="1" ht="30" x14ac:dyDescent="0.2">
      <c r="A1403" s="506"/>
      <c r="B1403" s="495"/>
      <c r="C1403" s="495"/>
      <c r="D1403" s="495"/>
      <c r="E1403" s="495"/>
      <c r="F1403" s="495"/>
      <c r="H1403" s="495"/>
      <c r="J1403" s="495"/>
      <c r="K1403" s="495"/>
      <c r="L1403" s="495"/>
      <c r="M1403" s="498"/>
      <c r="O1403" s="499"/>
    </row>
    <row r="1404" spans="1:15" s="497" customFormat="1" ht="30" x14ac:dyDescent="0.4">
      <c r="A1404" s="506"/>
      <c r="B1404" s="495"/>
      <c r="C1404" s="495"/>
      <c r="D1404" s="495"/>
      <c r="E1404" s="495"/>
      <c r="F1404" s="495"/>
      <c r="H1404" s="495"/>
      <c r="J1404" s="495"/>
      <c r="K1404" s="495"/>
      <c r="L1404" s="495"/>
      <c r="M1404" s="498"/>
      <c r="N1404" s="498"/>
      <c r="O1404" s="500"/>
    </row>
    <row r="1405" spans="1:15" s="497" customFormat="1" ht="30" x14ac:dyDescent="0.4">
      <c r="A1405" s="506"/>
      <c r="B1405" s="495"/>
      <c r="C1405" s="495"/>
      <c r="D1405" s="495"/>
      <c r="E1405" s="495"/>
      <c r="F1405" s="495"/>
      <c r="H1405" s="495"/>
      <c r="J1405" s="495"/>
      <c r="K1405" s="495"/>
      <c r="L1405" s="495"/>
      <c r="M1405" s="505"/>
      <c r="O1405" s="500"/>
    </row>
    <row r="1406" spans="1:15" s="497" customFormat="1" ht="30" x14ac:dyDescent="0.4">
      <c r="A1406" s="506"/>
      <c r="B1406" s="495"/>
      <c r="C1406" s="495"/>
      <c r="D1406" s="495"/>
      <c r="E1406" s="495"/>
      <c r="F1406" s="495"/>
      <c r="H1406" s="495"/>
      <c r="J1406" s="495"/>
      <c r="K1406" s="495"/>
      <c r="L1406" s="495"/>
      <c r="M1406" s="498"/>
      <c r="O1406" s="500"/>
    </row>
    <row r="1407" spans="1:15" s="497" customFormat="1" ht="30" x14ac:dyDescent="0.2">
      <c r="A1407" s="506"/>
      <c r="B1407" s="495"/>
      <c r="C1407" s="495"/>
      <c r="D1407" s="495"/>
      <c r="E1407" s="495"/>
      <c r="F1407" s="495"/>
      <c r="H1407" s="495"/>
      <c r="J1407" s="495"/>
      <c r="K1407" s="495"/>
      <c r="L1407" s="495"/>
      <c r="M1407" s="498"/>
      <c r="O1407" s="499"/>
    </row>
    <row r="1408" spans="1:15" s="497" customFormat="1" ht="30" x14ac:dyDescent="0.2">
      <c r="A1408" s="506"/>
      <c r="B1408" s="495"/>
      <c r="C1408" s="495"/>
      <c r="D1408" s="495"/>
      <c r="E1408" s="495"/>
      <c r="F1408" s="495"/>
      <c r="H1408" s="495"/>
      <c r="J1408" s="495"/>
      <c r="K1408" s="495"/>
      <c r="L1408" s="495"/>
      <c r="M1408" s="498"/>
      <c r="O1408" s="499"/>
    </row>
    <row r="1409" spans="1:15" s="497" customFormat="1" ht="30" x14ac:dyDescent="0.2">
      <c r="A1409" s="506"/>
      <c r="B1409" s="495"/>
      <c r="C1409" s="495"/>
      <c r="D1409" s="495"/>
      <c r="E1409" s="495"/>
      <c r="F1409" s="495"/>
      <c r="H1409" s="495"/>
      <c r="J1409" s="495"/>
      <c r="K1409" s="495"/>
      <c r="L1409" s="495"/>
      <c r="O1409" s="499"/>
    </row>
    <row r="1410" spans="1:15" s="497" customFormat="1" ht="30" x14ac:dyDescent="0.2">
      <c r="A1410" s="506"/>
      <c r="B1410" s="495"/>
      <c r="C1410" s="495"/>
      <c r="D1410" s="495"/>
      <c r="E1410" s="495"/>
      <c r="F1410" s="495"/>
      <c r="H1410" s="495"/>
      <c r="J1410" s="495"/>
      <c r="K1410" s="495"/>
      <c r="L1410" s="495"/>
      <c r="M1410" s="498"/>
      <c r="O1410" s="499"/>
    </row>
    <row r="1411" spans="1:15" s="497" customFormat="1" ht="30" x14ac:dyDescent="0.2">
      <c r="A1411" s="506"/>
      <c r="B1411" s="495"/>
      <c r="C1411" s="495"/>
      <c r="D1411" s="495"/>
      <c r="E1411" s="495"/>
      <c r="F1411" s="495"/>
      <c r="H1411" s="495"/>
      <c r="J1411" s="495"/>
      <c r="K1411" s="495"/>
      <c r="L1411" s="495"/>
      <c r="M1411" s="498"/>
      <c r="N1411" s="498"/>
      <c r="O1411" s="499"/>
    </row>
    <row r="1412" spans="1:15" s="497" customFormat="1" ht="30" x14ac:dyDescent="0.2">
      <c r="A1412" s="506"/>
      <c r="B1412" s="495"/>
      <c r="C1412" s="495"/>
      <c r="D1412" s="495"/>
      <c r="E1412" s="495"/>
      <c r="F1412" s="495"/>
      <c r="H1412" s="495"/>
      <c r="J1412" s="495"/>
      <c r="K1412" s="495"/>
      <c r="L1412" s="495"/>
      <c r="M1412" s="498"/>
      <c r="O1412" s="499"/>
    </row>
    <row r="1413" spans="1:15" s="497" customFormat="1" ht="30" x14ac:dyDescent="0.2">
      <c r="A1413" s="506"/>
      <c r="B1413" s="495"/>
      <c r="C1413" s="495"/>
      <c r="D1413" s="495"/>
      <c r="E1413" s="495"/>
      <c r="F1413" s="495"/>
      <c r="H1413" s="495"/>
      <c r="J1413" s="495"/>
      <c r="K1413" s="495"/>
      <c r="L1413" s="495"/>
      <c r="M1413" s="498"/>
      <c r="N1413" s="498"/>
      <c r="O1413" s="501"/>
    </row>
    <row r="1414" spans="1:15" s="497" customFormat="1" ht="30" x14ac:dyDescent="0.2">
      <c r="A1414" s="506"/>
      <c r="B1414" s="495"/>
      <c r="C1414" s="495"/>
      <c r="D1414" s="495"/>
      <c r="E1414" s="495"/>
      <c r="F1414" s="495"/>
      <c r="H1414" s="495"/>
      <c r="J1414" s="495"/>
      <c r="K1414" s="495"/>
      <c r="L1414" s="495"/>
      <c r="M1414" s="505"/>
      <c r="N1414" s="498"/>
      <c r="O1414" s="499"/>
    </row>
    <row r="1415" spans="1:15" s="497" customFormat="1" ht="30" x14ac:dyDescent="0.4">
      <c r="A1415" s="506"/>
      <c r="B1415" s="495"/>
      <c r="C1415" s="495"/>
      <c r="D1415" s="495"/>
      <c r="E1415" s="495"/>
      <c r="F1415" s="495"/>
      <c r="H1415" s="495"/>
      <c r="J1415" s="495"/>
      <c r="K1415" s="495"/>
      <c r="L1415" s="495"/>
      <c r="O1415" s="500"/>
    </row>
    <row r="1416" spans="1:15" s="497" customFormat="1" ht="30" x14ac:dyDescent="0.2">
      <c r="A1416" s="506"/>
      <c r="B1416" s="495"/>
      <c r="C1416" s="495"/>
      <c r="D1416" s="495"/>
      <c r="E1416" s="495"/>
      <c r="F1416" s="495"/>
      <c r="H1416" s="495"/>
      <c r="J1416" s="495"/>
      <c r="K1416" s="495"/>
      <c r="L1416" s="495"/>
      <c r="M1416" s="498"/>
      <c r="O1416" s="499"/>
    </row>
    <row r="1417" spans="1:15" s="497" customFormat="1" ht="30" x14ac:dyDescent="0.4">
      <c r="A1417" s="506"/>
      <c r="B1417" s="495"/>
      <c r="C1417" s="495"/>
      <c r="D1417" s="495"/>
      <c r="E1417" s="495"/>
      <c r="F1417" s="495"/>
      <c r="H1417" s="495"/>
      <c r="J1417" s="495"/>
      <c r="K1417" s="495"/>
      <c r="L1417" s="495"/>
      <c r="M1417" s="498"/>
      <c r="O1417" s="500"/>
    </row>
    <row r="1418" spans="1:15" s="497" customFormat="1" ht="30" x14ac:dyDescent="0.2">
      <c r="A1418" s="506"/>
      <c r="B1418" s="495"/>
      <c r="C1418" s="495"/>
      <c r="D1418" s="495"/>
      <c r="E1418" s="495"/>
      <c r="F1418" s="495"/>
      <c r="H1418" s="495"/>
      <c r="J1418" s="495"/>
      <c r="K1418" s="495"/>
      <c r="L1418" s="495"/>
      <c r="M1418" s="498"/>
      <c r="O1418" s="499"/>
    </row>
    <row r="1419" spans="1:15" s="497" customFormat="1" ht="30" x14ac:dyDescent="0.2">
      <c r="A1419" s="506"/>
      <c r="B1419" s="495"/>
      <c r="C1419" s="495"/>
      <c r="D1419" s="495"/>
      <c r="E1419" s="495"/>
      <c r="F1419" s="495"/>
      <c r="H1419" s="495"/>
      <c r="J1419" s="495"/>
      <c r="K1419" s="495"/>
      <c r="L1419" s="495"/>
      <c r="M1419" s="498"/>
      <c r="N1419" s="498"/>
      <c r="O1419" s="499"/>
    </row>
    <row r="1420" spans="1:15" s="497" customFormat="1" ht="30" x14ac:dyDescent="0.2">
      <c r="A1420" s="506"/>
      <c r="B1420" s="495"/>
      <c r="C1420" s="495"/>
      <c r="D1420" s="495"/>
      <c r="E1420" s="495"/>
      <c r="F1420" s="495"/>
      <c r="H1420" s="495"/>
      <c r="J1420" s="495"/>
      <c r="K1420" s="495"/>
      <c r="L1420" s="495"/>
      <c r="M1420" s="498"/>
      <c r="N1420" s="498"/>
      <c r="O1420" s="499"/>
    </row>
    <row r="1421" spans="1:15" s="497" customFormat="1" ht="30" x14ac:dyDescent="0.2">
      <c r="A1421" s="506"/>
      <c r="B1421" s="495"/>
      <c r="C1421" s="495"/>
      <c r="D1421" s="495"/>
      <c r="E1421" s="495"/>
      <c r="F1421" s="495"/>
      <c r="H1421" s="495"/>
      <c r="J1421" s="495"/>
      <c r="K1421" s="495"/>
      <c r="L1421" s="495"/>
      <c r="M1421" s="498"/>
      <c r="N1421" s="498"/>
      <c r="O1421" s="499"/>
    </row>
    <row r="1422" spans="1:15" s="497" customFormat="1" ht="30" x14ac:dyDescent="0.2">
      <c r="A1422" s="506"/>
      <c r="B1422" s="495"/>
      <c r="C1422" s="495"/>
      <c r="D1422" s="495"/>
      <c r="E1422" s="495"/>
      <c r="F1422" s="495"/>
      <c r="H1422" s="495"/>
      <c r="J1422" s="495"/>
      <c r="K1422" s="495"/>
      <c r="L1422" s="495"/>
      <c r="M1422" s="498"/>
      <c r="N1422" s="498"/>
      <c r="O1422" s="499"/>
    </row>
    <row r="1423" spans="1:15" s="497" customFormat="1" ht="30" x14ac:dyDescent="0.2">
      <c r="A1423" s="506"/>
      <c r="B1423" s="495"/>
      <c r="C1423" s="495"/>
      <c r="D1423" s="495"/>
      <c r="E1423" s="495"/>
      <c r="F1423" s="495"/>
      <c r="H1423" s="495"/>
      <c r="J1423" s="495"/>
      <c r="K1423" s="495"/>
      <c r="L1423" s="495"/>
      <c r="M1423" s="498"/>
      <c r="N1423" s="498"/>
      <c r="O1423" s="499"/>
    </row>
    <row r="1424" spans="1:15" s="497" customFormat="1" ht="30" x14ac:dyDescent="0.2">
      <c r="A1424" s="506"/>
      <c r="B1424" s="495"/>
      <c r="C1424" s="495"/>
      <c r="D1424" s="495"/>
      <c r="E1424" s="495"/>
      <c r="F1424" s="495"/>
      <c r="H1424" s="495"/>
      <c r="J1424" s="495"/>
      <c r="K1424" s="495"/>
      <c r="L1424" s="495"/>
      <c r="M1424" s="498"/>
      <c r="N1424" s="498"/>
      <c r="O1424" s="499"/>
    </row>
    <row r="1425" spans="1:15" s="497" customFormat="1" ht="30" x14ac:dyDescent="0.2">
      <c r="A1425" s="506"/>
      <c r="B1425" s="495"/>
      <c r="C1425" s="495"/>
      <c r="D1425" s="495"/>
      <c r="E1425" s="495"/>
      <c r="F1425" s="495"/>
      <c r="H1425" s="495"/>
      <c r="J1425" s="495"/>
      <c r="K1425" s="495"/>
      <c r="L1425" s="495"/>
      <c r="M1425" s="498"/>
      <c r="N1425" s="498"/>
      <c r="O1425" s="499"/>
    </row>
    <row r="1426" spans="1:15" s="497" customFormat="1" ht="30" x14ac:dyDescent="0.2">
      <c r="A1426" s="506"/>
      <c r="B1426" s="495"/>
      <c r="C1426" s="495"/>
      <c r="D1426" s="495"/>
      <c r="E1426" s="495"/>
      <c r="F1426" s="495"/>
      <c r="H1426" s="495"/>
      <c r="J1426" s="495"/>
      <c r="K1426" s="495"/>
      <c r="L1426" s="495"/>
      <c r="M1426" s="498"/>
      <c r="N1426" s="498"/>
      <c r="O1426" s="499"/>
    </row>
    <row r="1427" spans="1:15" s="497" customFormat="1" ht="30" x14ac:dyDescent="0.2">
      <c r="A1427" s="506"/>
      <c r="B1427" s="495"/>
      <c r="C1427" s="495"/>
      <c r="D1427" s="495"/>
      <c r="E1427" s="495"/>
      <c r="F1427" s="495"/>
      <c r="H1427" s="495"/>
      <c r="J1427" s="495"/>
      <c r="K1427" s="495"/>
      <c r="L1427" s="495"/>
      <c r="M1427" s="498"/>
      <c r="N1427" s="498"/>
      <c r="O1427" s="499"/>
    </row>
    <row r="1428" spans="1:15" s="497" customFormat="1" ht="30" x14ac:dyDescent="0.2">
      <c r="A1428" s="506"/>
      <c r="B1428" s="495"/>
      <c r="C1428" s="495"/>
      <c r="D1428" s="495"/>
      <c r="E1428" s="495"/>
      <c r="F1428" s="495"/>
      <c r="H1428" s="495"/>
      <c r="J1428" s="495"/>
      <c r="K1428" s="495"/>
      <c r="L1428" s="495"/>
      <c r="M1428" s="498"/>
      <c r="N1428" s="498"/>
      <c r="O1428" s="499"/>
    </row>
    <row r="1429" spans="1:15" s="497" customFormat="1" ht="30" x14ac:dyDescent="0.2">
      <c r="A1429" s="506"/>
      <c r="B1429" s="495"/>
      <c r="C1429" s="495"/>
      <c r="D1429" s="495"/>
      <c r="E1429" s="495"/>
      <c r="F1429" s="495"/>
      <c r="H1429" s="495"/>
      <c r="J1429" s="495"/>
      <c r="K1429" s="495"/>
      <c r="L1429" s="495"/>
      <c r="M1429" s="498"/>
      <c r="N1429" s="498"/>
      <c r="O1429" s="499"/>
    </row>
    <row r="1430" spans="1:15" s="497" customFormat="1" ht="33" x14ac:dyDescent="0.2">
      <c r="A1430" s="506"/>
      <c r="B1430" s="495"/>
      <c r="C1430" s="495"/>
      <c r="D1430" s="495"/>
      <c r="E1430" s="495"/>
      <c r="F1430" s="495"/>
      <c r="H1430" s="495"/>
      <c r="J1430" s="495"/>
      <c r="K1430" s="495"/>
      <c r="L1430" s="495"/>
      <c r="M1430" s="498"/>
      <c r="N1430" s="498"/>
      <c r="O1430" s="502"/>
    </row>
    <row r="1431" spans="1:15" s="497" customFormat="1" ht="30" x14ac:dyDescent="0.2">
      <c r="A1431" s="506"/>
      <c r="B1431" s="495"/>
      <c r="C1431" s="495"/>
      <c r="D1431" s="495"/>
      <c r="E1431" s="495"/>
      <c r="F1431" s="495"/>
      <c r="H1431" s="495"/>
      <c r="J1431" s="495"/>
      <c r="K1431" s="495"/>
      <c r="L1431" s="495"/>
      <c r="M1431" s="498"/>
      <c r="N1431" s="498"/>
      <c r="O1431" s="499"/>
    </row>
    <row r="1432" spans="1:15" s="497" customFormat="1" ht="30" x14ac:dyDescent="0.2">
      <c r="A1432" s="506"/>
      <c r="B1432" s="495"/>
      <c r="C1432" s="495"/>
      <c r="D1432" s="495"/>
      <c r="E1432" s="495"/>
      <c r="F1432" s="495"/>
      <c r="H1432" s="495"/>
      <c r="J1432" s="495"/>
      <c r="K1432" s="495"/>
      <c r="L1432" s="495"/>
      <c r="M1432" s="505"/>
      <c r="N1432" s="498"/>
      <c r="O1432" s="499"/>
    </row>
    <row r="1433" spans="1:15" s="497" customFormat="1" ht="30" x14ac:dyDescent="0.2">
      <c r="A1433" s="506"/>
      <c r="B1433" s="495"/>
      <c r="C1433" s="495"/>
      <c r="D1433" s="495"/>
      <c r="E1433" s="495"/>
      <c r="F1433" s="495"/>
      <c r="H1433" s="495"/>
      <c r="J1433" s="495"/>
      <c r="K1433" s="495"/>
      <c r="L1433" s="495"/>
      <c r="M1433" s="498"/>
      <c r="O1433" s="499"/>
    </row>
    <row r="1434" spans="1:15" s="497" customFormat="1" ht="30" x14ac:dyDescent="0.2">
      <c r="A1434" s="506"/>
      <c r="B1434" s="495"/>
      <c r="C1434" s="495"/>
      <c r="D1434" s="495"/>
      <c r="E1434" s="495"/>
      <c r="F1434" s="495"/>
      <c r="H1434" s="495"/>
      <c r="J1434" s="495"/>
      <c r="K1434" s="495"/>
      <c r="L1434" s="495"/>
      <c r="M1434" s="498"/>
      <c r="O1434" s="499"/>
    </row>
    <row r="1435" spans="1:15" s="497" customFormat="1" ht="30" x14ac:dyDescent="0.2">
      <c r="A1435" s="506"/>
      <c r="B1435" s="495"/>
      <c r="C1435" s="495"/>
      <c r="D1435" s="495"/>
      <c r="E1435" s="495"/>
      <c r="F1435" s="495"/>
      <c r="H1435" s="495"/>
      <c r="J1435" s="495"/>
      <c r="K1435" s="495"/>
      <c r="L1435" s="495"/>
      <c r="M1435" s="505"/>
      <c r="N1435" s="498"/>
      <c r="O1435" s="499"/>
    </row>
    <row r="1436" spans="1:15" s="497" customFormat="1" ht="30" x14ac:dyDescent="0.4">
      <c r="A1436" s="506"/>
      <c r="B1436" s="495"/>
      <c r="C1436" s="495"/>
      <c r="D1436" s="495"/>
      <c r="E1436" s="495"/>
      <c r="F1436" s="495"/>
      <c r="H1436" s="495"/>
      <c r="J1436" s="495"/>
      <c r="K1436" s="495"/>
      <c r="L1436" s="495"/>
      <c r="M1436" s="498"/>
      <c r="N1436" s="498"/>
      <c r="O1436" s="500"/>
    </row>
    <row r="1437" spans="1:15" s="497" customFormat="1" ht="30" x14ac:dyDescent="0.2">
      <c r="A1437" s="506"/>
      <c r="B1437" s="495"/>
      <c r="C1437" s="495"/>
      <c r="D1437" s="495"/>
      <c r="E1437" s="495"/>
      <c r="F1437" s="495"/>
      <c r="H1437" s="495"/>
      <c r="J1437" s="495"/>
      <c r="K1437" s="495"/>
      <c r="L1437" s="495"/>
      <c r="M1437" s="498"/>
      <c r="N1437" s="498"/>
      <c r="O1437" s="499"/>
    </row>
    <row r="1438" spans="1:15" s="497" customFormat="1" ht="30" x14ac:dyDescent="0.2">
      <c r="A1438" s="506"/>
      <c r="B1438" s="495"/>
      <c r="C1438" s="495"/>
      <c r="D1438" s="495"/>
      <c r="E1438" s="495"/>
      <c r="F1438" s="495"/>
      <c r="H1438" s="495"/>
      <c r="J1438" s="495"/>
      <c r="K1438" s="495"/>
      <c r="L1438" s="495"/>
      <c r="M1438" s="505"/>
      <c r="N1438" s="498"/>
      <c r="O1438" s="499"/>
    </row>
    <row r="1439" spans="1:15" s="497" customFormat="1" ht="30" x14ac:dyDescent="0.2">
      <c r="A1439" s="506"/>
      <c r="B1439" s="495"/>
      <c r="C1439" s="495"/>
      <c r="D1439" s="495"/>
      <c r="E1439" s="495"/>
      <c r="F1439" s="495"/>
      <c r="H1439" s="495"/>
      <c r="J1439" s="495"/>
      <c r="K1439" s="495"/>
      <c r="L1439" s="495"/>
      <c r="M1439" s="498"/>
      <c r="N1439" s="498"/>
      <c r="O1439" s="499"/>
    </row>
    <row r="1440" spans="1:15" s="497" customFormat="1" ht="30" x14ac:dyDescent="0.2">
      <c r="A1440" s="506"/>
      <c r="B1440" s="495"/>
      <c r="C1440" s="495"/>
      <c r="D1440" s="495"/>
      <c r="E1440" s="495"/>
      <c r="F1440" s="495"/>
      <c r="H1440" s="495"/>
      <c r="J1440" s="495"/>
      <c r="K1440" s="495"/>
      <c r="L1440" s="495"/>
      <c r="M1440" s="498"/>
      <c r="N1440" s="498"/>
      <c r="O1440" s="499"/>
    </row>
    <row r="1441" spans="1:15" s="497" customFormat="1" ht="30" x14ac:dyDescent="0.2">
      <c r="A1441" s="506"/>
      <c r="B1441" s="495"/>
      <c r="C1441" s="495"/>
      <c r="D1441" s="495"/>
      <c r="E1441" s="495"/>
      <c r="F1441" s="495"/>
      <c r="H1441" s="495"/>
      <c r="J1441" s="495"/>
      <c r="K1441" s="495"/>
      <c r="L1441" s="495"/>
      <c r="M1441" s="498"/>
      <c r="O1441" s="499"/>
    </row>
    <row r="1442" spans="1:15" s="497" customFormat="1" ht="30" x14ac:dyDescent="0.2">
      <c r="A1442" s="506"/>
      <c r="B1442" s="495"/>
      <c r="C1442" s="495"/>
      <c r="D1442" s="495"/>
      <c r="E1442" s="495"/>
      <c r="F1442" s="495"/>
      <c r="H1442" s="495"/>
      <c r="J1442" s="495"/>
      <c r="K1442" s="495"/>
      <c r="L1442" s="495"/>
      <c r="M1442" s="498"/>
      <c r="O1442" s="499"/>
    </row>
    <row r="1443" spans="1:15" s="497" customFormat="1" ht="30" x14ac:dyDescent="0.2">
      <c r="A1443" s="506"/>
      <c r="B1443" s="495"/>
      <c r="C1443" s="495"/>
      <c r="D1443" s="495"/>
      <c r="E1443" s="495"/>
      <c r="F1443" s="495"/>
      <c r="H1443" s="495"/>
      <c r="J1443" s="495"/>
      <c r="K1443" s="495"/>
      <c r="L1443" s="495"/>
      <c r="M1443" s="505"/>
      <c r="N1443" s="498"/>
      <c r="O1443" s="499"/>
    </row>
    <row r="1444" spans="1:15" s="497" customFormat="1" ht="30" x14ac:dyDescent="0.2">
      <c r="A1444" s="506"/>
      <c r="B1444" s="495"/>
      <c r="C1444" s="495"/>
      <c r="D1444" s="495"/>
      <c r="E1444" s="495"/>
      <c r="F1444" s="495"/>
      <c r="H1444" s="495"/>
      <c r="J1444" s="495"/>
      <c r="K1444" s="495"/>
      <c r="L1444" s="495"/>
      <c r="M1444" s="498"/>
      <c r="N1444" s="498"/>
      <c r="O1444" s="499"/>
    </row>
    <row r="1445" spans="1:15" s="497" customFormat="1" ht="30" x14ac:dyDescent="0.2">
      <c r="A1445" s="506"/>
      <c r="B1445" s="495"/>
      <c r="C1445" s="495"/>
      <c r="D1445" s="495"/>
      <c r="E1445" s="495"/>
      <c r="F1445" s="495"/>
      <c r="H1445" s="495"/>
      <c r="J1445" s="495"/>
      <c r="K1445" s="495"/>
      <c r="L1445" s="495"/>
      <c r="M1445" s="505"/>
      <c r="N1445" s="498"/>
      <c r="O1445" s="499"/>
    </row>
    <row r="1446" spans="1:15" s="497" customFormat="1" ht="30" x14ac:dyDescent="0.2">
      <c r="A1446" s="506"/>
      <c r="B1446" s="495"/>
      <c r="C1446" s="495"/>
      <c r="D1446" s="495"/>
      <c r="E1446" s="495"/>
      <c r="F1446" s="495"/>
      <c r="H1446" s="495"/>
      <c r="J1446" s="495"/>
      <c r="K1446" s="495"/>
      <c r="L1446" s="495"/>
      <c r="M1446" s="498"/>
      <c r="N1446" s="498"/>
      <c r="O1446" s="499"/>
    </row>
    <row r="1447" spans="1:15" s="497" customFormat="1" ht="30" x14ac:dyDescent="0.2">
      <c r="A1447" s="506"/>
      <c r="B1447" s="495"/>
      <c r="C1447" s="495"/>
      <c r="D1447" s="495"/>
      <c r="E1447" s="495"/>
      <c r="F1447" s="495"/>
      <c r="H1447" s="495"/>
      <c r="J1447" s="495"/>
      <c r="K1447" s="495"/>
      <c r="L1447" s="495"/>
      <c r="M1447" s="505"/>
      <c r="N1447" s="498"/>
      <c r="O1447" s="499"/>
    </row>
    <row r="1448" spans="1:15" s="497" customFormat="1" ht="30" x14ac:dyDescent="0.2">
      <c r="A1448" s="506"/>
      <c r="B1448" s="495"/>
      <c r="C1448" s="495"/>
      <c r="D1448" s="495"/>
      <c r="E1448" s="495"/>
      <c r="F1448" s="495"/>
      <c r="H1448" s="495"/>
      <c r="J1448" s="495"/>
      <c r="K1448" s="495"/>
      <c r="L1448" s="495"/>
      <c r="M1448" s="498"/>
      <c r="N1448" s="498"/>
      <c r="O1448" s="499"/>
    </row>
    <row r="1449" spans="1:15" s="497" customFormat="1" ht="30" x14ac:dyDescent="0.2">
      <c r="A1449" s="506"/>
      <c r="B1449" s="495"/>
      <c r="C1449" s="495"/>
      <c r="D1449" s="495"/>
      <c r="E1449" s="495"/>
      <c r="F1449" s="495"/>
      <c r="H1449" s="495"/>
      <c r="J1449" s="495"/>
      <c r="K1449" s="495"/>
      <c r="L1449" s="495"/>
      <c r="M1449" s="498"/>
      <c r="N1449" s="498"/>
      <c r="O1449" s="499"/>
    </row>
    <row r="1450" spans="1:15" s="497" customFormat="1" ht="30" x14ac:dyDescent="0.2">
      <c r="A1450" s="506"/>
      <c r="B1450" s="495"/>
      <c r="C1450" s="495"/>
      <c r="D1450" s="495"/>
      <c r="E1450" s="495"/>
      <c r="F1450" s="495"/>
      <c r="H1450" s="495"/>
      <c r="J1450" s="495"/>
      <c r="K1450" s="495"/>
      <c r="L1450" s="495"/>
      <c r="M1450" s="498"/>
      <c r="N1450" s="498"/>
      <c r="O1450" s="499"/>
    </row>
    <row r="1451" spans="1:15" s="497" customFormat="1" ht="30" x14ac:dyDescent="0.2">
      <c r="A1451" s="506"/>
      <c r="B1451" s="495"/>
      <c r="C1451" s="495"/>
      <c r="D1451" s="495"/>
      <c r="E1451" s="495"/>
      <c r="F1451" s="495"/>
      <c r="H1451" s="495"/>
      <c r="J1451" s="495"/>
      <c r="K1451" s="495"/>
      <c r="L1451" s="495"/>
      <c r="M1451" s="498"/>
      <c r="N1451" s="498"/>
      <c r="O1451" s="499"/>
    </row>
    <row r="1452" spans="1:15" s="497" customFormat="1" ht="30" x14ac:dyDescent="0.2">
      <c r="A1452" s="506"/>
      <c r="B1452" s="495"/>
      <c r="C1452" s="495"/>
      <c r="D1452" s="495"/>
      <c r="E1452" s="495"/>
      <c r="F1452" s="495"/>
      <c r="H1452" s="495"/>
      <c r="J1452" s="495"/>
      <c r="K1452" s="495"/>
      <c r="L1452" s="495"/>
      <c r="M1452" s="505"/>
      <c r="N1452" s="498"/>
      <c r="O1452" s="499"/>
    </row>
    <row r="1453" spans="1:15" s="497" customFormat="1" ht="30" x14ac:dyDescent="0.4">
      <c r="A1453" s="506"/>
      <c r="B1453" s="495"/>
      <c r="C1453" s="495"/>
      <c r="D1453" s="495"/>
      <c r="E1453" s="495"/>
      <c r="F1453" s="495"/>
      <c r="H1453" s="495"/>
      <c r="J1453" s="495"/>
      <c r="K1453" s="495"/>
      <c r="L1453" s="495"/>
      <c r="M1453" s="498"/>
      <c r="O1453" s="500"/>
    </row>
    <row r="1454" spans="1:15" s="497" customFormat="1" ht="30" x14ac:dyDescent="0.2">
      <c r="A1454" s="506"/>
      <c r="B1454" s="495"/>
      <c r="C1454" s="495"/>
      <c r="D1454" s="495"/>
      <c r="E1454" s="495"/>
      <c r="F1454" s="495"/>
      <c r="H1454" s="495"/>
      <c r="J1454" s="495"/>
      <c r="K1454" s="495"/>
      <c r="L1454" s="495"/>
      <c r="M1454" s="498"/>
      <c r="N1454" s="498"/>
      <c r="O1454" s="499"/>
    </row>
    <row r="1455" spans="1:15" s="497" customFormat="1" ht="30" x14ac:dyDescent="0.2">
      <c r="A1455" s="506"/>
      <c r="B1455" s="495"/>
      <c r="C1455" s="495"/>
      <c r="D1455" s="495"/>
      <c r="E1455" s="495"/>
      <c r="F1455" s="495"/>
      <c r="H1455" s="495"/>
      <c r="J1455" s="495"/>
      <c r="K1455" s="495"/>
      <c r="L1455" s="495"/>
      <c r="M1455" s="505"/>
      <c r="N1455" s="498"/>
      <c r="O1455" s="499"/>
    </row>
    <row r="1456" spans="1:15" s="497" customFormat="1" ht="30" x14ac:dyDescent="0.2">
      <c r="A1456" s="506"/>
      <c r="B1456" s="495"/>
      <c r="C1456" s="495"/>
      <c r="D1456" s="495"/>
      <c r="E1456" s="495"/>
      <c r="F1456" s="495"/>
      <c r="H1456" s="495"/>
      <c r="J1456" s="495"/>
      <c r="K1456" s="495"/>
      <c r="L1456" s="495"/>
      <c r="M1456" s="505"/>
      <c r="N1456" s="498"/>
      <c r="O1456" s="499"/>
    </row>
    <row r="1457" spans="1:15" s="497" customFormat="1" ht="30" x14ac:dyDescent="0.2">
      <c r="A1457" s="506"/>
      <c r="B1457" s="495"/>
      <c r="C1457" s="495"/>
      <c r="D1457" s="495"/>
      <c r="E1457" s="495"/>
      <c r="F1457" s="495"/>
      <c r="H1457" s="495"/>
      <c r="J1457" s="495"/>
      <c r="K1457" s="495"/>
      <c r="L1457" s="495"/>
      <c r="M1457" s="498"/>
      <c r="N1457" s="498"/>
      <c r="O1457" s="501"/>
    </row>
    <row r="1458" spans="1:15" s="497" customFormat="1" ht="30" x14ac:dyDescent="0.2">
      <c r="A1458" s="506"/>
      <c r="B1458" s="495"/>
      <c r="C1458" s="495"/>
      <c r="D1458" s="495"/>
      <c r="E1458" s="495"/>
      <c r="F1458" s="495"/>
      <c r="H1458" s="495"/>
      <c r="J1458" s="495"/>
      <c r="K1458" s="495"/>
      <c r="L1458" s="495"/>
      <c r="M1458" s="498"/>
      <c r="N1458" s="498"/>
      <c r="O1458" s="499"/>
    </row>
    <row r="1459" spans="1:15" s="497" customFormat="1" ht="30" x14ac:dyDescent="0.2">
      <c r="A1459" s="506"/>
      <c r="B1459" s="495"/>
      <c r="C1459" s="495"/>
      <c r="D1459" s="495"/>
      <c r="E1459" s="495"/>
      <c r="F1459" s="495"/>
      <c r="H1459" s="495"/>
      <c r="J1459" s="495"/>
      <c r="K1459" s="495"/>
      <c r="L1459" s="495"/>
      <c r="M1459" s="498"/>
      <c r="O1459" s="499"/>
    </row>
    <row r="1460" spans="1:15" s="497" customFormat="1" ht="30" x14ac:dyDescent="0.2">
      <c r="A1460" s="506"/>
      <c r="B1460" s="495"/>
      <c r="C1460" s="495"/>
      <c r="D1460" s="495"/>
      <c r="E1460" s="495"/>
      <c r="F1460" s="495"/>
      <c r="H1460" s="495"/>
      <c r="J1460" s="495"/>
      <c r="K1460" s="495"/>
      <c r="L1460" s="495"/>
      <c r="M1460" s="505"/>
      <c r="N1460" s="498"/>
      <c r="O1460" s="499"/>
    </row>
    <row r="1461" spans="1:15" s="497" customFormat="1" ht="30" x14ac:dyDescent="0.4">
      <c r="A1461" s="506"/>
      <c r="B1461" s="495"/>
      <c r="C1461" s="495"/>
      <c r="D1461" s="495"/>
      <c r="E1461" s="495"/>
      <c r="F1461" s="495"/>
      <c r="H1461" s="495"/>
      <c r="J1461" s="495"/>
      <c r="K1461" s="495"/>
      <c r="L1461" s="495"/>
      <c r="M1461" s="505"/>
      <c r="N1461" s="498"/>
      <c r="O1461" s="500"/>
    </row>
    <row r="1462" spans="1:15" s="497" customFormat="1" ht="30" x14ac:dyDescent="0.2">
      <c r="A1462" s="506"/>
      <c r="B1462" s="495"/>
      <c r="C1462" s="495"/>
      <c r="D1462" s="495"/>
      <c r="E1462" s="495"/>
      <c r="F1462" s="495"/>
      <c r="H1462" s="495"/>
      <c r="J1462" s="495"/>
      <c r="K1462" s="495"/>
      <c r="L1462" s="495"/>
      <c r="M1462" s="505"/>
      <c r="N1462" s="498"/>
      <c r="O1462" s="499"/>
    </row>
    <row r="1463" spans="1:15" s="497" customFormat="1" ht="30" x14ac:dyDescent="0.2">
      <c r="A1463" s="506"/>
      <c r="B1463" s="495"/>
      <c r="C1463" s="495"/>
      <c r="D1463" s="495"/>
      <c r="E1463" s="495"/>
      <c r="F1463" s="495"/>
      <c r="H1463" s="495"/>
      <c r="J1463" s="495"/>
      <c r="K1463" s="495"/>
      <c r="L1463" s="495"/>
      <c r="M1463" s="498"/>
      <c r="N1463" s="498"/>
      <c r="O1463" s="499"/>
    </row>
    <row r="1464" spans="1:15" s="497" customFormat="1" ht="30" x14ac:dyDescent="0.4">
      <c r="A1464" s="506"/>
      <c r="B1464" s="495"/>
      <c r="C1464" s="495"/>
      <c r="D1464" s="495"/>
      <c r="E1464" s="495"/>
      <c r="F1464" s="495"/>
      <c r="H1464" s="495"/>
      <c r="J1464" s="495"/>
      <c r="K1464" s="495"/>
      <c r="L1464" s="495"/>
      <c r="M1464" s="498"/>
      <c r="N1464" s="498"/>
      <c r="O1464" s="500"/>
    </row>
    <row r="1465" spans="1:15" s="497" customFormat="1" ht="30" x14ac:dyDescent="0.2">
      <c r="A1465" s="506"/>
      <c r="B1465" s="495"/>
      <c r="C1465" s="495"/>
      <c r="D1465" s="495"/>
      <c r="E1465" s="495"/>
      <c r="F1465" s="495"/>
      <c r="H1465" s="495"/>
      <c r="J1465" s="495"/>
      <c r="K1465" s="495"/>
      <c r="L1465" s="495"/>
      <c r="M1465" s="505"/>
      <c r="N1465" s="498"/>
      <c r="O1465" s="509"/>
    </row>
    <row r="1466" spans="1:15" s="497" customFormat="1" ht="30" x14ac:dyDescent="0.2">
      <c r="A1466" s="506"/>
      <c r="B1466" s="495"/>
      <c r="C1466" s="495"/>
      <c r="D1466" s="495"/>
      <c r="E1466" s="495"/>
      <c r="F1466" s="495"/>
      <c r="H1466" s="495"/>
      <c r="J1466" s="495"/>
      <c r="K1466" s="495"/>
      <c r="L1466" s="495"/>
      <c r="M1466" s="498"/>
      <c r="N1466" s="498"/>
      <c r="O1466" s="499"/>
    </row>
    <row r="1467" spans="1:15" s="497" customFormat="1" ht="30" x14ac:dyDescent="0.2">
      <c r="A1467" s="506"/>
      <c r="B1467" s="495"/>
      <c r="C1467" s="495"/>
      <c r="D1467" s="495"/>
      <c r="E1467" s="495"/>
      <c r="F1467" s="495"/>
      <c r="H1467" s="495"/>
      <c r="J1467" s="495"/>
      <c r="K1467" s="495"/>
      <c r="L1467" s="495"/>
      <c r="M1467" s="505"/>
      <c r="N1467" s="498"/>
      <c r="O1467" s="499"/>
    </row>
    <row r="1468" spans="1:15" s="497" customFormat="1" ht="30" x14ac:dyDescent="0.2">
      <c r="A1468" s="506"/>
      <c r="B1468" s="495"/>
      <c r="C1468" s="495"/>
      <c r="D1468" s="495"/>
      <c r="E1468" s="495"/>
      <c r="F1468" s="495"/>
      <c r="H1468" s="495"/>
      <c r="J1468" s="495"/>
      <c r="K1468" s="495"/>
      <c r="L1468" s="495"/>
      <c r="M1468" s="505"/>
      <c r="N1468" s="498"/>
      <c r="O1468" s="499"/>
    </row>
    <row r="1469" spans="1:15" s="497" customFormat="1" ht="30" x14ac:dyDescent="0.2">
      <c r="A1469" s="506"/>
      <c r="B1469" s="495"/>
      <c r="C1469" s="495"/>
      <c r="D1469" s="495"/>
      <c r="E1469" s="495"/>
      <c r="F1469" s="495"/>
      <c r="H1469" s="495"/>
      <c r="J1469" s="495"/>
      <c r="K1469" s="495"/>
      <c r="L1469" s="495"/>
      <c r="M1469" s="505"/>
      <c r="N1469" s="498"/>
      <c r="O1469" s="499"/>
    </row>
    <row r="1470" spans="1:15" s="497" customFormat="1" ht="33" x14ac:dyDescent="0.2">
      <c r="A1470" s="506"/>
      <c r="B1470" s="495"/>
      <c r="C1470" s="495"/>
      <c r="D1470" s="495"/>
      <c r="E1470" s="495"/>
      <c r="F1470" s="495"/>
      <c r="H1470" s="495"/>
      <c r="J1470" s="495"/>
      <c r="K1470" s="495"/>
      <c r="L1470" s="495"/>
      <c r="M1470" s="498"/>
      <c r="O1470" s="502"/>
    </row>
    <row r="1471" spans="1:15" s="497" customFormat="1" ht="30" x14ac:dyDescent="0.2">
      <c r="A1471" s="506"/>
      <c r="B1471" s="495"/>
      <c r="C1471" s="495"/>
      <c r="D1471" s="495"/>
      <c r="E1471" s="495"/>
      <c r="F1471" s="495"/>
      <c r="H1471" s="495"/>
      <c r="J1471" s="495"/>
      <c r="K1471" s="495"/>
      <c r="L1471" s="495"/>
      <c r="M1471" s="505"/>
      <c r="N1471" s="498"/>
      <c r="O1471" s="499"/>
    </row>
    <row r="1472" spans="1:15" s="497" customFormat="1" ht="30" x14ac:dyDescent="0.2">
      <c r="A1472" s="506"/>
      <c r="B1472" s="495"/>
      <c r="C1472" s="495"/>
      <c r="D1472" s="495"/>
      <c r="E1472" s="495"/>
      <c r="F1472" s="495"/>
      <c r="H1472" s="495"/>
      <c r="J1472" s="495"/>
      <c r="K1472" s="495"/>
      <c r="L1472" s="495"/>
      <c r="O1472" s="499"/>
    </row>
    <row r="1473" spans="1:15" s="497" customFormat="1" ht="30" x14ac:dyDescent="0.4">
      <c r="A1473" s="506"/>
      <c r="B1473" s="495"/>
      <c r="C1473" s="495"/>
      <c r="D1473" s="495"/>
      <c r="E1473" s="495"/>
      <c r="F1473" s="495"/>
      <c r="H1473" s="495"/>
      <c r="J1473" s="495"/>
      <c r="K1473" s="495"/>
      <c r="L1473" s="495"/>
      <c r="M1473" s="505"/>
      <c r="N1473" s="498"/>
      <c r="O1473" s="500"/>
    </row>
    <row r="1474" spans="1:15" s="497" customFormat="1" ht="30" x14ac:dyDescent="0.2">
      <c r="A1474" s="506"/>
      <c r="B1474" s="495"/>
      <c r="C1474" s="495"/>
      <c r="D1474" s="495"/>
      <c r="E1474" s="495"/>
      <c r="F1474" s="495"/>
      <c r="H1474" s="495"/>
      <c r="J1474" s="495"/>
      <c r="K1474" s="495"/>
      <c r="L1474" s="495"/>
      <c r="M1474" s="498"/>
      <c r="O1474" s="499"/>
    </row>
    <row r="1475" spans="1:15" s="497" customFormat="1" ht="30" x14ac:dyDescent="0.2">
      <c r="A1475" s="506"/>
      <c r="B1475" s="495"/>
      <c r="C1475" s="495"/>
      <c r="D1475" s="495"/>
      <c r="E1475" s="495"/>
      <c r="F1475" s="495"/>
      <c r="H1475" s="495"/>
      <c r="J1475" s="495"/>
      <c r="K1475" s="495"/>
      <c r="L1475" s="495"/>
      <c r="M1475" s="498"/>
      <c r="N1475" s="498"/>
      <c r="O1475" s="499"/>
    </row>
    <row r="1476" spans="1:15" s="497" customFormat="1" ht="30" x14ac:dyDescent="0.2">
      <c r="A1476" s="506"/>
      <c r="B1476" s="495"/>
      <c r="C1476" s="495"/>
      <c r="D1476" s="495"/>
      <c r="E1476" s="495"/>
      <c r="F1476" s="495"/>
      <c r="H1476" s="495"/>
      <c r="J1476" s="495"/>
      <c r="K1476" s="495"/>
      <c r="L1476" s="495"/>
      <c r="M1476" s="498"/>
      <c r="N1476" s="498"/>
      <c r="O1476" s="499"/>
    </row>
    <row r="1477" spans="1:15" s="497" customFormat="1" ht="30" x14ac:dyDescent="0.4">
      <c r="A1477" s="506"/>
      <c r="B1477" s="495"/>
      <c r="C1477" s="495"/>
      <c r="D1477" s="495"/>
      <c r="E1477" s="495"/>
      <c r="F1477" s="495"/>
      <c r="H1477" s="495"/>
      <c r="J1477" s="495"/>
      <c r="K1477" s="495"/>
      <c r="L1477" s="495"/>
      <c r="M1477" s="498"/>
      <c r="N1477" s="498"/>
      <c r="O1477" s="500"/>
    </row>
    <row r="1478" spans="1:15" s="497" customFormat="1" ht="30" x14ac:dyDescent="0.4">
      <c r="A1478" s="506"/>
      <c r="B1478" s="495"/>
      <c r="C1478" s="495"/>
      <c r="D1478" s="495"/>
      <c r="E1478" s="495"/>
      <c r="F1478" s="495"/>
      <c r="H1478" s="495"/>
      <c r="J1478" s="495"/>
      <c r="K1478" s="495"/>
      <c r="L1478" s="495"/>
      <c r="M1478" s="498"/>
      <c r="N1478" s="498"/>
      <c r="O1478" s="500"/>
    </row>
    <row r="1479" spans="1:15" s="497" customFormat="1" ht="30" x14ac:dyDescent="0.2">
      <c r="A1479" s="506"/>
      <c r="B1479" s="495"/>
      <c r="C1479" s="495"/>
      <c r="D1479" s="495"/>
      <c r="E1479" s="495"/>
      <c r="F1479" s="495"/>
      <c r="H1479" s="495"/>
      <c r="J1479" s="495"/>
      <c r="K1479" s="495"/>
      <c r="L1479" s="495"/>
      <c r="M1479" s="505"/>
      <c r="N1479" s="498"/>
      <c r="O1479" s="499"/>
    </row>
    <row r="1480" spans="1:15" s="497" customFormat="1" ht="30" x14ac:dyDescent="0.2">
      <c r="A1480" s="506"/>
      <c r="B1480" s="495"/>
      <c r="C1480" s="495"/>
      <c r="D1480" s="495"/>
      <c r="E1480" s="495"/>
      <c r="F1480" s="495"/>
      <c r="H1480" s="495"/>
      <c r="J1480" s="495"/>
      <c r="K1480" s="495"/>
      <c r="L1480" s="495"/>
      <c r="M1480" s="498"/>
      <c r="N1480" s="498"/>
      <c r="O1480" s="499"/>
    </row>
    <row r="1481" spans="1:15" s="497" customFormat="1" ht="30" x14ac:dyDescent="0.2">
      <c r="A1481" s="506"/>
      <c r="B1481" s="495"/>
      <c r="C1481" s="495"/>
      <c r="D1481" s="495"/>
      <c r="E1481" s="495"/>
      <c r="F1481" s="495"/>
      <c r="H1481" s="495"/>
      <c r="J1481" s="495"/>
      <c r="K1481" s="495"/>
      <c r="L1481" s="495"/>
      <c r="M1481" s="498"/>
      <c r="N1481" s="498"/>
      <c r="O1481" s="499"/>
    </row>
    <row r="1482" spans="1:15" s="497" customFormat="1" ht="30" x14ac:dyDescent="0.2">
      <c r="A1482" s="506"/>
      <c r="B1482" s="495"/>
      <c r="C1482" s="495"/>
      <c r="D1482" s="495"/>
      <c r="E1482" s="495"/>
      <c r="F1482" s="495"/>
      <c r="H1482" s="495"/>
      <c r="J1482" s="495"/>
      <c r="K1482" s="495"/>
      <c r="L1482" s="495"/>
      <c r="M1482" s="505"/>
      <c r="N1482" s="498"/>
      <c r="O1482" s="499"/>
    </row>
    <row r="1483" spans="1:15" s="497" customFormat="1" ht="30" x14ac:dyDescent="0.2">
      <c r="A1483" s="506"/>
      <c r="B1483" s="495"/>
      <c r="C1483" s="495"/>
      <c r="D1483" s="495"/>
      <c r="E1483" s="495"/>
      <c r="F1483" s="495"/>
      <c r="H1483" s="495"/>
      <c r="J1483" s="495"/>
      <c r="K1483" s="495"/>
      <c r="L1483" s="495"/>
      <c r="M1483" s="498"/>
      <c r="N1483" s="498"/>
      <c r="O1483" s="499"/>
    </row>
    <row r="1484" spans="1:15" s="497" customFormat="1" ht="30" x14ac:dyDescent="0.2">
      <c r="A1484" s="506"/>
      <c r="B1484" s="495"/>
      <c r="C1484" s="495"/>
      <c r="D1484" s="495"/>
      <c r="E1484" s="495"/>
      <c r="F1484" s="495"/>
      <c r="H1484" s="495"/>
      <c r="J1484" s="495"/>
      <c r="K1484" s="495"/>
      <c r="L1484" s="495"/>
      <c r="M1484" s="498"/>
      <c r="N1484" s="498"/>
      <c r="O1484" s="499"/>
    </row>
    <row r="1485" spans="1:15" s="497" customFormat="1" ht="30" x14ac:dyDescent="0.2">
      <c r="A1485" s="506"/>
      <c r="B1485" s="495"/>
      <c r="C1485" s="495"/>
      <c r="D1485" s="495"/>
      <c r="E1485" s="495"/>
      <c r="F1485" s="495"/>
      <c r="H1485" s="495"/>
      <c r="J1485" s="495"/>
      <c r="K1485" s="495"/>
      <c r="L1485" s="495"/>
      <c r="M1485" s="498"/>
      <c r="N1485" s="498"/>
      <c r="O1485" s="499"/>
    </row>
    <row r="1486" spans="1:15" s="497" customFormat="1" ht="30" x14ac:dyDescent="0.2">
      <c r="A1486" s="506"/>
      <c r="B1486" s="495"/>
      <c r="C1486" s="495"/>
      <c r="D1486" s="495"/>
      <c r="E1486" s="495"/>
      <c r="F1486" s="495"/>
      <c r="H1486" s="495"/>
      <c r="J1486" s="495"/>
      <c r="K1486" s="495"/>
      <c r="L1486" s="495"/>
      <c r="M1486" s="505"/>
      <c r="N1486" s="498"/>
      <c r="O1486" s="499"/>
    </row>
    <row r="1487" spans="1:15" s="497" customFormat="1" ht="30" x14ac:dyDescent="0.4">
      <c r="A1487" s="506"/>
      <c r="B1487" s="495"/>
      <c r="C1487" s="495"/>
      <c r="D1487" s="495"/>
      <c r="E1487" s="495"/>
      <c r="F1487" s="495"/>
      <c r="H1487" s="495"/>
      <c r="J1487" s="495"/>
      <c r="K1487" s="495"/>
      <c r="L1487" s="495"/>
      <c r="M1487" s="498"/>
      <c r="O1487" s="500"/>
    </row>
    <row r="1488" spans="1:15" s="497" customFormat="1" ht="30" x14ac:dyDescent="0.4">
      <c r="A1488" s="506"/>
      <c r="B1488" s="495"/>
      <c r="C1488" s="495"/>
      <c r="D1488" s="495"/>
      <c r="E1488" s="495"/>
      <c r="F1488" s="495"/>
      <c r="H1488" s="495"/>
      <c r="J1488" s="495"/>
      <c r="K1488" s="495"/>
      <c r="L1488" s="495"/>
      <c r="O1488" s="500"/>
    </row>
    <row r="1489" spans="1:15" s="497" customFormat="1" ht="30" x14ac:dyDescent="0.2">
      <c r="A1489" s="506"/>
      <c r="B1489" s="495"/>
      <c r="C1489" s="495"/>
      <c r="D1489" s="495"/>
      <c r="E1489" s="495"/>
      <c r="F1489" s="495"/>
      <c r="H1489" s="495"/>
      <c r="J1489" s="495"/>
      <c r="K1489" s="495"/>
      <c r="L1489" s="495"/>
      <c r="M1489" s="498"/>
      <c r="N1489" s="498"/>
      <c r="O1489" s="499"/>
    </row>
    <row r="1490" spans="1:15" s="497" customFormat="1" ht="30" x14ac:dyDescent="0.4">
      <c r="A1490" s="506"/>
      <c r="B1490" s="495"/>
      <c r="C1490" s="495"/>
      <c r="D1490" s="495"/>
      <c r="E1490" s="495"/>
      <c r="F1490" s="495"/>
      <c r="H1490" s="495"/>
      <c r="J1490" s="495"/>
      <c r="K1490" s="495"/>
      <c r="L1490" s="495"/>
      <c r="M1490" s="498"/>
      <c r="N1490" s="498"/>
      <c r="O1490" s="500"/>
    </row>
    <row r="1491" spans="1:15" s="497" customFormat="1" ht="30" x14ac:dyDescent="0.2">
      <c r="A1491" s="506"/>
      <c r="B1491" s="495"/>
      <c r="C1491" s="495"/>
      <c r="D1491" s="495"/>
      <c r="E1491" s="495"/>
      <c r="F1491" s="495"/>
      <c r="H1491" s="495"/>
      <c r="J1491" s="495"/>
      <c r="K1491" s="495"/>
      <c r="L1491" s="495"/>
      <c r="M1491" s="498"/>
      <c r="N1491" s="498"/>
      <c r="O1491" s="499"/>
    </row>
    <row r="1492" spans="1:15" s="497" customFormat="1" ht="30" x14ac:dyDescent="0.2">
      <c r="A1492" s="506"/>
      <c r="B1492" s="495"/>
      <c r="C1492" s="495"/>
      <c r="D1492" s="495"/>
      <c r="E1492" s="495"/>
      <c r="F1492" s="495"/>
      <c r="H1492" s="495"/>
      <c r="J1492" s="495"/>
      <c r="K1492" s="495"/>
      <c r="L1492" s="495"/>
      <c r="M1492" s="498"/>
      <c r="N1492" s="498"/>
      <c r="O1492" s="499"/>
    </row>
    <row r="1493" spans="1:15" s="497" customFormat="1" ht="30" x14ac:dyDescent="0.2">
      <c r="A1493" s="506"/>
      <c r="B1493" s="495"/>
      <c r="C1493" s="495"/>
      <c r="D1493" s="495"/>
      <c r="E1493" s="495"/>
      <c r="F1493" s="495"/>
      <c r="H1493" s="495"/>
      <c r="J1493" s="495"/>
      <c r="K1493" s="495"/>
      <c r="L1493" s="495"/>
      <c r="M1493" s="505"/>
      <c r="N1493" s="498"/>
      <c r="O1493" s="499"/>
    </row>
    <row r="1494" spans="1:15" s="497" customFormat="1" ht="30" x14ac:dyDescent="0.2">
      <c r="A1494" s="506"/>
      <c r="B1494" s="495"/>
      <c r="C1494" s="495"/>
      <c r="D1494" s="495"/>
      <c r="E1494" s="495"/>
      <c r="F1494" s="495"/>
      <c r="H1494" s="495"/>
      <c r="J1494" s="495"/>
      <c r="K1494" s="495"/>
      <c r="L1494" s="495"/>
      <c r="M1494" s="498"/>
      <c r="N1494" s="498"/>
      <c r="O1494" s="499"/>
    </row>
    <row r="1495" spans="1:15" s="497" customFormat="1" ht="30" x14ac:dyDescent="0.2">
      <c r="A1495" s="506"/>
      <c r="B1495" s="495"/>
      <c r="C1495" s="495"/>
      <c r="D1495" s="495"/>
      <c r="E1495" s="495"/>
      <c r="F1495" s="495"/>
      <c r="H1495" s="495"/>
      <c r="J1495" s="495"/>
      <c r="K1495" s="495"/>
      <c r="L1495" s="495"/>
      <c r="M1495" s="498"/>
      <c r="O1495" s="499"/>
    </row>
    <row r="1496" spans="1:15" s="497" customFormat="1" ht="30" x14ac:dyDescent="0.2">
      <c r="A1496" s="506"/>
      <c r="B1496" s="495"/>
      <c r="C1496" s="495"/>
      <c r="D1496" s="495"/>
      <c r="E1496" s="495"/>
      <c r="F1496" s="495"/>
      <c r="H1496" s="495"/>
      <c r="J1496" s="495"/>
      <c r="K1496" s="495"/>
      <c r="L1496" s="495"/>
      <c r="M1496" s="505"/>
      <c r="N1496" s="498"/>
      <c r="O1496" s="499"/>
    </row>
    <row r="1497" spans="1:15" s="497" customFormat="1" ht="30" x14ac:dyDescent="0.2">
      <c r="A1497" s="506"/>
      <c r="B1497" s="495"/>
      <c r="C1497" s="495"/>
      <c r="D1497" s="495"/>
      <c r="E1497" s="495"/>
      <c r="F1497" s="495"/>
      <c r="H1497" s="495"/>
      <c r="J1497" s="495"/>
      <c r="K1497" s="495"/>
      <c r="L1497" s="495"/>
      <c r="M1497" s="498"/>
      <c r="N1497" s="498"/>
      <c r="O1497" s="499"/>
    </row>
    <row r="1498" spans="1:15" s="497" customFormat="1" ht="30" x14ac:dyDescent="0.2">
      <c r="A1498" s="506"/>
      <c r="B1498" s="495"/>
      <c r="C1498" s="495"/>
      <c r="D1498" s="495"/>
      <c r="E1498" s="495"/>
      <c r="F1498" s="495"/>
      <c r="H1498" s="495"/>
      <c r="J1498" s="495"/>
      <c r="K1498" s="495"/>
      <c r="L1498" s="495"/>
      <c r="M1498" s="505"/>
      <c r="O1498" s="499"/>
    </row>
    <row r="1499" spans="1:15" s="497" customFormat="1" ht="30" x14ac:dyDescent="0.2">
      <c r="A1499" s="506"/>
      <c r="B1499" s="495"/>
      <c r="C1499" s="495"/>
      <c r="D1499" s="495"/>
      <c r="E1499" s="495"/>
      <c r="F1499" s="495"/>
      <c r="H1499" s="495"/>
      <c r="J1499" s="495"/>
      <c r="K1499" s="495"/>
      <c r="L1499" s="495"/>
      <c r="M1499" s="505"/>
      <c r="N1499" s="498"/>
      <c r="O1499" s="499"/>
    </row>
    <row r="1500" spans="1:15" s="497" customFormat="1" ht="30" x14ac:dyDescent="0.4">
      <c r="A1500" s="506"/>
      <c r="B1500" s="495"/>
      <c r="C1500" s="495"/>
      <c r="D1500" s="495"/>
      <c r="E1500" s="495"/>
      <c r="F1500" s="495"/>
      <c r="H1500" s="495"/>
      <c r="J1500" s="495"/>
      <c r="K1500" s="495"/>
      <c r="L1500" s="495"/>
      <c r="M1500" s="498"/>
      <c r="N1500" s="498"/>
      <c r="O1500" s="500"/>
    </row>
    <row r="1501" spans="1:15" s="497" customFormat="1" ht="30" x14ac:dyDescent="0.2">
      <c r="A1501" s="506"/>
      <c r="B1501" s="495"/>
      <c r="C1501" s="495"/>
      <c r="D1501" s="495"/>
      <c r="E1501" s="495"/>
      <c r="F1501" s="495"/>
      <c r="H1501" s="495"/>
      <c r="J1501" s="495"/>
      <c r="K1501" s="495"/>
      <c r="L1501" s="495"/>
      <c r="O1501" s="499"/>
    </row>
    <row r="1502" spans="1:15" s="497" customFormat="1" ht="30" x14ac:dyDescent="0.2">
      <c r="A1502" s="506"/>
      <c r="B1502" s="495"/>
      <c r="C1502" s="495"/>
      <c r="D1502" s="495"/>
      <c r="E1502" s="495"/>
      <c r="F1502" s="495"/>
      <c r="H1502" s="495"/>
      <c r="J1502" s="495"/>
      <c r="K1502" s="495"/>
      <c r="L1502" s="495"/>
      <c r="M1502" s="498"/>
      <c r="O1502" s="499"/>
    </row>
    <row r="1503" spans="1:15" s="497" customFormat="1" ht="30" x14ac:dyDescent="0.2">
      <c r="A1503" s="506"/>
      <c r="B1503" s="495"/>
      <c r="C1503" s="495"/>
      <c r="D1503" s="495"/>
      <c r="E1503" s="495"/>
      <c r="F1503" s="495"/>
      <c r="H1503" s="495"/>
      <c r="J1503" s="495"/>
      <c r="K1503" s="495"/>
      <c r="L1503" s="495"/>
      <c r="M1503" s="498"/>
      <c r="O1503" s="499"/>
    </row>
    <row r="1504" spans="1:15" s="497" customFormat="1" ht="30" x14ac:dyDescent="0.2">
      <c r="A1504" s="506"/>
      <c r="B1504" s="495"/>
      <c r="C1504" s="495"/>
      <c r="D1504" s="495"/>
      <c r="E1504" s="495"/>
      <c r="F1504" s="495"/>
      <c r="H1504" s="495"/>
      <c r="J1504" s="495"/>
      <c r="K1504" s="495"/>
      <c r="L1504" s="495"/>
      <c r="M1504" s="498"/>
      <c r="N1504" s="498"/>
      <c r="O1504" s="499"/>
    </row>
    <row r="1505" spans="1:15" s="497" customFormat="1" ht="30" x14ac:dyDescent="0.2">
      <c r="A1505" s="506"/>
      <c r="B1505" s="495"/>
      <c r="C1505" s="495"/>
      <c r="D1505" s="495"/>
      <c r="E1505" s="495"/>
      <c r="F1505" s="495"/>
      <c r="H1505" s="495"/>
      <c r="J1505" s="495"/>
      <c r="K1505" s="495"/>
      <c r="L1505" s="495"/>
      <c r="M1505" s="498"/>
      <c r="N1505" s="498"/>
      <c r="O1505" s="499"/>
    </row>
    <row r="1506" spans="1:15" s="497" customFormat="1" ht="30" x14ac:dyDescent="0.2">
      <c r="A1506" s="506"/>
      <c r="B1506" s="495"/>
      <c r="C1506" s="495"/>
      <c r="D1506" s="495"/>
      <c r="E1506" s="495"/>
      <c r="F1506" s="495"/>
      <c r="H1506" s="495"/>
      <c r="J1506" s="495"/>
      <c r="K1506" s="495"/>
      <c r="L1506" s="495"/>
      <c r="M1506" s="505"/>
      <c r="N1506" s="498"/>
      <c r="O1506" s="499"/>
    </row>
    <row r="1507" spans="1:15" s="497" customFormat="1" ht="30" x14ac:dyDescent="0.2">
      <c r="A1507" s="506"/>
      <c r="B1507" s="495"/>
      <c r="C1507" s="495"/>
      <c r="D1507" s="495"/>
      <c r="E1507" s="495"/>
      <c r="F1507" s="495"/>
      <c r="H1507" s="495"/>
      <c r="J1507" s="495"/>
      <c r="K1507" s="495"/>
      <c r="L1507" s="495"/>
      <c r="M1507" s="498"/>
      <c r="N1507" s="498"/>
      <c r="O1507" s="499"/>
    </row>
    <row r="1508" spans="1:15" s="497" customFormat="1" ht="30" x14ac:dyDescent="0.4">
      <c r="A1508" s="506"/>
      <c r="B1508" s="495"/>
      <c r="C1508" s="495"/>
      <c r="D1508" s="495"/>
      <c r="E1508" s="495"/>
      <c r="F1508" s="495"/>
      <c r="H1508" s="495"/>
      <c r="J1508" s="495"/>
      <c r="K1508" s="495"/>
      <c r="L1508" s="495"/>
      <c r="M1508" s="505"/>
      <c r="O1508" s="500"/>
    </row>
    <row r="1509" spans="1:15" s="497" customFormat="1" ht="30" x14ac:dyDescent="0.2">
      <c r="A1509" s="506"/>
      <c r="B1509" s="495"/>
      <c r="C1509" s="495"/>
      <c r="D1509" s="495"/>
      <c r="E1509" s="495"/>
      <c r="F1509" s="495"/>
      <c r="H1509" s="495"/>
      <c r="J1509" s="495"/>
      <c r="K1509" s="495"/>
      <c r="L1509" s="495"/>
      <c r="M1509" s="505"/>
      <c r="N1509" s="498"/>
      <c r="O1509" s="499"/>
    </row>
    <row r="1510" spans="1:15" s="497" customFormat="1" ht="30" x14ac:dyDescent="0.2">
      <c r="A1510" s="506"/>
      <c r="B1510" s="495"/>
      <c r="C1510" s="495"/>
      <c r="D1510" s="495"/>
      <c r="E1510" s="495"/>
      <c r="F1510" s="495"/>
      <c r="H1510" s="495"/>
      <c r="J1510" s="495"/>
      <c r="K1510" s="495"/>
      <c r="L1510" s="495"/>
      <c r="M1510" s="498"/>
      <c r="N1510" s="498"/>
      <c r="O1510" s="499"/>
    </row>
    <row r="1511" spans="1:15" s="497" customFormat="1" ht="30" x14ac:dyDescent="0.2">
      <c r="A1511" s="506"/>
      <c r="B1511" s="495"/>
      <c r="C1511" s="495"/>
      <c r="D1511" s="495"/>
      <c r="E1511" s="495"/>
      <c r="F1511" s="495"/>
      <c r="H1511" s="495"/>
      <c r="J1511" s="495"/>
      <c r="K1511" s="495"/>
      <c r="L1511" s="495"/>
      <c r="O1511" s="499"/>
    </row>
    <row r="1512" spans="1:15" s="497" customFormat="1" ht="30" x14ac:dyDescent="0.2">
      <c r="A1512" s="506"/>
      <c r="B1512" s="495"/>
      <c r="C1512" s="495"/>
      <c r="D1512" s="495"/>
      <c r="E1512" s="495"/>
      <c r="F1512" s="495"/>
      <c r="H1512" s="495"/>
      <c r="J1512" s="495"/>
      <c r="K1512" s="495"/>
      <c r="L1512" s="495"/>
      <c r="M1512" s="505"/>
      <c r="N1512" s="498"/>
      <c r="O1512" s="499"/>
    </row>
    <row r="1513" spans="1:15" s="497" customFormat="1" ht="30" x14ac:dyDescent="0.2">
      <c r="A1513" s="506"/>
      <c r="B1513" s="495"/>
      <c r="C1513" s="495"/>
      <c r="D1513" s="495"/>
      <c r="E1513" s="495"/>
      <c r="F1513" s="495"/>
      <c r="H1513" s="495"/>
      <c r="J1513" s="495"/>
      <c r="K1513" s="495"/>
      <c r="L1513" s="495"/>
      <c r="M1513" s="505"/>
      <c r="N1513" s="498"/>
      <c r="O1513" s="499"/>
    </row>
    <row r="1514" spans="1:15" s="497" customFormat="1" ht="30" x14ac:dyDescent="0.2">
      <c r="A1514" s="506"/>
      <c r="B1514" s="495"/>
      <c r="C1514" s="495"/>
      <c r="D1514" s="495"/>
      <c r="E1514" s="495"/>
      <c r="F1514" s="495"/>
      <c r="H1514" s="495"/>
      <c r="J1514" s="495"/>
      <c r="K1514" s="495"/>
      <c r="L1514" s="495"/>
      <c r="M1514" s="498"/>
      <c r="O1514" s="499"/>
    </row>
    <row r="1515" spans="1:15" s="497" customFormat="1" ht="30" x14ac:dyDescent="0.2">
      <c r="A1515" s="506"/>
      <c r="B1515" s="495"/>
      <c r="C1515" s="495"/>
      <c r="D1515" s="495"/>
      <c r="E1515" s="495"/>
      <c r="F1515" s="495"/>
      <c r="H1515" s="495"/>
      <c r="J1515" s="495"/>
      <c r="K1515" s="495"/>
      <c r="L1515" s="495"/>
      <c r="M1515" s="498"/>
      <c r="N1515" s="498"/>
      <c r="O1515" s="499"/>
    </row>
    <row r="1516" spans="1:15" s="497" customFormat="1" ht="30" x14ac:dyDescent="0.2">
      <c r="A1516" s="506"/>
      <c r="B1516" s="495"/>
      <c r="C1516" s="495"/>
      <c r="D1516" s="495"/>
      <c r="E1516" s="495"/>
      <c r="F1516" s="495"/>
      <c r="H1516" s="495"/>
      <c r="J1516" s="495"/>
      <c r="K1516" s="495"/>
      <c r="L1516" s="495"/>
      <c r="M1516" s="498"/>
      <c r="N1516" s="498"/>
      <c r="O1516" s="499"/>
    </row>
    <row r="1517" spans="1:15" s="497" customFormat="1" ht="30" x14ac:dyDescent="0.2">
      <c r="A1517" s="506"/>
      <c r="B1517" s="495"/>
      <c r="C1517" s="495"/>
      <c r="D1517" s="495"/>
      <c r="E1517" s="495"/>
      <c r="F1517" s="495"/>
      <c r="H1517" s="495"/>
      <c r="J1517" s="495"/>
      <c r="K1517" s="495"/>
      <c r="L1517" s="495"/>
      <c r="M1517" s="498"/>
      <c r="N1517" s="498"/>
      <c r="O1517" s="499"/>
    </row>
    <row r="1518" spans="1:15" s="497" customFormat="1" ht="30" x14ac:dyDescent="0.2">
      <c r="A1518" s="506"/>
      <c r="B1518" s="495"/>
      <c r="C1518" s="495"/>
      <c r="D1518" s="495"/>
      <c r="E1518" s="495"/>
      <c r="F1518" s="495"/>
      <c r="H1518" s="495"/>
      <c r="J1518" s="495"/>
      <c r="K1518" s="495"/>
      <c r="L1518" s="495"/>
      <c r="M1518" s="498"/>
      <c r="N1518" s="498"/>
      <c r="O1518" s="499"/>
    </row>
    <row r="1519" spans="1:15" s="497" customFormat="1" ht="30" x14ac:dyDescent="0.2">
      <c r="A1519" s="506"/>
      <c r="B1519" s="495"/>
      <c r="C1519" s="495"/>
      <c r="D1519" s="495"/>
      <c r="E1519" s="495"/>
      <c r="F1519" s="495"/>
      <c r="H1519" s="495"/>
      <c r="J1519" s="495"/>
      <c r="K1519" s="495"/>
      <c r="L1519" s="495"/>
      <c r="M1519" s="498"/>
      <c r="N1519" s="498"/>
      <c r="O1519" s="499"/>
    </row>
    <row r="1520" spans="1:15" s="497" customFormat="1" ht="33" x14ac:dyDescent="0.2">
      <c r="A1520" s="506"/>
      <c r="B1520" s="495"/>
      <c r="C1520" s="495"/>
      <c r="D1520" s="495"/>
      <c r="E1520" s="495"/>
      <c r="F1520" s="495"/>
      <c r="H1520" s="495"/>
      <c r="J1520" s="495"/>
      <c r="K1520" s="495"/>
      <c r="L1520" s="495"/>
      <c r="M1520" s="498"/>
      <c r="N1520" s="498"/>
      <c r="O1520" s="502"/>
    </row>
    <row r="1521" spans="1:15" s="497" customFormat="1" ht="30" x14ac:dyDescent="0.2">
      <c r="A1521" s="506"/>
      <c r="B1521" s="495"/>
      <c r="C1521" s="495"/>
      <c r="D1521" s="495"/>
      <c r="E1521" s="495"/>
      <c r="F1521" s="495"/>
      <c r="H1521" s="495"/>
      <c r="J1521" s="495"/>
      <c r="K1521" s="495"/>
      <c r="L1521" s="495"/>
      <c r="M1521" s="505"/>
      <c r="O1521" s="499"/>
    </row>
    <row r="1522" spans="1:15" s="497" customFormat="1" ht="30" x14ac:dyDescent="0.2">
      <c r="A1522" s="506"/>
      <c r="B1522" s="495"/>
      <c r="C1522" s="495"/>
      <c r="D1522" s="495"/>
      <c r="E1522" s="495"/>
      <c r="F1522" s="495"/>
      <c r="H1522" s="495"/>
      <c r="J1522" s="495"/>
      <c r="K1522" s="495"/>
      <c r="L1522" s="495"/>
      <c r="M1522" s="498"/>
      <c r="N1522" s="498"/>
      <c r="O1522" s="509"/>
    </row>
    <row r="1523" spans="1:15" s="497" customFormat="1" ht="30" x14ac:dyDescent="0.2">
      <c r="A1523" s="506"/>
      <c r="B1523" s="495"/>
      <c r="C1523" s="495"/>
      <c r="D1523" s="495"/>
      <c r="E1523" s="495"/>
      <c r="F1523" s="495"/>
      <c r="H1523" s="495"/>
      <c r="J1523" s="495"/>
      <c r="K1523" s="495"/>
      <c r="L1523" s="495"/>
      <c r="M1523" s="505"/>
      <c r="N1523" s="498"/>
      <c r="O1523" s="499"/>
    </row>
    <row r="1524" spans="1:15" s="497" customFormat="1" ht="30" x14ac:dyDescent="0.2">
      <c r="A1524" s="506"/>
      <c r="B1524" s="495"/>
      <c r="C1524" s="495"/>
      <c r="D1524" s="495"/>
      <c r="E1524" s="495"/>
      <c r="F1524" s="495"/>
      <c r="H1524" s="495"/>
      <c r="J1524" s="495"/>
      <c r="K1524" s="495"/>
      <c r="L1524" s="495"/>
      <c r="M1524" s="498"/>
      <c r="N1524" s="498"/>
      <c r="O1524" s="499"/>
    </row>
    <row r="1525" spans="1:15" s="497" customFormat="1" ht="30" x14ac:dyDescent="0.2">
      <c r="A1525" s="506"/>
      <c r="B1525" s="495"/>
      <c r="C1525" s="495"/>
      <c r="D1525" s="495"/>
      <c r="E1525" s="495"/>
      <c r="F1525" s="495"/>
      <c r="H1525" s="495"/>
      <c r="J1525" s="495"/>
      <c r="K1525" s="495"/>
      <c r="L1525" s="495"/>
      <c r="M1525" s="498"/>
      <c r="N1525" s="498"/>
      <c r="O1525" s="499"/>
    </row>
    <row r="1526" spans="1:15" s="497" customFormat="1" ht="30" x14ac:dyDescent="0.2">
      <c r="A1526" s="506"/>
      <c r="B1526" s="495"/>
      <c r="C1526" s="495"/>
      <c r="D1526" s="495"/>
      <c r="E1526" s="495"/>
      <c r="F1526" s="495"/>
      <c r="H1526" s="495"/>
      <c r="J1526" s="495"/>
      <c r="K1526" s="495"/>
      <c r="L1526" s="495"/>
      <c r="M1526" s="505"/>
      <c r="N1526" s="498"/>
      <c r="O1526" s="499"/>
    </row>
    <row r="1527" spans="1:15" s="497" customFormat="1" ht="30" x14ac:dyDescent="0.2">
      <c r="A1527" s="506"/>
      <c r="B1527" s="495"/>
      <c r="C1527" s="495"/>
      <c r="D1527" s="495"/>
      <c r="E1527" s="495"/>
      <c r="F1527" s="495"/>
      <c r="H1527" s="495"/>
      <c r="J1527" s="495"/>
      <c r="K1527" s="495"/>
      <c r="L1527" s="495"/>
      <c r="M1527" s="498"/>
      <c r="N1527" s="498"/>
      <c r="O1527" s="499"/>
    </row>
    <row r="1528" spans="1:15" s="497" customFormat="1" ht="30" x14ac:dyDescent="0.2">
      <c r="A1528" s="506"/>
      <c r="B1528" s="495"/>
      <c r="C1528" s="495"/>
      <c r="D1528" s="495"/>
      <c r="E1528" s="495"/>
      <c r="F1528" s="495"/>
      <c r="H1528" s="495"/>
      <c r="J1528" s="495"/>
      <c r="K1528" s="495"/>
      <c r="L1528" s="495"/>
      <c r="M1528" s="505"/>
      <c r="N1528" s="498"/>
      <c r="O1528" s="499"/>
    </row>
    <row r="1529" spans="1:15" s="497" customFormat="1" ht="30" x14ac:dyDescent="0.2">
      <c r="A1529" s="506"/>
      <c r="B1529" s="495"/>
      <c r="C1529" s="495"/>
      <c r="D1529" s="495"/>
      <c r="E1529" s="495"/>
      <c r="F1529" s="495"/>
      <c r="H1529" s="495"/>
      <c r="J1529" s="495"/>
      <c r="K1529" s="495"/>
      <c r="L1529" s="495"/>
      <c r="M1529" s="498"/>
      <c r="N1529" s="498"/>
      <c r="O1529" s="499"/>
    </row>
    <row r="1530" spans="1:15" s="497" customFormat="1" ht="30" x14ac:dyDescent="0.2">
      <c r="A1530" s="506"/>
      <c r="B1530" s="495"/>
      <c r="C1530" s="495"/>
      <c r="D1530" s="495"/>
      <c r="E1530" s="495"/>
      <c r="F1530" s="495"/>
      <c r="H1530" s="495"/>
      <c r="J1530" s="495"/>
      <c r="K1530" s="495"/>
      <c r="L1530" s="495"/>
      <c r="M1530" s="498"/>
      <c r="N1530" s="498"/>
      <c r="O1530" s="499"/>
    </row>
    <row r="1531" spans="1:15" s="497" customFormat="1" ht="30" x14ac:dyDescent="0.2">
      <c r="A1531" s="506"/>
      <c r="B1531" s="495"/>
      <c r="C1531" s="495"/>
      <c r="D1531" s="495"/>
      <c r="E1531" s="495"/>
      <c r="F1531" s="495"/>
      <c r="H1531" s="495"/>
      <c r="J1531" s="495"/>
      <c r="K1531" s="495"/>
      <c r="L1531" s="495"/>
      <c r="M1531" s="505"/>
      <c r="O1531" s="499"/>
    </row>
    <row r="1532" spans="1:15" s="497" customFormat="1" ht="30" x14ac:dyDescent="0.4">
      <c r="A1532" s="506"/>
      <c r="B1532" s="495"/>
      <c r="C1532" s="495"/>
      <c r="D1532" s="495"/>
      <c r="E1532" s="495"/>
      <c r="F1532" s="495"/>
      <c r="H1532" s="495"/>
      <c r="J1532" s="495"/>
      <c r="K1532" s="495"/>
      <c r="L1532" s="495"/>
      <c r="O1532" s="500"/>
    </row>
    <row r="1533" spans="1:15" s="497" customFormat="1" ht="30" x14ac:dyDescent="0.2">
      <c r="A1533" s="506"/>
      <c r="B1533" s="495"/>
      <c r="C1533" s="495"/>
      <c r="D1533" s="495"/>
      <c r="E1533" s="495"/>
      <c r="F1533" s="495"/>
      <c r="H1533" s="495"/>
      <c r="J1533" s="495"/>
      <c r="K1533" s="495"/>
      <c r="L1533" s="495"/>
      <c r="M1533" s="498"/>
      <c r="N1533" s="498"/>
      <c r="O1533" s="499"/>
    </row>
    <row r="1534" spans="1:15" s="497" customFormat="1" ht="30" x14ac:dyDescent="0.2">
      <c r="A1534" s="506"/>
      <c r="B1534" s="495"/>
      <c r="C1534" s="495"/>
      <c r="D1534" s="495"/>
      <c r="E1534" s="495"/>
      <c r="F1534" s="495"/>
      <c r="H1534" s="495"/>
      <c r="J1534" s="495"/>
      <c r="K1534" s="495"/>
      <c r="L1534" s="495"/>
      <c r="M1534" s="498"/>
      <c r="N1534" s="498"/>
      <c r="O1534" s="499"/>
    </row>
    <row r="1535" spans="1:15" s="497" customFormat="1" ht="30" x14ac:dyDescent="0.4">
      <c r="A1535" s="506"/>
      <c r="B1535" s="495"/>
      <c r="C1535" s="495"/>
      <c r="D1535" s="495"/>
      <c r="E1535" s="495"/>
      <c r="F1535" s="495"/>
      <c r="H1535" s="495"/>
      <c r="J1535" s="495"/>
      <c r="K1535" s="495"/>
      <c r="L1535" s="495"/>
      <c r="M1535" s="498"/>
      <c r="O1535" s="500"/>
    </row>
    <row r="1536" spans="1:15" s="497" customFormat="1" ht="30" x14ac:dyDescent="0.2">
      <c r="A1536" s="506"/>
      <c r="B1536" s="495"/>
      <c r="C1536" s="495"/>
      <c r="D1536" s="495"/>
      <c r="E1536" s="495"/>
      <c r="F1536" s="495"/>
      <c r="H1536" s="495"/>
      <c r="J1536" s="495"/>
      <c r="K1536" s="495"/>
      <c r="L1536" s="495"/>
      <c r="M1536" s="498"/>
      <c r="N1536" s="498"/>
      <c r="O1536" s="499"/>
    </row>
    <row r="1537" spans="1:15" s="497" customFormat="1" ht="30" x14ac:dyDescent="0.2">
      <c r="A1537" s="506"/>
      <c r="B1537" s="495"/>
      <c r="C1537" s="495"/>
      <c r="D1537" s="495"/>
      <c r="E1537" s="495"/>
      <c r="F1537" s="495"/>
      <c r="H1537" s="495"/>
      <c r="J1537" s="495"/>
      <c r="K1537" s="495"/>
      <c r="L1537" s="495"/>
      <c r="M1537" s="498"/>
      <c r="N1537" s="498"/>
      <c r="O1537" s="499"/>
    </row>
    <row r="1538" spans="1:15" s="497" customFormat="1" ht="30" x14ac:dyDescent="0.4">
      <c r="A1538" s="506"/>
      <c r="B1538" s="495"/>
      <c r="C1538" s="495"/>
      <c r="D1538" s="495"/>
      <c r="E1538" s="495"/>
      <c r="F1538" s="495"/>
      <c r="H1538" s="495"/>
      <c r="J1538" s="495"/>
      <c r="K1538" s="495"/>
      <c r="L1538" s="495"/>
      <c r="M1538" s="498"/>
      <c r="N1538" s="498"/>
      <c r="O1538" s="500"/>
    </row>
    <row r="1539" spans="1:15" s="497" customFormat="1" ht="30" x14ac:dyDescent="0.2">
      <c r="A1539" s="506"/>
      <c r="B1539" s="495"/>
      <c r="C1539" s="495"/>
      <c r="D1539" s="495"/>
      <c r="E1539" s="495"/>
      <c r="F1539" s="495"/>
      <c r="H1539" s="495"/>
      <c r="J1539" s="495"/>
      <c r="K1539" s="495"/>
      <c r="L1539" s="495"/>
      <c r="M1539" s="498"/>
      <c r="N1539" s="498"/>
      <c r="O1539" s="499"/>
    </row>
    <row r="1540" spans="1:15" s="497" customFormat="1" ht="30" x14ac:dyDescent="0.2">
      <c r="A1540" s="506"/>
      <c r="B1540" s="495"/>
      <c r="C1540" s="495"/>
      <c r="D1540" s="495"/>
      <c r="E1540" s="495"/>
      <c r="F1540" s="495"/>
      <c r="H1540" s="495"/>
      <c r="J1540" s="495"/>
      <c r="K1540" s="495"/>
      <c r="L1540" s="495"/>
      <c r="M1540" s="498"/>
      <c r="N1540" s="498"/>
      <c r="O1540" s="499"/>
    </row>
    <row r="1541" spans="1:15" s="497" customFormat="1" ht="30" x14ac:dyDescent="0.2">
      <c r="A1541" s="506"/>
      <c r="B1541" s="495"/>
      <c r="C1541" s="495"/>
      <c r="D1541" s="495"/>
      <c r="E1541" s="495"/>
      <c r="F1541" s="495"/>
      <c r="H1541" s="495"/>
      <c r="J1541" s="495"/>
      <c r="K1541" s="495"/>
      <c r="L1541" s="495"/>
      <c r="M1541" s="498"/>
      <c r="O1541" s="499"/>
    </row>
    <row r="1542" spans="1:15" s="497" customFormat="1" ht="30" x14ac:dyDescent="0.2">
      <c r="A1542" s="506"/>
      <c r="B1542" s="495"/>
      <c r="C1542" s="495"/>
      <c r="D1542" s="495"/>
      <c r="E1542" s="495"/>
      <c r="F1542" s="495"/>
      <c r="H1542" s="495"/>
      <c r="J1542" s="495"/>
      <c r="K1542" s="495"/>
      <c r="L1542" s="495"/>
      <c r="M1542" s="498"/>
      <c r="N1542" s="498"/>
      <c r="O1542" s="499"/>
    </row>
    <row r="1543" spans="1:15" s="497" customFormat="1" ht="30" x14ac:dyDescent="0.2">
      <c r="A1543" s="506"/>
      <c r="B1543" s="495"/>
      <c r="C1543" s="495"/>
      <c r="D1543" s="495"/>
      <c r="E1543" s="495"/>
      <c r="F1543" s="495"/>
      <c r="H1543" s="495"/>
      <c r="J1543" s="495"/>
      <c r="K1543" s="495"/>
      <c r="L1543" s="495"/>
      <c r="M1543" s="505"/>
      <c r="N1543" s="498"/>
      <c r="O1543" s="499"/>
    </row>
    <row r="1544" spans="1:15" s="497" customFormat="1" ht="30" x14ac:dyDescent="0.2">
      <c r="A1544" s="506"/>
      <c r="B1544" s="495"/>
      <c r="C1544" s="495"/>
      <c r="D1544" s="495"/>
      <c r="E1544" s="495"/>
      <c r="F1544" s="495"/>
      <c r="H1544" s="495"/>
      <c r="J1544" s="495"/>
      <c r="K1544" s="495"/>
      <c r="L1544" s="495"/>
      <c r="M1544" s="505"/>
      <c r="N1544" s="498"/>
      <c r="O1544" s="499"/>
    </row>
    <row r="1545" spans="1:15" s="497" customFormat="1" ht="30" x14ac:dyDescent="0.2">
      <c r="A1545" s="506"/>
      <c r="B1545" s="495"/>
      <c r="C1545" s="495"/>
      <c r="D1545" s="495"/>
      <c r="E1545" s="495"/>
      <c r="F1545" s="495"/>
      <c r="H1545" s="495"/>
      <c r="J1545" s="495"/>
      <c r="K1545" s="495"/>
      <c r="L1545" s="495"/>
      <c r="M1545" s="498"/>
      <c r="N1545" s="498"/>
      <c r="O1545" s="499"/>
    </row>
    <row r="1546" spans="1:15" s="497" customFormat="1" ht="30" x14ac:dyDescent="0.2">
      <c r="A1546" s="506"/>
      <c r="B1546" s="495"/>
      <c r="C1546" s="495"/>
      <c r="D1546" s="495"/>
      <c r="E1546" s="495"/>
      <c r="F1546" s="495"/>
      <c r="H1546" s="495"/>
      <c r="J1546" s="495"/>
      <c r="K1546" s="495"/>
      <c r="L1546" s="495"/>
      <c r="M1546" s="498"/>
      <c r="N1546" s="498"/>
      <c r="O1546" s="499"/>
    </row>
    <row r="1547" spans="1:15" s="497" customFormat="1" ht="30" x14ac:dyDescent="0.2">
      <c r="A1547" s="506"/>
      <c r="B1547" s="495"/>
      <c r="C1547" s="495"/>
      <c r="D1547" s="495"/>
      <c r="E1547" s="495"/>
      <c r="F1547" s="495"/>
      <c r="H1547" s="495"/>
      <c r="J1547" s="495"/>
      <c r="K1547" s="495"/>
      <c r="L1547" s="495"/>
      <c r="M1547" s="498"/>
      <c r="N1547" s="498"/>
      <c r="O1547" s="499"/>
    </row>
    <row r="1548" spans="1:15" s="497" customFormat="1" ht="23.25" x14ac:dyDescent="0.2">
      <c r="A1548" s="506"/>
      <c r="B1548" s="495"/>
      <c r="C1548" s="495"/>
      <c r="D1548" s="495"/>
      <c r="E1548" s="495"/>
      <c r="F1548" s="495"/>
      <c r="H1548" s="495"/>
      <c r="J1548" s="495"/>
      <c r="K1548" s="495"/>
      <c r="L1548" s="495"/>
      <c r="M1548" s="498"/>
      <c r="N1548" s="498"/>
      <c r="O1548" s="510"/>
    </row>
    <row r="1549" spans="1:15" s="497" customFormat="1" ht="30" x14ac:dyDescent="0.2">
      <c r="A1549" s="506"/>
      <c r="B1549" s="495"/>
      <c r="C1549" s="495"/>
      <c r="D1549" s="495"/>
      <c r="E1549" s="495"/>
      <c r="F1549" s="495"/>
      <c r="H1549" s="495"/>
      <c r="J1549" s="495"/>
      <c r="K1549" s="495"/>
      <c r="L1549" s="495"/>
      <c r="M1549" s="505"/>
      <c r="N1549" s="498"/>
      <c r="O1549" s="499"/>
    </row>
    <row r="1550" spans="1:15" s="497" customFormat="1" ht="30" x14ac:dyDescent="0.2">
      <c r="A1550" s="506"/>
      <c r="B1550" s="495"/>
      <c r="C1550" s="495"/>
      <c r="D1550" s="495"/>
      <c r="E1550" s="495"/>
      <c r="F1550" s="495"/>
      <c r="H1550" s="495"/>
      <c r="J1550" s="495"/>
      <c r="K1550" s="495"/>
      <c r="L1550" s="495"/>
      <c r="M1550" s="505"/>
      <c r="N1550" s="498"/>
      <c r="O1550" s="501"/>
    </row>
    <row r="1551" spans="1:15" s="497" customFormat="1" ht="30" x14ac:dyDescent="0.4">
      <c r="A1551" s="506"/>
      <c r="B1551" s="495"/>
      <c r="C1551" s="495"/>
      <c r="D1551" s="495"/>
      <c r="E1551" s="495"/>
      <c r="F1551" s="495"/>
      <c r="H1551" s="495"/>
      <c r="J1551" s="495"/>
      <c r="K1551" s="495"/>
      <c r="L1551" s="495"/>
      <c r="M1551" s="505"/>
      <c r="N1551" s="498"/>
      <c r="O1551" s="500"/>
    </row>
    <row r="1552" spans="1:15" s="497" customFormat="1" ht="30" x14ac:dyDescent="0.2">
      <c r="A1552" s="506"/>
      <c r="B1552" s="495"/>
      <c r="C1552" s="495"/>
      <c r="D1552" s="495"/>
      <c r="E1552" s="495"/>
      <c r="F1552" s="495"/>
      <c r="H1552" s="495"/>
      <c r="J1552" s="495"/>
      <c r="K1552" s="495"/>
      <c r="L1552" s="495"/>
      <c r="M1552" s="498"/>
      <c r="N1552" s="498"/>
      <c r="O1552" s="499"/>
    </row>
    <row r="1553" spans="1:15" s="497" customFormat="1" ht="30" x14ac:dyDescent="0.2">
      <c r="A1553" s="506"/>
      <c r="B1553" s="495"/>
      <c r="C1553" s="495"/>
      <c r="D1553" s="495"/>
      <c r="E1553" s="495"/>
      <c r="F1553" s="495"/>
      <c r="H1553" s="495"/>
      <c r="J1553" s="495"/>
      <c r="K1553" s="495"/>
      <c r="L1553" s="495"/>
      <c r="M1553" s="498"/>
      <c r="N1553" s="498"/>
      <c r="O1553" s="499"/>
    </row>
    <row r="1554" spans="1:15" s="497" customFormat="1" ht="30" x14ac:dyDescent="0.2">
      <c r="A1554" s="506"/>
      <c r="B1554" s="495"/>
      <c r="C1554" s="495"/>
      <c r="D1554" s="495"/>
      <c r="E1554" s="495"/>
      <c r="F1554" s="495"/>
      <c r="H1554" s="495"/>
      <c r="J1554" s="495"/>
      <c r="K1554" s="495"/>
      <c r="L1554" s="495"/>
      <c r="M1554" s="498"/>
      <c r="N1554" s="498"/>
      <c r="O1554" s="499"/>
    </row>
    <row r="1555" spans="1:15" s="497" customFormat="1" ht="30" x14ac:dyDescent="0.2">
      <c r="A1555" s="506"/>
      <c r="B1555" s="495"/>
      <c r="C1555" s="495"/>
      <c r="D1555" s="495"/>
      <c r="E1555" s="495"/>
      <c r="F1555" s="495"/>
      <c r="H1555" s="495"/>
      <c r="J1555" s="495"/>
      <c r="K1555" s="495"/>
      <c r="L1555" s="495"/>
      <c r="M1555" s="498"/>
      <c r="N1555" s="498"/>
      <c r="O1555" s="499"/>
    </row>
    <row r="1556" spans="1:15" s="497" customFormat="1" ht="30" x14ac:dyDescent="0.2">
      <c r="A1556" s="506"/>
      <c r="B1556" s="495"/>
      <c r="C1556" s="495"/>
      <c r="D1556" s="495"/>
      <c r="E1556" s="495"/>
      <c r="F1556" s="495"/>
      <c r="H1556" s="495"/>
      <c r="J1556" s="495"/>
      <c r="K1556" s="495"/>
      <c r="L1556" s="495"/>
      <c r="M1556" s="505"/>
      <c r="N1556" s="498"/>
      <c r="O1556" s="499"/>
    </row>
    <row r="1557" spans="1:15" s="497" customFormat="1" ht="30" x14ac:dyDescent="0.2">
      <c r="A1557" s="506"/>
      <c r="B1557" s="495"/>
      <c r="C1557" s="495"/>
      <c r="D1557" s="495"/>
      <c r="E1557" s="495"/>
      <c r="F1557" s="495"/>
      <c r="H1557" s="495"/>
      <c r="J1557" s="495"/>
      <c r="K1557" s="495"/>
      <c r="L1557" s="495"/>
      <c r="M1557" s="498"/>
      <c r="N1557" s="498"/>
      <c r="O1557" s="499"/>
    </row>
    <row r="1558" spans="1:15" s="497" customFormat="1" ht="30" x14ac:dyDescent="0.2">
      <c r="A1558" s="506"/>
      <c r="B1558" s="495"/>
      <c r="C1558" s="495"/>
      <c r="D1558" s="495"/>
      <c r="E1558" s="495"/>
      <c r="F1558" s="495"/>
      <c r="H1558" s="495"/>
      <c r="J1558" s="495"/>
      <c r="K1558" s="495"/>
      <c r="L1558" s="495"/>
      <c r="M1558" s="498"/>
      <c r="N1558" s="498"/>
      <c r="O1558" s="499"/>
    </row>
    <row r="1559" spans="1:15" s="497" customFormat="1" ht="30" x14ac:dyDescent="0.2">
      <c r="A1559" s="506"/>
      <c r="B1559" s="495"/>
      <c r="C1559" s="495"/>
      <c r="D1559" s="495"/>
      <c r="E1559" s="495"/>
      <c r="F1559" s="495"/>
      <c r="H1559" s="495"/>
      <c r="J1559" s="495"/>
      <c r="K1559" s="495"/>
      <c r="L1559" s="495"/>
      <c r="M1559" s="498"/>
      <c r="N1559" s="498"/>
      <c r="O1559" s="499"/>
    </row>
    <row r="1560" spans="1:15" s="497" customFormat="1" ht="30" x14ac:dyDescent="0.2">
      <c r="A1560" s="506"/>
      <c r="B1560" s="495"/>
      <c r="C1560" s="495"/>
      <c r="D1560" s="495"/>
      <c r="E1560" s="495"/>
      <c r="F1560" s="495"/>
      <c r="H1560" s="495"/>
      <c r="J1560" s="495"/>
      <c r="K1560" s="495"/>
      <c r="L1560" s="495"/>
      <c r="M1560" s="505"/>
      <c r="O1560" s="499"/>
    </row>
    <row r="1561" spans="1:15" s="497" customFormat="1" ht="30" x14ac:dyDescent="0.2">
      <c r="A1561" s="506"/>
      <c r="B1561" s="495"/>
      <c r="C1561" s="495"/>
      <c r="D1561" s="495"/>
      <c r="E1561" s="495"/>
      <c r="F1561" s="495"/>
      <c r="H1561" s="495"/>
      <c r="J1561" s="495"/>
      <c r="K1561" s="495"/>
      <c r="L1561" s="495"/>
      <c r="M1561" s="505"/>
      <c r="N1561" s="498"/>
      <c r="O1561" s="499"/>
    </row>
    <row r="1562" spans="1:15" s="497" customFormat="1" ht="30" x14ac:dyDescent="0.2">
      <c r="A1562" s="506"/>
      <c r="B1562" s="495"/>
      <c r="C1562" s="495"/>
      <c r="D1562" s="495"/>
      <c r="E1562" s="495"/>
      <c r="F1562" s="495"/>
      <c r="H1562" s="495"/>
      <c r="J1562" s="495"/>
      <c r="K1562" s="495"/>
      <c r="L1562" s="495"/>
      <c r="M1562" s="498"/>
      <c r="O1562" s="499"/>
    </row>
    <row r="1563" spans="1:15" s="497" customFormat="1" ht="30" x14ac:dyDescent="0.4">
      <c r="A1563" s="506"/>
      <c r="B1563" s="495"/>
      <c r="C1563" s="495"/>
      <c r="D1563" s="495"/>
      <c r="E1563" s="495"/>
      <c r="F1563" s="495"/>
      <c r="H1563" s="495"/>
      <c r="J1563" s="495"/>
      <c r="K1563" s="495"/>
      <c r="L1563" s="495"/>
      <c r="O1563" s="500"/>
    </row>
    <row r="1564" spans="1:15" s="497" customFormat="1" ht="33" x14ac:dyDescent="0.2">
      <c r="A1564" s="506"/>
      <c r="B1564" s="495"/>
      <c r="C1564" s="495"/>
      <c r="D1564" s="495"/>
      <c r="E1564" s="495"/>
      <c r="F1564" s="495"/>
      <c r="H1564" s="495"/>
      <c r="J1564" s="495"/>
      <c r="K1564" s="495"/>
      <c r="L1564" s="495"/>
      <c r="M1564" s="498"/>
      <c r="N1564" s="498"/>
      <c r="O1564" s="502"/>
    </row>
    <row r="1565" spans="1:15" s="497" customFormat="1" ht="30" x14ac:dyDescent="0.2">
      <c r="A1565" s="506"/>
      <c r="B1565" s="495"/>
      <c r="C1565" s="495"/>
      <c r="D1565" s="495"/>
      <c r="E1565" s="495"/>
      <c r="F1565" s="495"/>
      <c r="H1565" s="495"/>
      <c r="J1565" s="495"/>
      <c r="K1565" s="495"/>
      <c r="L1565" s="495"/>
      <c r="M1565" s="498"/>
      <c r="N1565" s="498"/>
      <c r="O1565" s="499"/>
    </row>
    <row r="1566" spans="1:15" s="497" customFormat="1" ht="30" x14ac:dyDescent="0.2">
      <c r="A1566" s="506"/>
      <c r="B1566" s="495"/>
      <c r="C1566" s="495"/>
      <c r="D1566" s="495"/>
      <c r="E1566" s="495"/>
      <c r="F1566" s="495"/>
      <c r="H1566" s="495"/>
      <c r="J1566" s="495"/>
      <c r="K1566" s="495"/>
      <c r="L1566" s="495"/>
      <c r="M1566" s="498"/>
      <c r="N1566" s="498"/>
      <c r="O1566" s="499"/>
    </row>
    <row r="1567" spans="1:15" s="497" customFormat="1" ht="30" x14ac:dyDescent="0.2">
      <c r="A1567" s="506"/>
      <c r="B1567" s="495"/>
      <c r="C1567" s="495"/>
      <c r="D1567" s="495"/>
      <c r="E1567" s="495"/>
      <c r="F1567" s="495"/>
      <c r="H1567" s="495"/>
      <c r="J1567" s="495"/>
      <c r="K1567" s="495"/>
      <c r="L1567" s="495"/>
      <c r="M1567" s="505"/>
      <c r="N1567" s="498"/>
      <c r="O1567" s="499"/>
    </row>
    <row r="1568" spans="1:15" s="497" customFormat="1" ht="30" x14ac:dyDescent="0.2">
      <c r="A1568" s="506"/>
      <c r="B1568" s="495"/>
      <c r="C1568" s="495"/>
      <c r="D1568" s="495"/>
      <c r="E1568" s="495"/>
      <c r="F1568" s="495"/>
      <c r="H1568" s="495"/>
      <c r="J1568" s="495"/>
      <c r="K1568" s="495"/>
      <c r="L1568" s="495"/>
      <c r="M1568" s="498"/>
      <c r="N1568" s="498"/>
      <c r="O1568" s="499"/>
    </row>
    <row r="1569" spans="1:15" s="497" customFormat="1" ht="30" x14ac:dyDescent="0.2">
      <c r="A1569" s="506"/>
      <c r="B1569" s="495"/>
      <c r="C1569" s="495"/>
      <c r="D1569" s="495"/>
      <c r="E1569" s="495"/>
      <c r="F1569" s="495"/>
      <c r="H1569" s="495"/>
      <c r="J1569" s="495"/>
      <c r="K1569" s="495"/>
      <c r="L1569" s="495"/>
      <c r="M1569" s="505"/>
      <c r="N1569" s="498"/>
      <c r="O1569" s="499"/>
    </row>
    <row r="1570" spans="1:15" s="497" customFormat="1" ht="30" x14ac:dyDescent="0.2">
      <c r="A1570" s="506"/>
      <c r="B1570" s="495"/>
      <c r="C1570" s="495"/>
      <c r="D1570" s="495"/>
      <c r="E1570" s="495"/>
      <c r="F1570" s="495"/>
      <c r="H1570" s="495"/>
      <c r="J1570" s="495"/>
      <c r="K1570" s="495"/>
      <c r="L1570" s="495"/>
      <c r="M1570" s="505"/>
      <c r="N1570" s="498"/>
      <c r="O1570" s="499"/>
    </row>
    <row r="1571" spans="1:15" s="497" customFormat="1" ht="30" x14ac:dyDescent="0.2">
      <c r="A1571" s="506"/>
      <c r="B1571" s="495"/>
      <c r="C1571" s="495"/>
      <c r="D1571" s="495"/>
      <c r="E1571" s="495"/>
      <c r="F1571" s="495"/>
      <c r="H1571" s="495"/>
      <c r="J1571" s="495"/>
      <c r="K1571" s="495"/>
      <c r="L1571" s="495"/>
      <c r="M1571" s="498"/>
      <c r="N1571" s="498"/>
      <c r="O1571" s="499"/>
    </row>
    <row r="1572" spans="1:15" s="497" customFormat="1" ht="30" x14ac:dyDescent="0.2">
      <c r="A1572" s="506"/>
      <c r="B1572" s="495"/>
      <c r="C1572" s="495"/>
      <c r="D1572" s="495"/>
      <c r="E1572" s="495"/>
      <c r="F1572" s="495"/>
      <c r="H1572" s="495"/>
      <c r="J1572" s="495"/>
      <c r="K1572" s="495"/>
      <c r="L1572" s="495"/>
      <c r="M1572" s="505"/>
      <c r="N1572" s="498"/>
      <c r="O1572" s="499"/>
    </row>
    <row r="1573" spans="1:15" s="497" customFormat="1" ht="30" x14ac:dyDescent="0.2">
      <c r="A1573" s="506"/>
      <c r="B1573" s="495"/>
      <c r="C1573" s="495"/>
      <c r="D1573" s="495"/>
      <c r="E1573" s="495"/>
      <c r="F1573" s="495"/>
      <c r="H1573" s="495"/>
      <c r="J1573" s="495"/>
      <c r="K1573" s="495"/>
      <c r="L1573" s="495"/>
      <c r="M1573" s="505"/>
      <c r="N1573" s="498"/>
      <c r="O1573" s="499"/>
    </row>
    <row r="1574" spans="1:15" s="497" customFormat="1" ht="30" x14ac:dyDescent="0.2">
      <c r="A1574" s="506"/>
      <c r="B1574" s="495"/>
      <c r="C1574" s="495"/>
      <c r="D1574" s="495"/>
      <c r="E1574" s="495"/>
      <c r="F1574" s="495"/>
      <c r="H1574" s="495"/>
      <c r="J1574" s="495"/>
      <c r="K1574" s="495"/>
      <c r="L1574" s="495"/>
      <c r="M1574" s="505"/>
      <c r="N1574" s="498"/>
      <c r="O1574" s="499"/>
    </row>
    <row r="1575" spans="1:15" s="497" customFormat="1" ht="30" x14ac:dyDescent="0.2">
      <c r="A1575" s="506"/>
      <c r="B1575" s="495"/>
      <c r="C1575" s="495"/>
      <c r="D1575" s="495"/>
      <c r="E1575" s="495"/>
      <c r="F1575" s="495"/>
      <c r="H1575" s="495"/>
      <c r="J1575" s="495"/>
      <c r="K1575" s="495"/>
      <c r="L1575" s="495"/>
      <c r="M1575" s="498"/>
      <c r="N1575" s="498"/>
      <c r="O1575" s="499"/>
    </row>
    <row r="1576" spans="1:15" s="497" customFormat="1" ht="30" x14ac:dyDescent="0.2">
      <c r="A1576" s="506"/>
      <c r="B1576" s="495"/>
      <c r="C1576" s="495"/>
      <c r="D1576" s="495"/>
      <c r="E1576" s="495"/>
      <c r="F1576" s="495"/>
      <c r="H1576" s="495"/>
      <c r="J1576" s="495"/>
      <c r="K1576" s="495"/>
      <c r="L1576" s="495"/>
      <c r="M1576" s="505"/>
      <c r="N1576" s="498"/>
      <c r="O1576" s="499"/>
    </row>
    <row r="1577" spans="1:15" s="497" customFormat="1" ht="33" x14ac:dyDescent="0.2">
      <c r="A1577" s="506"/>
      <c r="B1577" s="495"/>
      <c r="C1577" s="495"/>
      <c r="D1577" s="495"/>
      <c r="E1577" s="495"/>
      <c r="F1577" s="495"/>
      <c r="H1577" s="495"/>
      <c r="J1577" s="495"/>
      <c r="K1577" s="495"/>
      <c r="L1577" s="495"/>
      <c r="M1577" s="498"/>
      <c r="N1577" s="498"/>
      <c r="O1577" s="502"/>
    </row>
    <row r="1578" spans="1:15" s="497" customFormat="1" ht="27.75" x14ac:dyDescent="0.2">
      <c r="A1578" s="506"/>
      <c r="B1578" s="495"/>
      <c r="C1578" s="495"/>
      <c r="D1578" s="495"/>
      <c r="E1578" s="495"/>
      <c r="F1578" s="495"/>
      <c r="H1578" s="495"/>
      <c r="J1578" s="495"/>
      <c r="K1578" s="495"/>
      <c r="L1578" s="495"/>
      <c r="M1578" s="505"/>
      <c r="N1578" s="498"/>
      <c r="O1578" s="503"/>
    </row>
    <row r="1579" spans="1:15" s="497" customFormat="1" ht="30" x14ac:dyDescent="0.2">
      <c r="A1579" s="506"/>
      <c r="B1579" s="495"/>
      <c r="C1579" s="495"/>
      <c r="D1579" s="495"/>
      <c r="E1579" s="495"/>
      <c r="F1579" s="495"/>
      <c r="H1579" s="495"/>
      <c r="J1579" s="495"/>
      <c r="K1579" s="495"/>
      <c r="L1579" s="495"/>
      <c r="M1579" s="505"/>
      <c r="O1579" s="499"/>
    </row>
    <row r="1580" spans="1:15" s="497" customFormat="1" ht="30" x14ac:dyDescent="0.2">
      <c r="A1580" s="506"/>
      <c r="B1580" s="495"/>
      <c r="C1580" s="495"/>
      <c r="D1580" s="495"/>
      <c r="E1580" s="495"/>
      <c r="F1580" s="495"/>
      <c r="H1580" s="495"/>
      <c r="J1580" s="495"/>
      <c r="K1580" s="495"/>
      <c r="L1580" s="495"/>
      <c r="M1580" s="505"/>
      <c r="N1580" s="498"/>
      <c r="O1580" s="499"/>
    </row>
    <row r="1581" spans="1:15" s="497" customFormat="1" ht="33" x14ac:dyDescent="0.2">
      <c r="A1581" s="506"/>
      <c r="B1581" s="495"/>
      <c r="C1581" s="495"/>
      <c r="D1581" s="495"/>
      <c r="E1581" s="495"/>
      <c r="F1581" s="495"/>
      <c r="H1581" s="495"/>
      <c r="J1581" s="495"/>
      <c r="K1581" s="495"/>
      <c r="L1581" s="495"/>
      <c r="M1581" s="505"/>
      <c r="N1581" s="498"/>
      <c r="O1581" s="502"/>
    </row>
    <row r="1582" spans="1:15" s="497" customFormat="1" ht="30" x14ac:dyDescent="0.4">
      <c r="A1582" s="506"/>
      <c r="B1582" s="495"/>
      <c r="C1582" s="495"/>
      <c r="D1582" s="495"/>
      <c r="E1582" s="495"/>
      <c r="F1582" s="495"/>
      <c r="H1582" s="495"/>
      <c r="J1582" s="495"/>
      <c r="K1582" s="495"/>
      <c r="L1582" s="495"/>
      <c r="M1582" s="505"/>
      <c r="N1582" s="498"/>
      <c r="O1582" s="500"/>
    </row>
    <row r="1583" spans="1:15" s="497" customFormat="1" ht="30" x14ac:dyDescent="0.2">
      <c r="A1583" s="506"/>
      <c r="B1583" s="495"/>
      <c r="C1583" s="495"/>
      <c r="D1583" s="495"/>
      <c r="E1583" s="495"/>
      <c r="F1583" s="495"/>
      <c r="H1583" s="495"/>
      <c r="J1583" s="495"/>
      <c r="K1583" s="495"/>
      <c r="L1583" s="495"/>
      <c r="M1583" s="498"/>
      <c r="N1583" s="498"/>
      <c r="O1583" s="499"/>
    </row>
    <row r="1584" spans="1:15" s="497" customFormat="1" ht="30" x14ac:dyDescent="0.2">
      <c r="A1584" s="506"/>
      <c r="B1584" s="495"/>
      <c r="C1584" s="495"/>
      <c r="D1584" s="495"/>
      <c r="E1584" s="495"/>
      <c r="F1584" s="495"/>
      <c r="H1584" s="495"/>
      <c r="J1584" s="495"/>
      <c r="K1584" s="495"/>
      <c r="L1584" s="495"/>
      <c r="M1584" s="498"/>
      <c r="N1584" s="498"/>
      <c r="O1584" s="499"/>
    </row>
    <row r="1585" spans="1:15" s="497" customFormat="1" ht="30" x14ac:dyDescent="0.2">
      <c r="A1585" s="506"/>
      <c r="B1585" s="495"/>
      <c r="C1585" s="495"/>
      <c r="D1585" s="495"/>
      <c r="E1585" s="495"/>
      <c r="F1585" s="495"/>
      <c r="H1585" s="495"/>
      <c r="J1585" s="495"/>
      <c r="K1585" s="495"/>
      <c r="L1585" s="495"/>
      <c r="M1585" s="505"/>
      <c r="N1585" s="498"/>
      <c r="O1585" s="499"/>
    </row>
    <row r="1586" spans="1:15" s="497" customFormat="1" ht="30" x14ac:dyDescent="0.2">
      <c r="A1586" s="506"/>
      <c r="B1586" s="495"/>
      <c r="C1586" s="495"/>
      <c r="D1586" s="495"/>
      <c r="E1586" s="495"/>
      <c r="F1586" s="495"/>
      <c r="H1586" s="495"/>
      <c r="J1586" s="495"/>
      <c r="K1586" s="495"/>
      <c r="L1586" s="495"/>
      <c r="M1586" s="505"/>
      <c r="N1586" s="498"/>
      <c r="O1586" s="499"/>
    </row>
    <row r="1587" spans="1:15" s="497" customFormat="1" ht="30" x14ac:dyDescent="0.2">
      <c r="A1587" s="506"/>
      <c r="B1587" s="495"/>
      <c r="C1587" s="495"/>
      <c r="D1587" s="495"/>
      <c r="E1587" s="495"/>
      <c r="F1587" s="495"/>
      <c r="H1587" s="495"/>
      <c r="J1587" s="495"/>
      <c r="K1587" s="495"/>
      <c r="L1587" s="495"/>
      <c r="M1587" s="505"/>
      <c r="N1587" s="498"/>
      <c r="O1587" s="499"/>
    </row>
    <row r="1588" spans="1:15" s="497" customFormat="1" ht="30" x14ac:dyDescent="0.2">
      <c r="A1588" s="506"/>
      <c r="B1588" s="495"/>
      <c r="C1588" s="495"/>
      <c r="D1588" s="495"/>
      <c r="E1588" s="495"/>
      <c r="F1588" s="495"/>
      <c r="H1588" s="495"/>
      <c r="J1588" s="495"/>
      <c r="K1588" s="495"/>
      <c r="L1588" s="495"/>
      <c r="M1588" s="498"/>
      <c r="N1588" s="498"/>
      <c r="O1588" s="499"/>
    </row>
    <row r="1589" spans="1:15" s="497" customFormat="1" ht="30" x14ac:dyDescent="0.4">
      <c r="A1589" s="506"/>
      <c r="B1589" s="495"/>
      <c r="C1589" s="495"/>
      <c r="D1589" s="495"/>
      <c r="E1589" s="495"/>
      <c r="F1589" s="495"/>
      <c r="H1589" s="495"/>
      <c r="J1589" s="495"/>
      <c r="K1589" s="495"/>
      <c r="L1589" s="495"/>
      <c r="M1589" s="498"/>
      <c r="N1589" s="498"/>
      <c r="O1589" s="500"/>
    </row>
    <row r="1590" spans="1:15" s="497" customFormat="1" ht="30" x14ac:dyDescent="0.2">
      <c r="A1590" s="506"/>
      <c r="B1590" s="495"/>
      <c r="C1590" s="495"/>
      <c r="D1590" s="495"/>
      <c r="E1590" s="495"/>
      <c r="F1590" s="495"/>
      <c r="H1590" s="495"/>
      <c r="J1590" s="495"/>
      <c r="K1590" s="495"/>
      <c r="L1590" s="495"/>
      <c r="M1590" s="505"/>
      <c r="N1590" s="498"/>
      <c r="O1590" s="499"/>
    </row>
    <row r="1591" spans="1:15" s="497" customFormat="1" ht="30" x14ac:dyDescent="0.2">
      <c r="A1591" s="506"/>
      <c r="B1591" s="495"/>
      <c r="C1591" s="495"/>
      <c r="D1591" s="495"/>
      <c r="E1591" s="495"/>
      <c r="F1591" s="495"/>
      <c r="H1591" s="495"/>
      <c r="J1591" s="495"/>
      <c r="K1591" s="495"/>
      <c r="L1591" s="495"/>
      <c r="O1591" s="499"/>
    </row>
    <row r="1592" spans="1:15" s="497" customFormat="1" ht="30" x14ac:dyDescent="0.2">
      <c r="A1592" s="506"/>
      <c r="B1592" s="495"/>
      <c r="C1592" s="495"/>
      <c r="D1592" s="495"/>
      <c r="E1592" s="495"/>
      <c r="F1592" s="495"/>
      <c r="H1592" s="495"/>
      <c r="J1592" s="495"/>
      <c r="K1592" s="495"/>
      <c r="L1592" s="495"/>
      <c r="M1592" s="498"/>
      <c r="N1592" s="498"/>
      <c r="O1592" s="501"/>
    </row>
    <row r="1593" spans="1:15" s="497" customFormat="1" ht="30" x14ac:dyDescent="0.2">
      <c r="A1593" s="506"/>
      <c r="B1593" s="495"/>
      <c r="C1593" s="495"/>
      <c r="D1593" s="495"/>
      <c r="E1593" s="495"/>
      <c r="F1593" s="495"/>
      <c r="H1593" s="495"/>
      <c r="J1593" s="495"/>
      <c r="K1593" s="495"/>
      <c r="L1593" s="495"/>
      <c r="M1593" s="505"/>
      <c r="N1593" s="498"/>
      <c r="O1593" s="499"/>
    </row>
    <row r="1594" spans="1:15" s="497" customFormat="1" ht="30" x14ac:dyDescent="0.2">
      <c r="A1594" s="506"/>
      <c r="B1594" s="495"/>
      <c r="C1594" s="495"/>
      <c r="D1594" s="495"/>
      <c r="E1594" s="495"/>
      <c r="F1594" s="495"/>
      <c r="H1594" s="495"/>
      <c r="J1594" s="495"/>
      <c r="K1594" s="495"/>
      <c r="L1594" s="495"/>
      <c r="M1594" s="505"/>
      <c r="N1594" s="498"/>
      <c r="O1594" s="499"/>
    </row>
    <row r="1595" spans="1:15" s="497" customFormat="1" ht="30" x14ac:dyDescent="0.2">
      <c r="A1595" s="506"/>
      <c r="B1595" s="495"/>
      <c r="C1595" s="495"/>
      <c r="D1595" s="495"/>
      <c r="E1595" s="495"/>
      <c r="F1595" s="495"/>
      <c r="H1595" s="495"/>
      <c r="J1595" s="495"/>
      <c r="K1595" s="495"/>
      <c r="L1595" s="495"/>
      <c r="M1595" s="498"/>
      <c r="N1595" s="498"/>
      <c r="O1595" s="499"/>
    </row>
    <row r="1596" spans="1:15" s="497" customFormat="1" ht="30" x14ac:dyDescent="0.2">
      <c r="A1596" s="506"/>
      <c r="B1596" s="495"/>
      <c r="C1596" s="495"/>
      <c r="D1596" s="495"/>
      <c r="E1596" s="495"/>
      <c r="F1596" s="495"/>
      <c r="H1596" s="495"/>
      <c r="J1596" s="495"/>
      <c r="K1596" s="495"/>
      <c r="L1596" s="495"/>
      <c r="M1596" s="498"/>
      <c r="N1596" s="498"/>
      <c r="O1596" s="499"/>
    </row>
    <row r="1597" spans="1:15" s="497" customFormat="1" ht="30" x14ac:dyDescent="0.2">
      <c r="A1597" s="506"/>
      <c r="B1597" s="495"/>
      <c r="C1597" s="495"/>
      <c r="D1597" s="495"/>
      <c r="E1597" s="495"/>
      <c r="F1597" s="495"/>
      <c r="H1597" s="495"/>
      <c r="J1597" s="495"/>
      <c r="K1597" s="495"/>
      <c r="L1597" s="495"/>
      <c r="M1597" s="505"/>
      <c r="N1597" s="498"/>
      <c r="O1597" s="499"/>
    </row>
    <row r="1598" spans="1:15" s="497" customFormat="1" ht="30" x14ac:dyDescent="0.2">
      <c r="A1598" s="506"/>
      <c r="B1598" s="495"/>
      <c r="C1598" s="495"/>
      <c r="D1598" s="495"/>
      <c r="E1598" s="495"/>
      <c r="F1598" s="495"/>
      <c r="H1598" s="495"/>
      <c r="J1598" s="495"/>
      <c r="K1598" s="495"/>
      <c r="L1598" s="495"/>
      <c r="M1598" s="505"/>
      <c r="N1598" s="498"/>
      <c r="O1598" s="499"/>
    </row>
    <row r="1599" spans="1:15" s="497" customFormat="1" ht="30" x14ac:dyDescent="0.2">
      <c r="A1599" s="506"/>
      <c r="B1599" s="495"/>
      <c r="C1599" s="495"/>
      <c r="D1599" s="495"/>
      <c r="E1599" s="495"/>
      <c r="F1599" s="495"/>
      <c r="H1599" s="495"/>
      <c r="J1599" s="495"/>
      <c r="K1599" s="495"/>
      <c r="L1599" s="495"/>
      <c r="M1599" s="505"/>
      <c r="N1599" s="498"/>
      <c r="O1599" s="499"/>
    </row>
    <row r="1600" spans="1:15" s="497" customFormat="1" ht="30" x14ac:dyDescent="0.2">
      <c r="A1600" s="506"/>
      <c r="B1600" s="495"/>
      <c r="C1600" s="495"/>
      <c r="D1600" s="495"/>
      <c r="E1600" s="495"/>
      <c r="F1600" s="495"/>
      <c r="H1600" s="495"/>
      <c r="J1600" s="495"/>
      <c r="K1600" s="495"/>
      <c r="L1600" s="495"/>
      <c r="M1600" s="498"/>
      <c r="N1600" s="498"/>
      <c r="O1600" s="499"/>
    </row>
    <row r="1601" spans="1:15" s="497" customFormat="1" ht="30" x14ac:dyDescent="0.4">
      <c r="A1601" s="506"/>
      <c r="B1601" s="495"/>
      <c r="C1601" s="495"/>
      <c r="D1601" s="495"/>
      <c r="E1601" s="495"/>
      <c r="F1601" s="495"/>
      <c r="H1601" s="495"/>
      <c r="J1601" s="495"/>
      <c r="K1601" s="495"/>
      <c r="L1601" s="495"/>
      <c r="M1601" s="498"/>
      <c r="N1601" s="498"/>
      <c r="O1601" s="500"/>
    </row>
    <row r="1602" spans="1:15" s="497" customFormat="1" ht="30" x14ac:dyDescent="0.4">
      <c r="A1602" s="506"/>
      <c r="B1602" s="495"/>
      <c r="C1602" s="495"/>
      <c r="D1602" s="495"/>
      <c r="E1602" s="495"/>
      <c r="F1602" s="495"/>
      <c r="H1602" s="495"/>
      <c r="J1602" s="495"/>
      <c r="K1602" s="495"/>
      <c r="L1602" s="495"/>
      <c r="M1602" s="505"/>
      <c r="N1602" s="498"/>
      <c r="O1602" s="500"/>
    </row>
    <row r="1603" spans="1:15" s="497" customFormat="1" ht="30" x14ac:dyDescent="0.2">
      <c r="A1603" s="506"/>
      <c r="B1603" s="495"/>
      <c r="C1603" s="495"/>
      <c r="D1603" s="495"/>
      <c r="E1603" s="495"/>
      <c r="F1603" s="495"/>
      <c r="H1603" s="495"/>
      <c r="J1603" s="495"/>
      <c r="K1603" s="495"/>
      <c r="L1603" s="495"/>
      <c r="M1603" s="498"/>
      <c r="O1603" s="499"/>
    </row>
    <row r="1604" spans="1:15" s="497" customFormat="1" ht="30" x14ac:dyDescent="0.2">
      <c r="A1604" s="506"/>
      <c r="B1604" s="495"/>
      <c r="C1604" s="495"/>
      <c r="D1604" s="495"/>
      <c r="E1604" s="495"/>
      <c r="F1604" s="495"/>
      <c r="H1604" s="495"/>
      <c r="J1604" s="495"/>
      <c r="K1604" s="495"/>
      <c r="L1604" s="495"/>
      <c r="M1604" s="505"/>
      <c r="N1604" s="498"/>
      <c r="O1604" s="499"/>
    </row>
    <row r="1605" spans="1:15" s="497" customFormat="1" ht="30" x14ac:dyDescent="0.2">
      <c r="A1605" s="506"/>
      <c r="B1605" s="495"/>
      <c r="C1605" s="495"/>
      <c r="D1605" s="495"/>
      <c r="E1605" s="495"/>
      <c r="F1605" s="495"/>
      <c r="H1605" s="495"/>
      <c r="J1605" s="495"/>
      <c r="K1605" s="495"/>
      <c r="L1605" s="495"/>
      <c r="M1605" s="505"/>
      <c r="N1605" s="498"/>
      <c r="O1605" s="499"/>
    </row>
    <row r="1606" spans="1:15" s="497" customFormat="1" ht="30" x14ac:dyDescent="0.4">
      <c r="A1606" s="506"/>
      <c r="B1606" s="495"/>
      <c r="C1606" s="495"/>
      <c r="D1606" s="495"/>
      <c r="E1606" s="495"/>
      <c r="F1606" s="495"/>
      <c r="H1606" s="495"/>
      <c r="J1606" s="495"/>
      <c r="K1606" s="495"/>
      <c r="L1606" s="495"/>
      <c r="M1606" s="498"/>
      <c r="N1606" s="498"/>
      <c r="O1606" s="500"/>
    </row>
    <row r="1607" spans="1:15" s="497" customFormat="1" ht="30" x14ac:dyDescent="0.2">
      <c r="A1607" s="506"/>
      <c r="B1607" s="495"/>
      <c r="C1607" s="495"/>
      <c r="D1607" s="495"/>
      <c r="E1607" s="495"/>
      <c r="F1607" s="495"/>
      <c r="H1607" s="495"/>
      <c r="J1607" s="495"/>
      <c r="K1607" s="495"/>
      <c r="L1607" s="495"/>
      <c r="M1607" s="505"/>
      <c r="N1607" s="498"/>
      <c r="O1607" s="499"/>
    </row>
    <row r="1608" spans="1:15" s="497" customFormat="1" ht="30" x14ac:dyDescent="0.4">
      <c r="A1608" s="506"/>
      <c r="B1608" s="495"/>
      <c r="C1608" s="495"/>
      <c r="D1608" s="495"/>
      <c r="E1608" s="495"/>
      <c r="F1608" s="495"/>
      <c r="H1608" s="495"/>
      <c r="J1608" s="495"/>
      <c r="K1608" s="495"/>
      <c r="L1608" s="495"/>
      <c r="M1608" s="505"/>
      <c r="N1608" s="498"/>
      <c r="O1608" s="500"/>
    </row>
    <row r="1609" spans="1:15" s="497" customFormat="1" ht="30" x14ac:dyDescent="0.2">
      <c r="A1609" s="506"/>
      <c r="B1609" s="495"/>
      <c r="C1609" s="495"/>
      <c r="D1609" s="495"/>
      <c r="E1609" s="495"/>
      <c r="F1609" s="495"/>
      <c r="H1609" s="495"/>
      <c r="J1609" s="495"/>
      <c r="K1609" s="495"/>
      <c r="L1609" s="495"/>
      <c r="M1609" s="498"/>
      <c r="N1609" s="498"/>
      <c r="O1609" s="499"/>
    </row>
    <row r="1610" spans="1:15" s="497" customFormat="1" ht="30" x14ac:dyDescent="0.2">
      <c r="A1610" s="506"/>
      <c r="B1610" s="495"/>
      <c r="C1610" s="495"/>
      <c r="D1610" s="495"/>
      <c r="E1610" s="495"/>
      <c r="F1610" s="495"/>
      <c r="H1610" s="495"/>
      <c r="J1610" s="495"/>
      <c r="K1610" s="495"/>
      <c r="L1610" s="495"/>
      <c r="M1610" s="498"/>
      <c r="O1610" s="499"/>
    </row>
    <row r="1611" spans="1:15" s="497" customFormat="1" ht="30" x14ac:dyDescent="0.2">
      <c r="A1611" s="506"/>
      <c r="B1611" s="495"/>
      <c r="C1611" s="495"/>
      <c r="D1611" s="495"/>
      <c r="E1611" s="495"/>
      <c r="F1611" s="495"/>
      <c r="H1611" s="495"/>
      <c r="J1611" s="495"/>
      <c r="K1611" s="495"/>
      <c r="L1611" s="495"/>
      <c r="M1611" s="505"/>
      <c r="N1611" s="498"/>
      <c r="O1611" s="499"/>
    </row>
    <row r="1612" spans="1:15" s="497" customFormat="1" ht="30" x14ac:dyDescent="0.2">
      <c r="A1612" s="506"/>
      <c r="B1612" s="495"/>
      <c r="C1612" s="495"/>
      <c r="D1612" s="495"/>
      <c r="E1612" s="495"/>
      <c r="F1612" s="495"/>
      <c r="H1612" s="495"/>
      <c r="J1612" s="495"/>
      <c r="K1612" s="495"/>
      <c r="L1612" s="495"/>
      <c r="M1612" s="498"/>
      <c r="N1612" s="498"/>
      <c r="O1612" s="499"/>
    </row>
    <row r="1613" spans="1:15" s="497" customFormat="1" ht="30" x14ac:dyDescent="0.2">
      <c r="A1613" s="506"/>
      <c r="B1613" s="495"/>
      <c r="C1613" s="495"/>
      <c r="D1613" s="495"/>
      <c r="E1613" s="495"/>
      <c r="F1613" s="495"/>
      <c r="H1613" s="495"/>
      <c r="J1613" s="495"/>
      <c r="K1613" s="495"/>
      <c r="L1613" s="495"/>
      <c r="M1613" s="498"/>
      <c r="O1613" s="499"/>
    </row>
    <row r="1614" spans="1:15" s="497" customFormat="1" ht="27.75" x14ac:dyDescent="0.2">
      <c r="A1614" s="506"/>
      <c r="B1614" s="495"/>
      <c r="C1614" s="495"/>
      <c r="D1614" s="495"/>
      <c r="E1614" s="495"/>
      <c r="F1614" s="495"/>
      <c r="H1614" s="495"/>
      <c r="J1614" s="495"/>
      <c r="K1614" s="495"/>
      <c r="L1614" s="495"/>
      <c r="M1614" s="505"/>
      <c r="N1614" s="498"/>
      <c r="O1614" s="503"/>
    </row>
    <row r="1615" spans="1:15" s="497" customFormat="1" ht="30" x14ac:dyDescent="0.2">
      <c r="A1615" s="506"/>
      <c r="B1615" s="495"/>
      <c r="C1615" s="495"/>
      <c r="D1615" s="495"/>
      <c r="E1615" s="495"/>
      <c r="F1615" s="495"/>
      <c r="H1615" s="495"/>
      <c r="J1615" s="495"/>
      <c r="K1615" s="495"/>
      <c r="L1615" s="495"/>
      <c r="M1615" s="498"/>
      <c r="N1615" s="498"/>
      <c r="O1615" s="499"/>
    </row>
    <row r="1616" spans="1:15" s="497" customFormat="1" ht="30" x14ac:dyDescent="0.4">
      <c r="A1616" s="506"/>
      <c r="B1616" s="495"/>
      <c r="C1616" s="495"/>
      <c r="D1616" s="495"/>
      <c r="E1616" s="495"/>
      <c r="F1616" s="495"/>
      <c r="H1616" s="495"/>
      <c r="J1616" s="495"/>
      <c r="K1616" s="495"/>
      <c r="L1616" s="495"/>
      <c r="M1616" s="498"/>
      <c r="N1616" s="498"/>
      <c r="O1616" s="500"/>
    </row>
    <row r="1617" spans="1:15" s="497" customFormat="1" ht="33" x14ac:dyDescent="0.2">
      <c r="A1617" s="506"/>
      <c r="B1617" s="495"/>
      <c r="C1617" s="495"/>
      <c r="D1617" s="495"/>
      <c r="E1617" s="495"/>
      <c r="F1617" s="495"/>
      <c r="H1617" s="495"/>
      <c r="J1617" s="495"/>
      <c r="K1617" s="495"/>
      <c r="L1617" s="495"/>
      <c r="M1617" s="498"/>
      <c r="N1617" s="498"/>
      <c r="O1617" s="502"/>
    </row>
    <row r="1618" spans="1:15" s="497" customFormat="1" ht="30" x14ac:dyDescent="0.2">
      <c r="A1618" s="506"/>
      <c r="B1618" s="495"/>
      <c r="C1618" s="495"/>
      <c r="D1618" s="495"/>
      <c r="E1618" s="495"/>
      <c r="F1618" s="495"/>
      <c r="H1618" s="495"/>
      <c r="J1618" s="495"/>
      <c r="K1618" s="495"/>
      <c r="L1618" s="495"/>
      <c r="M1618" s="498"/>
      <c r="N1618" s="498"/>
      <c r="O1618" s="499"/>
    </row>
    <row r="1619" spans="1:15" s="497" customFormat="1" ht="30" x14ac:dyDescent="0.2">
      <c r="A1619" s="506"/>
      <c r="B1619" s="495"/>
      <c r="C1619" s="495"/>
      <c r="D1619" s="495"/>
      <c r="E1619" s="495"/>
      <c r="F1619" s="495"/>
      <c r="H1619" s="495"/>
      <c r="J1619" s="495"/>
      <c r="K1619" s="495"/>
      <c r="L1619" s="495"/>
      <c r="M1619" s="498"/>
      <c r="N1619" s="498"/>
      <c r="O1619" s="499"/>
    </row>
    <row r="1620" spans="1:15" s="497" customFormat="1" ht="30" x14ac:dyDescent="0.2">
      <c r="A1620" s="506"/>
      <c r="B1620" s="495"/>
      <c r="C1620" s="495"/>
      <c r="D1620" s="495"/>
      <c r="E1620" s="495"/>
      <c r="F1620" s="495"/>
      <c r="H1620" s="495"/>
      <c r="J1620" s="495"/>
      <c r="K1620" s="495"/>
      <c r="L1620" s="495"/>
      <c r="M1620" s="498"/>
      <c r="N1620" s="498"/>
      <c r="O1620" s="499"/>
    </row>
    <row r="1621" spans="1:15" s="497" customFormat="1" ht="30" x14ac:dyDescent="0.2">
      <c r="A1621" s="506"/>
      <c r="B1621" s="495"/>
      <c r="C1621" s="495"/>
      <c r="D1621" s="495"/>
      <c r="E1621" s="495"/>
      <c r="F1621" s="495"/>
      <c r="H1621" s="495"/>
      <c r="J1621" s="495"/>
      <c r="K1621" s="495"/>
      <c r="L1621" s="495"/>
      <c r="M1621" s="498"/>
      <c r="N1621" s="498"/>
      <c r="O1621" s="499"/>
    </row>
    <row r="1622" spans="1:15" s="497" customFormat="1" ht="30" x14ac:dyDescent="0.2">
      <c r="A1622" s="506"/>
      <c r="B1622" s="495"/>
      <c r="C1622" s="495"/>
      <c r="D1622" s="495"/>
      <c r="E1622" s="495"/>
      <c r="F1622" s="495"/>
      <c r="H1622" s="495"/>
      <c r="J1622" s="495"/>
      <c r="K1622" s="495"/>
      <c r="L1622" s="495"/>
      <c r="M1622" s="505"/>
      <c r="N1622" s="498"/>
      <c r="O1622" s="499"/>
    </row>
    <row r="1623" spans="1:15" s="497" customFormat="1" ht="30" x14ac:dyDescent="0.2">
      <c r="A1623" s="506"/>
      <c r="B1623" s="495"/>
      <c r="C1623" s="495"/>
      <c r="D1623" s="495"/>
      <c r="E1623" s="495"/>
      <c r="F1623" s="495"/>
      <c r="H1623" s="495"/>
      <c r="J1623" s="495"/>
      <c r="K1623" s="495"/>
      <c r="L1623" s="495"/>
      <c r="M1623" s="498"/>
      <c r="N1623" s="498"/>
      <c r="O1623" s="499"/>
    </row>
    <row r="1624" spans="1:15" s="497" customFormat="1" ht="30" x14ac:dyDescent="0.2">
      <c r="A1624" s="506"/>
      <c r="B1624" s="495"/>
      <c r="C1624" s="495"/>
      <c r="D1624" s="495"/>
      <c r="E1624" s="495"/>
      <c r="F1624" s="495"/>
      <c r="H1624" s="495"/>
      <c r="J1624" s="495"/>
      <c r="K1624" s="495"/>
      <c r="L1624" s="495"/>
      <c r="M1624" s="498"/>
      <c r="N1624" s="498"/>
      <c r="O1624" s="499"/>
    </row>
    <row r="1625" spans="1:15" s="497" customFormat="1" ht="30" x14ac:dyDescent="0.2">
      <c r="A1625" s="506"/>
      <c r="B1625" s="495"/>
      <c r="C1625" s="495"/>
      <c r="D1625" s="495"/>
      <c r="E1625" s="495"/>
      <c r="F1625" s="495"/>
      <c r="H1625" s="495"/>
      <c r="J1625" s="495"/>
      <c r="K1625" s="495"/>
      <c r="L1625" s="495"/>
      <c r="M1625" s="498"/>
      <c r="O1625" s="499"/>
    </row>
    <row r="1626" spans="1:15" s="497" customFormat="1" ht="30" x14ac:dyDescent="0.2">
      <c r="A1626" s="506"/>
      <c r="B1626" s="495"/>
      <c r="C1626" s="495"/>
      <c r="D1626" s="495"/>
      <c r="E1626" s="495"/>
      <c r="F1626" s="495"/>
      <c r="H1626" s="495"/>
      <c r="J1626" s="495"/>
      <c r="K1626" s="495"/>
      <c r="L1626" s="495"/>
      <c r="M1626" s="505"/>
      <c r="O1626" s="501"/>
    </row>
    <row r="1627" spans="1:15" s="497" customFormat="1" ht="30" x14ac:dyDescent="0.2">
      <c r="A1627" s="506"/>
      <c r="B1627" s="495"/>
      <c r="C1627" s="495"/>
      <c r="D1627" s="495"/>
      <c r="E1627" s="495"/>
      <c r="F1627" s="495"/>
      <c r="H1627" s="495"/>
      <c r="J1627" s="495"/>
      <c r="K1627" s="495"/>
      <c r="L1627" s="495"/>
      <c r="M1627" s="505"/>
      <c r="N1627" s="498"/>
      <c r="O1627" s="499"/>
    </row>
    <row r="1628" spans="1:15" s="497" customFormat="1" ht="30" x14ac:dyDescent="0.2">
      <c r="A1628" s="506"/>
      <c r="B1628" s="495"/>
      <c r="C1628" s="495"/>
      <c r="D1628" s="495"/>
      <c r="E1628" s="495"/>
      <c r="F1628" s="495"/>
      <c r="H1628" s="495"/>
      <c r="J1628" s="495"/>
      <c r="K1628" s="495"/>
      <c r="L1628" s="495"/>
      <c r="M1628" s="498"/>
      <c r="N1628" s="498"/>
      <c r="O1628" s="499"/>
    </row>
    <row r="1629" spans="1:15" s="497" customFormat="1" ht="30" x14ac:dyDescent="0.4">
      <c r="A1629" s="506"/>
      <c r="B1629" s="495"/>
      <c r="C1629" s="495"/>
      <c r="D1629" s="495"/>
      <c r="E1629" s="495"/>
      <c r="F1629" s="495"/>
      <c r="H1629" s="495"/>
      <c r="J1629" s="495"/>
      <c r="K1629" s="495"/>
      <c r="L1629" s="495"/>
      <c r="M1629" s="498"/>
      <c r="N1629" s="498"/>
      <c r="O1629" s="500"/>
    </row>
    <row r="1630" spans="1:15" s="497" customFormat="1" ht="30" x14ac:dyDescent="0.2">
      <c r="A1630" s="506"/>
      <c r="B1630" s="495"/>
      <c r="C1630" s="495"/>
      <c r="D1630" s="495"/>
      <c r="E1630" s="495"/>
      <c r="F1630" s="495"/>
      <c r="H1630" s="495"/>
      <c r="J1630" s="495"/>
      <c r="K1630" s="495"/>
      <c r="L1630" s="495"/>
      <c r="M1630" s="498"/>
      <c r="O1630" s="499"/>
    </row>
    <row r="1631" spans="1:15" s="497" customFormat="1" ht="30" x14ac:dyDescent="0.2">
      <c r="A1631" s="506"/>
      <c r="B1631" s="495"/>
      <c r="C1631" s="495"/>
      <c r="D1631" s="495"/>
      <c r="E1631" s="495"/>
      <c r="F1631" s="495"/>
      <c r="H1631" s="495"/>
      <c r="J1631" s="495"/>
      <c r="K1631" s="495"/>
      <c r="L1631" s="495"/>
      <c r="M1631" s="505"/>
      <c r="N1631" s="498"/>
      <c r="O1631" s="499"/>
    </row>
    <row r="1632" spans="1:15" s="497" customFormat="1" ht="30" x14ac:dyDescent="0.2">
      <c r="A1632" s="506"/>
      <c r="B1632" s="495"/>
      <c r="C1632" s="495"/>
      <c r="D1632" s="495"/>
      <c r="E1632" s="495"/>
      <c r="F1632" s="495"/>
      <c r="H1632" s="495"/>
      <c r="J1632" s="495"/>
      <c r="K1632" s="495"/>
      <c r="L1632" s="495"/>
      <c r="M1632" s="498"/>
      <c r="N1632" s="498"/>
      <c r="O1632" s="499"/>
    </row>
    <row r="1633" spans="1:15" s="497" customFormat="1" ht="30" x14ac:dyDescent="0.2">
      <c r="A1633" s="506"/>
      <c r="B1633" s="495"/>
      <c r="C1633" s="495"/>
      <c r="D1633" s="495"/>
      <c r="E1633" s="495"/>
      <c r="F1633" s="495"/>
      <c r="H1633" s="495"/>
      <c r="J1633" s="495"/>
      <c r="K1633" s="495"/>
      <c r="L1633" s="495"/>
      <c r="O1633" s="499"/>
    </row>
    <row r="1634" spans="1:15" s="497" customFormat="1" ht="30" x14ac:dyDescent="0.2">
      <c r="A1634" s="506"/>
      <c r="B1634" s="495"/>
      <c r="C1634" s="495"/>
      <c r="D1634" s="495"/>
      <c r="E1634" s="495"/>
      <c r="F1634" s="495"/>
      <c r="H1634" s="495"/>
      <c r="J1634" s="495"/>
      <c r="K1634" s="495"/>
      <c r="L1634" s="495"/>
      <c r="M1634" s="505"/>
      <c r="O1634" s="499"/>
    </row>
    <row r="1635" spans="1:15" s="497" customFormat="1" ht="30" x14ac:dyDescent="0.2">
      <c r="A1635" s="506"/>
      <c r="B1635" s="495"/>
      <c r="C1635" s="495"/>
      <c r="D1635" s="495"/>
      <c r="E1635" s="495"/>
      <c r="F1635" s="495"/>
      <c r="H1635" s="495"/>
      <c r="J1635" s="495"/>
      <c r="K1635" s="495"/>
      <c r="L1635" s="495"/>
      <c r="M1635" s="498"/>
      <c r="N1635" s="498"/>
      <c r="O1635" s="499"/>
    </row>
    <row r="1636" spans="1:15" s="497" customFormat="1" ht="30" x14ac:dyDescent="0.2">
      <c r="A1636" s="506"/>
      <c r="B1636" s="495"/>
      <c r="C1636" s="495"/>
      <c r="D1636" s="495"/>
      <c r="E1636" s="495"/>
      <c r="F1636" s="495"/>
      <c r="H1636" s="495"/>
      <c r="J1636" s="495"/>
      <c r="K1636" s="495"/>
      <c r="L1636" s="495"/>
      <c r="M1636" s="505"/>
      <c r="N1636" s="498"/>
      <c r="O1636" s="499"/>
    </row>
    <row r="1637" spans="1:15" s="497" customFormat="1" ht="30" x14ac:dyDescent="0.4">
      <c r="A1637" s="506"/>
      <c r="B1637" s="495"/>
      <c r="C1637" s="495"/>
      <c r="D1637" s="495"/>
      <c r="E1637" s="495"/>
      <c r="F1637" s="495"/>
      <c r="H1637" s="495"/>
      <c r="J1637" s="495"/>
      <c r="K1637" s="495"/>
      <c r="L1637" s="495"/>
      <c r="M1637" s="498"/>
      <c r="N1637" s="498"/>
      <c r="O1637" s="500"/>
    </row>
    <row r="1638" spans="1:15" s="497" customFormat="1" ht="30" x14ac:dyDescent="0.2">
      <c r="A1638" s="506"/>
      <c r="B1638" s="495"/>
      <c r="C1638" s="495"/>
      <c r="D1638" s="495"/>
      <c r="E1638" s="495"/>
      <c r="F1638" s="495"/>
      <c r="H1638" s="495"/>
      <c r="J1638" s="495"/>
      <c r="K1638" s="495"/>
      <c r="L1638" s="495"/>
      <c r="M1638" s="498"/>
      <c r="N1638" s="498"/>
      <c r="O1638" s="499"/>
    </row>
    <row r="1639" spans="1:15" s="497" customFormat="1" ht="30" x14ac:dyDescent="0.2">
      <c r="A1639" s="506"/>
      <c r="B1639" s="495"/>
      <c r="C1639" s="495"/>
      <c r="D1639" s="495"/>
      <c r="E1639" s="495"/>
      <c r="F1639" s="495"/>
      <c r="H1639" s="495"/>
      <c r="J1639" s="495"/>
      <c r="K1639" s="495"/>
      <c r="L1639" s="495"/>
      <c r="M1639" s="498"/>
      <c r="N1639" s="498"/>
      <c r="O1639" s="499"/>
    </row>
    <row r="1640" spans="1:15" s="497" customFormat="1" ht="30" x14ac:dyDescent="0.2">
      <c r="A1640" s="506"/>
      <c r="B1640" s="495"/>
      <c r="C1640" s="495"/>
      <c r="D1640" s="495"/>
      <c r="E1640" s="495"/>
      <c r="F1640" s="495"/>
      <c r="H1640" s="495"/>
      <c r="J1640" s="495"/>
      <c r="K1640" s="495"/>
      <c r="L1640" s="495"/>
      <c r="M1640" s="498"/>
      <c r="N1640" s="498"/>
      <c r="O1640" s="499"/>
    </row>
    <row r="1641" spans="1:15" s="497" customFormat="1" ht="30" x14ac:dyDescent="0.4">
      <c r="A1641" s="506"/>
      <c r="B1641" s="495"/>
      <c r="C1641" s="495"/>
      <c r="D1641" s="495"/>
      <c r="E1641" s="495"/>
      <c r="F1641" s="495"/>
      <c r="H1641" s="495"/>
      <c r="J1641" s="495"/>
      <c r="K1641" s="495"/>
      <c r="L1641" s="495"/>
      <c r="M1641" s="498"/>
      <c r="N1641" s="498"/>
      <c r="O1641" s="500"/>
    </row>
    <row r="1642" spans="1:15" s="497" customFormat="1" ht="30" x14ac:dyDescent="0.4">
      <c r="A1642" s="506"/>
      <c r="B1642" s="495"/>
      <c r="C1642" s="495"/>
      <c r="D1642" s="495"/>
      <c r="E1642" s="495"/>
      <c r="F1642" s="495"/>
      <c r="H1642" s="495"/>
      <c r="J1642" s="495"/>
      <c r="K1642" s="495"/>
      <c r="L1642" s="495"/>
      <c r="M1642" s="498"/>
      <c r="N1642" s="498"/>
      <c r="O1642" s="500"/>
    </row>
    <row r="1643" spans="1:15" s="497" customFormat="1" ht="30" x14ac:dyDescent="0.2">
      <c r="A1643" s="506"/>
      <c r="B1643" s="495"/>
      <c r="C1643" s="495"/>
      <c r="D1643" s="495"/>
      <c r="E1643" s="495"/>
      <c r="F1643" s="495"/>
      <c r="H1643" s="495"/>
      <c r="J1643" s="495"/>
      <c r="K1643" s="495"/>
      <c r="L1643" s="495"/>
      <c r="M1643" s="498"/>
      <c r="N1643" s="498"/>
      <c r="O1643" s="499"/>
    </row>
    <row r="1644" spans="1:15" s="497" customFormat="1" ht="30" x14ac:dyDescent="0.2">
      <c r="A1644" s="506"/>
      <c r="B1644" s="495"/>
      <c r="C1644" s="495"/>
      <c r="D1644" s="495"/>
      <c r="E1644" s="495"/>
      <c r="F1644" s="495"/>
      <c r="H1644" s="495"/>
      <c r="J1644" s="495"/>
      <c r="K1644" s="495"/>
      <c r="L1644" s="495"/>
      <c r="M1644" s="505"/>
      <c r="N1644" s="498"/>
      <c r="O1644" s="499"/>
    </row>
    <row r="1645" spans="1:15" s="497" customFormat="1" ht="30" x14ac:dyDescent="0.2">
      <c r="A1645" s="506"/>
      <c r="B1645" s="495"/>
      <c r="C1645" s="495"/>
      <c r="D1645" s="495"/>
      <c r="E1645" s="495"/>
      <c r="F1645" s="495"/>
      <c r="H1645" s="495"/>
      <c r="J1645" s="495"/>
      <c r="K1645" s="495"/>
      <c r="L1645" s="495"/>
      <c r="M1645" s="505"/>
      <c r="O1645" s="499"/>
    </row>
    <row r="1646" spans="1:15" s="497" customFormat="1" ht="30" x14ac:dyDescent="0.2">
      <c r="A1646" s="506"/>
      <c r="B1646" s="495"/>
      <c r="C1646" s="495"/>
      <c r="D1646" s="495"/>
      <c r="E1646" s="495"/>
      <c r="F1646" s="495"/>
      <c r="H1646" s="495"/>
      <c r="J1646" s="495"/>
      <c r="K1646" s="495"/>
      <c r="L1646" s="495"/>
      <c r="M1646" s="498"/>
      <c r="O1646" s="499"/>
    </row>
    <row r="1647" spans="1:15" s="497" customFormat="1" ht="30" x14ac:dyDescent="0.2">
      <c r="A1647" s="506"/>
      <c r="B1647" s="495"/>
      <c r="C1647" s="495"/>
      <c r="D1647" s="495"/>
      <c r="E1647" s="495"/>
      <c r="F1647" s="495"/>
      <c r="H1647" s="495"/>
      <c r="J1647" s="495"/>
      <c r="K1647" s="495"/>
      <c r="L1647" s="495"/>
      <c r="M1647" s="505"/>
      <c r="N1647" s="498"/>
      <c r="O1647" s="499"/>
    </row>
    <row r="1648" spans="1:15" s="497" customFormat="1" ht="30" x14ac:dyDescent="0.2">
      <c r="A1648" s="506"/>
      <c r="B1648" s="495"/>
      <c r="C1648" s="495"/>
      <c r="D1648" s="495"/>
      <c r="E1648" s="495"/>
      <c r="F1648" s="495"/>
      <c r="H1648" s="495"/>
      <c r="J1648" s="495"/>
      <c r="K1648" s="495"/>
      <c r="L1648" s="495"/>
      <c r="O1648" s="499"/>
    </row>
    <row r="1649" spans="1:15" s="497" customFormat="1" ht="30" x14ac:dyDescent="0.2">
      <c r="A1649" s="506"/>
      <c r="B1649" s="495"/>
      <c r="C1649" s="495"/>
      <c r="D1649" s="495"/>
      <c r="E1649" s="495"/>
      <c r="F1649" s="495"/>
      <c r="H1649" s="495"/>
      <c r="J1649" s="495"/>
      <c r="K1649" s="495"/>
      <c r="L1649" s="495"/>
      <c r="M1649" s="498"/>
      <c r="O1649" s="499"/>
    </row>
    <row r="1650" spans="1:15" s="497" customFormat="1" ht="30" x14ac:dyDescent="0.4">
      <c r="A1650" s="506"/>
      <c r="B1650" s="495"/>
      <c r="C1650" s="495"/>
      <c r="D1650" s="495"/>
      <c r="E1650" s="495"/>
      <c r="F1650" s="495"/>
      <c r="H1650" s="495"/>
      <c r="J1650" s="495"/>
      <c r="K1650" s="495"/>
      <c r="L1650" s="495"/>
      <c r="M1650" s="505"/>
      <c r="N1650" s="498"/>
      <c r="O1650" s="500"/>
    </row>
    <row r="1651" spans="1:15" s="497" customFormat="1" ht="30" x14ac:dyDescent="0.2">
      <c r="A1651" s="506"/>
      <c r="B1651" s="495"/>
      <c r="C1651" s="495"/>
      <c r="D1651" s="495"/>
      <c r="E1651" s="495"/>
      <c r="F1651" s="495"/>
      <c r="H1651" s="495"/>
      <c r="J1651" s="495"/>
      <c r="K1651" s="495"/>
      <c r="L1651" s="495"/>
      <c r="M1651" s="505"/>
      <c r="N1651" s="498"/>
      <c r="O1651" s="499"/>
    </row>
    <row r="1652" spans="1:15" s="497" customFormat="1" ht="30" x14ac:dyDescent="0.2">
      <c r="A1652" s="506"/>
      <c r="B1652" s="495"/>
      <c r="C1652" s="495"/>
      <c r="D1652" s="495"/>
      <c r="E1652" s="495"/>
      <c r="F1652" s="495"/>
      <c r="H1652" s="495"/>
      <c r="J1652" s="495"/>
      <c r="K1652" s="495"/>
      <c r="L1652" s="495"/>
      <c r="M1652" s="498"/>
      <c r="N1652" s="498"/>
      <c r="O1652" s="499"/>
    </row>
    <row r="1653" spans="1:15" s="497" customFormat="1" ht="30" x14ac:dyDescent="0.4">
      <c r="A1653" s="506"/>
      <c r="B1653" s="495"/>
      <c r="C1653" s="495"/>
      <c r="D1653" s="495"/>
      <c r="E1653" s="495"/>
      <c r="F1653" s="495"/>
      <c r="H1653" s="495"/>
      <c r="J1653" s="495"/>
      <c r="K1653" s="495"/>
      <c r="L1653" s="495"/>
      <c r="O1653" s="500"/>
    </row>
    <row r="1654" spans="1:15" s="497" customFormat="1" ht="30" x14ac:dyDescent="0.2">
      <c r="A1654" s="506"/>
      <c r="B1654" s="495"/>
      <c r="C1654" s="495"/>
      <c r="D1654" s="495"/>
      <c r="E1654" s="495"/>
      <c r="F1654" s="495"/>
      <c r="H1654" s="495"/>
      <c r="J1654" s="495"/>
      <c r="K1654" s="495"/>
      <c r="L1654" s="495"/>
      <c r="M1654" s="505"/>
      <c r="O1654" s="499"/>
    </row>
    <row r="1655" spans="1:15" s="497" customFormat="1" ht="30" x14ac:dyDescent="0.2">
      <c r="A1655" s="506"/>
      <c r="B1655" s="495"/>
      <c r="C1655" s="495"/>
      <c r="D1655" s="495"/>
      <c r="E1655" s="495"/>
      <c r="F1655" s="495"/>
      <c r="H1655" s="495"/>
      <c r="J1655" s="495"/>
      <c r="K1655" s="495"/>
      <c r="L1655" s="495"/>
      <c r="M1655" s="505"/>
      <c r="O1655" s="509"/>
    </row>
    <row r="1656" spans="1:15" s="497" customFormat="1" ht="30" x14ac:dyDescent="0.2">
      <c r="A1656" s="506"/>
      <c r="B1656" s="495"/>
      <c r="C1656" s="495"/>
      <c r="D1656" s="495"/>
      <c r="E1656" s="495"/>
      <c r="F1656" s="495"/>
      <c r="H1656" s="495"/>
      <c r="J1656" s="495"/>
      <c r="K1656" s="495"/>
      <c r="L1656" s="495"/>
      <c r="M1656" s="498"/>
      <c r="N1656" s="498"/>
      <c r="O1656" s="501"/>
    </row>
    <row r="1657" spans="1:15" s="497" customFormat="1" ht="30" x14ac:dyDescent="0.4">
      <c r="A1657" s="506"/>
      <c r="B1657" s="495"/>
      <c r="C1657" s="495"/>
      <c r="D1657" s="495"/>
      <c r="E1657" s="495"/>
      <c r="F1657" s="495"/>
      <c r="H1657" s="495"/>
      <c r="J1657" s="495"/>
      <c r="K1657" s="495"/>
      <c r="L1657" s="495"/>
      <c r="M1657" s="505"/>
      <c r="N1657" s="498"/>
      <c r="O1657" s="500"/>
    </row>
    <row r="1658" spans="1:15" s="497" customFormat="1" ht="30" x14ac:dyDescent="0.2">
      <c r="A1658" s="506"/>
      <c r="B1658" s="495"/>
      <c r="C1658" s="495"/>
      <c r="D1658" s="495"/>
      <c r="E1658" s="495"/>
      <c r="F1658" s="495"/>
      <c r="H1658" s="495"/>
      <c r="J1658" s="495"/>
      <c r="K1658" s="495"/>
      <c r="L1658" s="495"/>
      <c r="O1658" s="499"/>
    </row>
    <row r="1659" spans="1:15" s="497" customFormat="1" ht="30" x14ac:dyDescent="0.2">
      <c r="A1659" s="506"/>
      <c r="B1659" s="495"/>
      <c r="C1659" s="495"/>
      <c r="D1659" s="495"/>
      <c r="E1659" s="495"/>
      <c r="F1659" s="495"/>
      <c r="H1659" s="495"/>
      <c r="J1659" s="495"/>
      <c r="K1659" s="495"/>
      <c r="L1659" s="495"/>
      <c r="M1659" s="498"/>
      <c r="N1659" s="498"/>
      <c r="O1659" s="499"/>
    </row>
    <row r="1660" spans="1:15" s="497" customFormat="1" ht="30" x14ac:dyDescent="0.2">
      <c r="A1660" s="506"/>
      <c r="B1660" s="495"/>
      <c r="C1660" s="495"/>
      <c r="D1660" s="495"/>
      <c r="E1660" s="495"/>
      <c r="F1660" s="495"/>
      <c r="H1660" s="495"/>
      <c r="J1660" s="495"/>
      <c r="K1660" s="495"/>
      <c r="L1660" s="495"/>
      <c r="M1660" s="498"/>
      <c r="N1660" s="498"/>
      <c r="O1660" s="499"/>
    </row>
    <row r="1661" spans="1:15" s="497" customFormat="1" ht="30" x14ac:dyDescent="0.2">
      <c r="A1661" s="506"/>
      <c r="B1661" s="495"/>
      <c r="C1661" s="495"/>
      <c r="D1661" s="495"/>
      <c r="E1661" s="495"/>
      <c r="F1661" s="495"/>
      <c r="H1661" s="495"/>
      <c r="J1661" s="495"/>
      <c r="K1661" s="495"/>
      <c r="L1661" s="495"/>
      <c r="M1661" s="498"/>
      <c r="N1661" s="498"/>
      <c r="O1661" s="499"/>
    </row>
    <row r="1662" spans="1:15" s="497" customFormat="1" ht="30" x14ac:dyDescent="0.2">
      <c r="A1662" s="506"/>
      <c r="B1662" s="495"/>
      <c r="C1662" s="495"/>
      <c r="D1662" s="495"/>
      <c r="E1662" s="495"/>
      <c r="F1662" s="495"/>
      <c r="H1662" s="495"/>
      <c r="J1662" s="495"/>
      <c r="K1662" s="495"/>
      <c r="L1662" s="495"/>
      <c r="M1662" s="505"/>
      <c r="N1662" s="498"/>
      <c r="O1662" s="499"/>
    </row>
    <row r="1663" spans="1:15" s="497" customFormat="1" ht="30" x14ac:dyDescent="0.4">
      <c r="A1663" s="506"/>
      <c r="B1663" s="495"/>
      <c r="C1663" s="495"/>
      <c r="D1663" s="495"/>
      <c r="E1663" s="495"/>
      <c r="F1663" s="495"/>
      <c r="H1663" s="495"/>
      <c r="J1663" s="495"/>
      <c r="K1663" s="495"/>
      <c r="L1663" s="495"/>
      <c r="M1663" s="498"/>
      <c r="N1663" s="498"/>
      <c r="O1663" s="500"/>
    </row>
    <row r="1664" spans="1:15" s="497" customFormat="1" ht="30" x14ac:dyDescent="0.2">
      <c r="A1664" s="506"/>
      <c r="B1664" s="495"/>
      <c r="C1664" s="495"/>
      <c r="D1664" s="495"/>
      <c r="E1664" s="495"/>
      <c r="F1664" s="495"/>
      <c r="H1664" s="495"/>
      <c r="J1664" s="495"/>
      <c r="K1664" s="495"/>
      <c r="L1664" s="495"/>
      <c r="M1664" s="505"/>
      <c r="N1664" s="498"/>
      <c r="O1664" s="499"/>
    </row>
    <row r="1665" spans="1:15" s="497" customFormat="1" ht="30" x14ac:dyDescent="0.2">
      <c r="A1665" s="506"/>
      <c r="B1665" s="495"/>
      <c r="C1665" s="495"/>
      <c r="D1665" s="495"/>
      <c r="E1665" s="495"/>
      <c r="F1665" s="495"/>
      <c r="H1665" s="495"/>
      <c r="J1665" s="495"/>
      <c r="K1665" s="495"/>
      <c r="L1665" s="495"/>
      <c r="M1665" s="505"/>
      <c r="N1665" s="498"/>
      <c r="O1665" s="499"/>
    </row>
    <row r="1666" spans="1:15" s="497" customFormat="1" ht="30" x14ac:dyDescent="0.2">
      <c r="A1666" s="506"/>
      <c r="B1666" s="495"/>
      <c r="C1666" s="495"/>
      <c r="D1666" s="495"/>
      <c r="E1666" s="495"/>
      <c r="F1666" s="495"/>
      <c r="H1666" s="495"/>
      <c r="J1666" s="495"/>
      <c r="K1666" s="495"/>
      <c r="L1666" s="495"/>
      <c r="M1666" s="505"/>
      <c r="N1666" s="498"/>
      <c r="O1666" s="499"/>
    </row>
    <row r="1667" spans="1:15" s="497" customFormat="1" ht="30" x14ac:dyDescent="0.4">
      <c r="A1667" s="506"/>
      <c r="B1667" s="495"/>
      <c r="C1667" s="495"/>
      <c r="D1667" s="495"/>
      <c r="E1667" s="495"/>
      <c r="F1667" s="495"/>
      <c r="H1667" s="495"/>
      <c r="J1667" s="495"/>
      <c r="K1667" s="495"/>
      <c r="L1667" s="495"/>
      <c r="M1667" s="498"/>
      <c r="N1667" s="498"/>
      <c r="O1667" s="500"/>
    </row>
    <row r="1668" spans="1:15" s="497" customFormat="1" ht="30" x14ac:dyDescent="0.2">
      <c r="A1668" s="506"/>
      <c r="B1668" s="495"/>
      <c r="C1668" s="495"/>
      <c r="D1668" s="495"/>
      <c r="E1668" s="495"/>
      <c r="F1668" s="495"/>
      <c r="H1668" s="495"/>
      <c r="J1668" s="495"/>
      <c r="K1668" s="495"/>
      <c r="L1668" s="495"/>
      <c r="M1668" s="498"/>
      <c r="N1668" s="498"/>
      <c r="O1668" s="499"/>
    </row>
    <row r="1669" spans="1:15" s="497" customFormat="1" ht="30" x14ac:dyDescent="0.2">
      <c r="A1669" s="506"/>
      <c r="B1669" s="495"/>
      <c r="C1669" s="495"/>
      <c r="D1669" s="495"/>
      <c r="E1669" s="495"/>
      <c r="F1669" s="495"/>
      <c r="H1669" s="495"/>
      <c r="J1669" s="495"/>
      <c r="K1669" s="495"/>
      <c r="L1669" s="495"/>
      <c r="M1669" s="498"/>
      <c r="N1669" s="498"/>
      <c r="O1669" s="499"/>
    </row>
    <row r="1670" spans="1:15" s="497" customFormat="1" ht="30" x14ac:dyDescent="0.2">
      <c r="A1670" s="506"/>
      <c r="B1670" s="495"/>
      <c r="C1670" s="495"/>
      <c r="D1670" s="495"/>
      <c r="E1670" s="495"/>
      <c r="F1670" s="495"/>
      <c r="H1670" s="495"/>
      <c r="J1670" s="495"/>
      <c r="K1670" s="495"/>
      <c r="L1670" s="495"/>
      <c r="M1670" s="498"/>
      <c r="N1670" s="498"/>
      <c r="O1670" s="499"/>
    </row>
    <row r="1671" spans="1:15" s="497" customFormat="1" ht="30" x14ac:dyDescent="0.2">
      <c r="A1671" s="506"/>
      <c r="B1671" s="495"/>
      <c r="C1671" s="495"/>
      <c r="D1671" s="495"/>
      <c r="E1671" s="495"/>
      <c r="F1671" s="495"/>
      <c r="H1671" s="495"/>
      <c r="J1671" s="495"/>
      <c r="K1671" s="495"/>
      <c r="L1671" s="495"/>
      <c r="M1671" s="498"/>
      <c r="N1671" s="498"/>
      <c r="O1671" s="499"/>
    </row>
    <row r="1672" spans="1:15" s="497" customFormat="1" ht="30" x14ac:dyDescent="0.2">
      <c r="A1672" s="506"/>
      <c r="B1672" s="495"/>
      <c r="C1672" s="495"/>
      <c r="D1672" s="495"/>
      <c r="E1672" s="495"/>
      <c r="F1672" s="495"/>
      <c r="H1672" s="495"/>
      <c r="J1672" s="495"/>
      <c r="K1672" s="495"/>
      <c r="L1672" s="495"/>
      <c r="M1672" s="498"/>
      <c r="N1672" s="498"/>
      <c r="O1672" s="499"/>
    </row>
    <row r="1673" spans="1:15" s="497" customFormat="1" ht="30" x14ac:dyDescent="0.2">
      <c r="A1673" s="506"/>
      <c r="B1673" s="495"/>
      <c r="C1673" s="495"/>
      <c r="D1673" s="495"/>
      <c r="E1673" s="495"/>
      <c r="F1673" s="495"/>
      <c r="H1673" s="495"/>
      <c r="J1673" s="495"/>
      <c r="K1673" s="495"/>
      <c r="L1673" s="495"/>
      <c r="M1673" s="505"/>
      <c r="O1673" s="499"/>
    </row>
    <row r="1674" spans="1:15" s="497" customFormat="1" ht="30" x14ac:dyDescent="0.2">
      <c r="A1674" s="506"/>
      <c r="B1674" s="495"/>
      <c r="C1674" s="495"/>
      <c r="D1674" s="495"/>
      <c r="E1674" s="495"/>
      <c r="F1674" s="495"/>
      <c r="H1674" s="495"/>
      <c r="J1674" s="495"/>
      <c r="K1674" s="495"/>
      <c r="L1674" s="495"/>
      <c r="M1674" s="512"/>
      <c r="O1674" s="499"/>
    </row>
    <row r="1675" spans="1:15" s="497" customFormat="1" ht="30" x14ac:dyDescent="0.2">
      <c r="A1675" s="506"/>
      <c r="B1675" s="495"/>
      <c r="C1675" s="495"/>
      <c r="D1675" s="495"/>
      <c r="E1675" s="495"/>
      <c r="F1675" s="495"/>
      <c r="H1675" s="495"/>
      <c r="J1675" s="495"/>
      <c r="K1675" s="495"/>
      <c r="L1675" s="495"/>
      <c r="M1675" s="498"/>
      <c r="N1675" s="498"/>
      <c r="O1675" s="499"/>
    </row>
    <row r="1676" spans="1:15" s="497" customFormat="1" ht="30" x14ac:dyDescent="0.2">
      <c r="A1676" s="506"/>
      <c r="B1676" s="495"/>
      <c r="C1676" s="495"/>
      <c r="D1676" s="495"/>
      <c r="E1676" s="495"/>
      <c r="F1676" s="495"/>
      <c r="H1676" s="495"/>
      <c r="J1676" s="495"/>
      <c r="K1676" s="495"/>
      <c r="L1676" s="495"/>
      <c r="M1676" s="498"/>
      <c r="N1676" s="498"/>
      <c r="O1676" s="499"/>
    </row>
    <row r="1677" spans="1:15" s="497" customFormat="1" ht="30" x14ac:dyDescent="0.2">
      <c r="A1677" s="506"/>
      <c r="B1677" s="495"/>
      <c r="C1677" s="495"/>
      <c r="D1677" s="495"/>
      <c r="E1677" s="495"/>
      <c r="F1677" s="495"/>
      <c r="H1677" s="495"/>
      <c r="J1677" s="495"/>
      <c r="K1677" s="495"/>
      <c r="L1677" s="495"/>
      <c r="M1677" s="498"/>
      <c r="N1677" s="498"/>
      <c r="O1677" s="499"/>
    </row>
    <row r="1678" spans="1:15" s="497" customFormat="1" ht="30" x14ac:dyDescent="0.2">
      <c r="A1678" s="506"/>
      <c r="B1678" s="495"/>
      <c r="C1678" s="495"/>
      <c r="D1678" s="495"/>
      <c r="E1678" s="495"/>
      <c r="F1678" s="495"/>
      <c r="H1678" s="495"/>
      <c r="J1678" s="495"/>
      <c r="K1678" s="495"/>
      <c r="L1678" s="495"/>
      <c r="M1678" s="505"/>
      <c r="N1678" s="498"/>
      <c r="O1678" s="499"/>
    </row>
    <row r="1679" spans="1:15" s="497" customFormat="1" ht="30" x14ac:dyDescent="0.2">
      <c r="A1679" s="506"/>
      <c r="B1679" s="495"/>
      <c r="C1679" s="495"/>
      <c r="D1679" s="495"/>
      <c r="E1679" s="495"/>
      <c r="F1679" s="495"/>
      <c r="H1679" s="495"/>
      <c r="J1679" s="495"/>
      <c r="K1679" s="495"/>
      <c r="L1679" s="495"/>
      <c r="M1679" s="505"/>
      <c r="N1679" s="498"/>
      <c r="O1679" s="499"/>
    </row>
    <row r="1680" spans="1:15" s="497" customFormat="1" ht="30" x14ac:dyDescent="0.4">
      <c r="A1680" s="506"/>
      <c r="B1680" s="495"/>
      <c r="C1680" s="495"/>
      <c r="D1680" s="495"/>
      <c r="E1680" s="495"/>
      <c r="F1680" s="495"/>
      <c r="H1680" s="495"/>
      <c r="J1680" s="495"/>
      <c r="K1680" s="495"/>
      <c r="L1680" s="495"/>
      <c r="M1680" s="498"/>
      <c r="N1680" s="498"/>
      <c r="O1680" s="500"/>
    </row>
    <row r="1681" spans="1:15" s="497" customFormat="1" ht="30" x14ac:dyDescent="0.2">
      <c r="A1681" s="506"/>
      <c r="B1681" s="495"/>
      <c r="C1681" s="495"/>
      <c r="D1681" s="495"/>
      <c r="E1681" s="495"/>
      <c r="F1681" s="495"/>
      <c r="H1681" s="495"/>
      <c r="J1681" s="495"/>
      <c r="K1681" s="495"/>
      <c r="L1681" s="495"/>
      <c r="M1681" s="498"/>
      <c r="N1681" s="498"/>
      <c r="O1681" s="499"/>
    </row>
    <row r="1682" spans="1:15" s="497" customFormat="1" ht="30" x14ac:dyDescent="0.2">
      <c r="A1682" s="506"/>
      <c r="B1682" s="495"/>
      <c r="C1682" s="495"/>
      <c r="D1682" s="495"/>
      <c r="E1682" s="495"/>
      <c r="F1682" s="495"/>
      <c r="H1682" s="495"/>
      <c r="J1682" s="495"/>
      <c r="K1682" s="495"/>
      <c r="L1682" s="495"/>
      <c r="M1682" s="498"/>
      <c r="O1682" s="499"/>
    </row>
    <row r="1683" spans="1:15" s="497" customFormat="1" ht="30" x14ac:dyDescent="0.2">
      <c r="A1683" s="506"/>
      <c r="B1683" s="495"/>
      <c r="C1683" s="495"/>
      <c r="D1683" s="495"/>
      <c r="E1683" s="495"/>
      <c r="F1683" s="495"/>
      <c r="H1683" s="495"/>
      <c r="J1683" s="495"/>
      <c r="K1683" s="495"/>
      <c r="L1683" s="495"/>
      <c r="M1683" s="498"/>
      <c r="N1683" s="498"/>
      <c r="O1683" s="499"/>
    </row>
    <row r="1684" spans="1:15" s="497" customFormat="1" ht="30" x14ac:dyDescent="0.2">
      <c r="A1684" s="506"/>
      <c r="B1684" s="495"/>
      <c r="C1684" s="495"/>
      <c r="D1684" s="495"/>
      <c r="E1684" s="495"/>
      <c r="F1684" s="495"/>
      <c r="H1684" s="495"/>
      <c r="J1684" s="495"/>
      <c r="K1684" s="495"/>
      <c r="L1684" s="495"/>
      <c r="M1684" s="498"/>
      <c r="N1684" s="498"/>
      <c r="O1684" s="499"/>
    </row>
    <row r="1685" spans="1:15" s="497" customFormat="1" ht="30" x14ac:dyDescent="0.2">
      <c r="A1685" s="506"/>
      <c r="B1685" s="495"/>
      <c r="C1685" s="495"/>
      <c r="D1685" s="495"/>
      <c r="E1685" s="495"/>
      <c r="F1685" s="495"/>
      <c r="H1685" s="495"/>
      <c r="J1685" s="495"/>
      <c r="K1685" s="495"/>
      <c r="L1685" s="495"/>
      <c r="M1685" s="505"/>
      <c r="N1685" s="498"/>
      <c r="O1685" s="499"/>
    </row>
    <row r="1686" spans="1:15" s="497" customFormat="1" ht="33" x14ac:dyDescent="0.2">
      <c r="A1686" s="506"/>
      <c r="B1686" s="495"/>
      <c r="C1686" s="495"/>
      <c r="D1686" s="495"/>
      <c r="E1686" s="495"/>
      <c r="F1686" s="495"/>
      <c r="H1686" s="495"/>
      <c r="J1686" s="495"/>
      <c r="K1686" s="495"/>
      <c r="L1686" s="495"/>
      <c r="M1686" s="505"/>
      <c r="N1686" s="498"/>
      <c r="O1686" s="502"/>
    </row>
    <row r="1687" spans="1:15" s="497" customFormat="1" ht="23.25" x14ac:dyDescent="0.2">
      <c r="A1687" s="506"/>
      <c r="B1687" s="495"/>
      <c r="C1687" s="495"/>
      <c r="D1687" s="495"/>
      <c r="E1687" s="495"/>
      <c r="F1687" s="495"/>
      <c r="H1687" s="495"/>
      <c r="J1687" s="495"/>
      <c r="K1687" s="495"/>
      <c r="L1687" s="495"/>
      <c r="M1687" s="498"/>
      <c r="O1687" s="510"/>
    </row>
    <row r="1688" spans="1:15" s="497" customFormat="1" ht="30" x14ac:dyDescent="0.2">
      <c r="A1688" s="506"/>
      <c r="B1688" s="495"/>
      <c r="C1688" s="495"/>
      <c r="D1688" s="495"/>
      <c r="E1688" s="495"/>
      <c r="F1688" s="495"/>
      <c r="H1688" s="495"/>
      <c r="J1688" s="495"/>
      <c r="K1688" s="495"/>
      <c r="L1688" s="495"/>
      <c r="M1688" s="505"/>
      <c r="O1688" s="499"/>
    </row>
    <row r="1689" spans="1:15" s="497" customFormat="1" ht="30" x14ac:dyDescent="0.2">
      <c r="A1689" s="506"/>
      <c r="B1689" s="495"/>
      <c r="C1689" s="495"/>
      <c r="D1689" s="495"/>
      <c r="E1689" s="495"/>
      <c r="F1689" s="495"/>
      <c r="H1689" s="495"/>
      <c r="J1689" s="495"/>
      <c r="K1689" s="495"/>
      <c r="L1689" s="495"/>
      <c r="M1689" s="505"/>
      <c r="N1689" s="498"/>
      <c r="O1689" s="499"/>
    </row>
    <row r="1690" spans="1:15" s="497" customFormat="1" ht="30" x14ac:dyDescent="0.2">
      <c r="A1690" s="506"/>
      <c r="B1690" s="495"/>
      <c r="C1690" s="495"/>
      <c r="D1690" s="495"/>
      <c r="E1690" s="495"/>
      <c r="F1690" s="495"/>
      <c r="H1690" s="495"/>
      <c r="J1690" s="495"/>
      <c r="K1690" s="495"/>
      <c r="L1690" s="495"/>
      <c r="M1690" s="505"/>
      <c r="N1690" s="498"/>
      <c r="O1690" s="499"/>
    </row>
    <row r="1691" spans="1:15" s="497" customFormat="1" ht="30" x14ac:dyDescent="0.2">
      <c r="A1691" s="506"/>
      <c r="B1691" s="495"/>
      <c r="C1691" s="495"/>
      <c r="D1691" s="495"/>
      <c r="E1691" s="495"/>
      <c r="F1691" s="495"/>
      <c r="H1691" s="495"/>
      <c r="J1691" s="495"/>
      <c r="K1691" s="495"/>
      <c r="L1691" s="495"/>
      <c r="M1691" s="505"/>
      <c r="O1691" s="499"/>
    </row>
    <row r="1692" spans="1:15" s="497" customFormat="1" ht="30" x14ac:dyDescent="0.2">
      <c r="A1692" s="506"/>
      <c r="B1692" s="495"/>
      <c r="C1692" s="495"/>
      <c r="D1692" s="495"/>
      <c r="E1692" s="495"/>
      <c r="F1692" s="495"/>
      <c r="H1692" s="495"/>
      <c r="J1692" s="495"/>
      <c r="K1692" s="495"/>
      <c r="L1692" s="495"/>
      <c r="M1692" s="498"/>
      <c r="O1692" s="499"/>
    </row>
    <row r="1693" spans="1:15" s="497" customFormat="1" ht="30" x14ac:dyDescent="0.2">
      <c r="A1693" s="506"/>
      <c r="B1693" s="495"/>
      <c r="C1693" s="495"/>
      <c r="D1693" s="495"/>
      <c r="E1693" s="495"/>
      <c r="F1693" s="495"/>
      <c r="H1693" s="495"/>
      <c r="J1693" s="495"/>
      <c r="K1693" s="495"/>
      <c r="L1693" s="495"/>
      <c r="M1693" s="498"/>
      <c r="N1693" s="498"/>
      <c r="O1693" s="499"/>
    </row>
    <row r="1694" spans="1:15" s="497" customFormat="1" ht="30" x14ac:dyDescent="0.2">
      <c r="A1694" s="506"/>
      <c r="B1694" s="495"/>
      <c r="C1694" s="495"/>
      <c r="D1694" s="495"/>
      <c r="E1694" s="495"/>
      <c r="F1694" s="495"/>
      <c r="H1694" s="495"/>
      <c r="J1694" s="495"/>
      <c r="K1694" s="495"/>
      <c r="L1694" s="495"/>
      <c r="M1694" s="498"/>
      <c r="N1694" s="498"/>
      <c r="O1694" s="499"/>
    </row>
    <row r="1695" spans="1:15" s="497" customFormat="1" ht="30" x14ac:dyDescent="0.4">
      <c r="A1695" s="506"/>
      <c r="B1695" s="495"/>
      <c r="C1695" s="495"/>
      <c r="D1695" s="495"/>
      <c r="E1695" s="495"/>
      <c r="F1695" s="495"/>
      <c r="H1695" s="495"/>
      <c r="J1695" s="495"/>
      <c r="K1695" s="495"/>
      <c r="L1695" s="495"/>
      <c r="M1695" s="505"/>
      <c r="O1695" s="500"/>
    </row>
    <row r="1696" spans="1:15" s="497" customFormat="1" ht="30" x14ac:dyDescent="0.2">
      <c r="A1696" s="506"/>
      <c r="B1696" s="495"/>
      <c r="C1696" s="495"/>
      <c r="D1696" s="495"/>
      <c r="E1696" s="495"/>
      <c r="F1696" s="495"/>
      <c r="H1696" s="495"/>
      <c r="J1696" s="495"/>
      <c r="K1696" s="495"/>
      <c r="L1696" s="495"/>
      <c r="M1696" s="498"/>
      <c r="N1696" s="498"/>
      <c r="O1696" s="499"/>
    </row>
    <row r="1697" spans="1:15" s="497" customFormat="1" ht="33" x14ac:dyDescent="0.2">
      <c r="A1697" s="506"/>
      <c r="B1697" s="495"/>
      <c r="C1697" s="495"/>
      <c r="D1697" s="495"/>
      <c r="E1697" s="495"/>
      <c r="F1697" s="495"/>
      <c r="H1697" s="495"/>
      <c r="J1697" s="495"/>
      <c r="K1697" s="495"/>
      <c r="L1697" s="495"/>
      <c r="M1697" s="505"/>
      <c r="N1697" s="498"/>
      <c r="O1697" s="502"/>
    </row>
    <row r="1698" spans="1:15" s="497" customFormat="1" ht="30" x14ac:dyDescent="0.2">
      <c r="A1698" s="506"/>
      <c r="B1698" s="495"/>
      <c r="C1698" s="495"/>
      <c r="D1698" s="495"/>
      <c r="E1698" s="495"/>
      <c r="F1698" s="495"/>
      <c r="H1698" s="495"/>
      <c r="J1698" s="495"/>
      <c r="K1698" s="495"/>
      <c r="L1698" s="495"/>
      <c r="M1698" s="505"/>
      <c r="N1698" s="498"/>
      <c r="O1698" s="499"/>
    </row>
    <row r="1699" spans="1:15" s="497" customFormat="1" ht="30" x14ac:dyDescent="0.2">
      <c r="A1699" s="506"/>
      <c r="B1699" s="495"/>
      <c r="C1699" s="495"/>
      <c r="D1699" s="495"/>
      <c r="E1699" s="495"/>
      <c r="F1699" s="495"/>
      <c r="H1699" s="495"/>
      <c r="J1699" s="495"/>
      <c r="K1699" s="495"/>
      <c r="L1699" s="495"/>
      <c r="M1699" s="498"/>
      <c r="N1699" s="498"/>
      <c r="O1699" s="499"/>
    </row>
    <row r="1700" spans="1:15" s="497" customFormat="1" ht="30" x14ac:dyDescent="0.4">
      <c r="A1700" s="506"/>
      <c r="B1700" s="495"/>
      <c r="C1700" s="495"/>
      <c r="D1700" s="495"/>
      <c r="E1700" s="495"/>
      <c r="F1700" s="495"/>
      <c r="H1700" s="495"/>
      <c r="J1700" s="495"/>
      <c r="K1700" s="495"/>
      <c r="L1700" s="495"/>
      <c r="M1700" s="498"/>
      <c r="O1700" s="500"/>
    </row>
    <row r="1701" spans="1:15" s="497" customFormat="1" ht="30" x14ac:dyDescent="0.2">
      <c r="A1701" s="506"/>
      <c r="B1701" s="495"/>
      <c r="C1701" s="495"/>
      <c r="D1701" s="495"/>
      <c r="E1701" s="495"/>
      <c r="F1701" s="495"/>
      <c r="H1701" s="495"/>
      <c r="J1701" s="495"/>
      <c r="K1701" s="495"/>
      <c r="L1701" s="495"/>
      <c r="M1701" s="505"/>
      <c r="N1701" s="498"/>
      <c r="O1701" s="499"/>
    </row>
    <row r="1702" spans="1:15" s="497" customFormat="1" ht="30" x14ac:dyDescent="0.2">
      <c r="A1702" s="506"/>
      <c r="B1702" s="495"/>
      <c r="C1702" s="495"/>
      <c r="D1702" s="495"/>
      <c r="E1702" s="495"/>
      <c r="F1702" s="495"/>
      <c r="H1702" s="495"/>
      <c r="J1702" s="495"/>
      <c r="K1702" s="495"/>
      <c r="L1702" s="495"/>
      <c r="M1702" s="498"/>
      <c r="O1702" s="499"/>
    </row>
    <row r="1703" spans="1:15" s="497" customFormat="1" ht="30" x14ac:dyDescent="0.2">
      <c r="A1703" s="506"/>
      <c r="B1703" s="495"/>
      <c r="C1703" s="495"/>
      <c r="D1703" s="495"/>
      <c r="E1703" s="495"/>
      <c r="F1703" s="495"/>
      <c r="H1703" s="495"/>
      <c r="J1703" s="495"/>
      <c r="K1703" s="495"/>
      <c r="L1703" s="495"/>
      <c r="M1703" s="505"/>
      <c r="N1703" s="498"/>
      <c r="O1703" s="499"/>
    </row>
    <row r="1704" spans="1:15" s="497" customFormat="1" ht="30" x14ac:dyDescent="0.2">
      <c r="A1704" s="506"/>
      <c r="B1704" s="495"/>
      <c r="C1704" s="495"/>
      <c r="D1704" s="495"/>
      <c r="E1704" s="495"/>
      <c r="F1704" s="495"/>
      <c r="H1704" s="495"/>
      <c r="J1704" s="495"/>
      <c r="K1704" s="495"/>
      <c r="L1704" s="495"/>
      <c r="M1704" s="498"/>
      <c r="N1704" s="498"/>
      <c r="O1704" s="499"/>
    </row>
    <row r="1705" spans="1:15" s="497" customFormat="1" ht="30" x14ac:dyDescent="0.4">
      <c r="A1705" s="506"/>
      <c r="B1705" s="495"/>
      <c r="C1705" s="495"/>
      <c r="D1705" s="495"/>
      <c r="E1705" s="495"/>
      <c r="F1705" s="495"/>
      <c r="H1705" s="495"/>
      <c r="J1705" s="495"/>
      <c r="K1705" s="495"/>
      <c r="L1705" s="495"/>
      <c r="M1705" s="498"/>
      <c r="N1705" s="498"/>
      <c r="O1705" s="500"/>
    </row>
    <row r="1706" spans="1:15" s="497" customFormat="1" ht="30" x14ac:dyDescent="0.2">
      <c r="A1706" s="506"/>
      <c r="B1706" s="495"/>
      <c r="C1706" s="495"/>
      <c r="D1706" s="495"/>
      <c r="E1706" s="495"/>
      <c r="F1706" s="495"/>
      <c r="H1706" s="495"/>
      <c r="J1706" s="495"/>
      <c r="K1706" s="495"/>
      <c r="L1706" s="495"/>
      <c r="M1706" s="498"/>
      <c r="N1706" s="498"/>
      <c r="O1706" s="499"/>
    </row>
    <row r="1707" spans="1:15" s="497" customFormat="1" ht="30" x14ac:dyDescent="0.2">
      <c r="A1707" s="506"/>
      <c r="B1707" s="495"/>
      <c r="C1707" s="495"/>
      <c r="D1707" s="495"/>
      <c r="E1707" s="495"/>
      <c r="F1707" s="495"/>
      <c r="H1707" s="495"/>
      <c r="J1707" s="495"/>
      <c r="K1707" s="495"/>
      <c r="L1707" s="495"/>
      <c r="M1707" s="498"/>
      <c r="N1707" s="498"/>
      <c r="O1707" s="499"/>
    </row>
    <row r="1708" spans="1:15" s="497" customFormat="1" ht="30" x14ac:dyDescent="0.2">
      <c r="A1708" s="506"/>
      <c r="B1708" s="495"/>
      <c r="C1708" s="495"/>
      <c r="D1708" s="495"/>
      <c r="E1708" s="495"/>
      <c r="F1708" s="495"/>
      <c r="H1708" s="495"/>
      <c r="J1708" s="495"/>
      <c r="K1708" s="495"/>
      <c r="L1708" s="495"/>
      <c r="M1708" s="505"/>
      <c r="N1708" s="498"/>
      <c r="O1708" s="499"/>
    </row>
    <row r="1709" spans="1:15" s="497" customFormat="1" ht="30" x14ac:dyDescent="0.2">
      <c r="A1709" s="506"/>
      <c r="B1709" s="495"/>
      <c r="C1709" s="495"/>
      <c r="D1709" s="495"/>
      <c r="E1709" s="495"/>
      <c r="F1709" s="495"/>
      <c r="H1709" s="495"/>
      <c r="J1709" s="495"/>
      <c r="K1709" s="495"/>
      <c r="L1709" s="495"/>
      <c r="M1709" s="498"/>
      <c r="N1709" s="498"/>
      <c r="O1709" s="499"/>
    </row>
    <row r="1710" spans="1:15" s="497" customFormat="1" ht="30" x14ac:dyDescent="0.2">
      <c r="A1710" s="506"/>
      <c r="B1710" s="495"/>
      <c r="C1710" s="495"/>
      <c r="D1710" s="495"/>
      <c r="E1710" s="495"/>
      <c r="F1710" s="495"/>
      <c r="H1710" s="495"/>
      <c r="J1710" s="495"/>
      <c r="K1710" s="495"/>
      <c r="L1710" s="495"/>
      <c r="M1710" s="505"/>
      <c r="N1710" s="498"/>
      <c r="O1710" s="499"/>
    </row>
    <row r="1711" spans="1:15" s="497" customFormat="1" ht="30" x14ac:dyDescent="0.2">
      <c r="A1711" s="506"/>
      <c r="B1711" s="495"/>
      <c r="C1711" s="495"/>
      <c r="D1711" s="495"/>
      <c r="E1711" s="495"/>
      <c r="F1711" s="495"/>
      <c r="H1711" s="495"/>
      <c r="J1711" s="495"/>
      <c r="K1711" s="495"/>
      <c r="L1711" s="495"/>
      <c r="M1711" s="498"/>
      <c r="O1711" s="499"/>
    </row>
    <row r="1712" spans="1:15" s="497" customFormat="1" ht="30" x14ac:dyDescent="0.2">
      <c r="A1712" s="506"/>
      <c r="B1712" s="495"/>
      <c r="C1712" s="495"/>
      <c r="D1712" s="495"/>
      <c r="E1712" s="495"/>
      <c r="F1712" s="495"/>
      <c r="H1712" s="495"/>
      <c r="J1712" s="495"/>
      <c r="K1712" s="495"/>
      <c r="L1712" s="495"/>
      <c r="M1712" s="505"/>
      <c r="N1712" s="498"/>
      <c r="O1712" s="499"/>
    </row>
    <row r="1713" spans="1:15" s="497" customFormat="1" ht="30" x14ac:dyDescent="0.2">
      <c r="A1713" s="506"/>
      <c r="B1713" s="495"/>
      <c r="C1713" s="495"/>
      <c r="D1713" s="495"/>
      <c r="E1713" s="495"/>
      <c r="F1713" s="495"/>
      <c r="H1713" s="495"/>
      <c r="J1713" s="495"/>
      <c r="K1713" s="495"/>
      <c r="L1713" s="495"/>
      <c r="M1713" s="498"/>
      <c r="N1713" s="498"/>
      <c r="O1713" s="509"/>
    </row>
    <row r="1714" spans="1:15" s="497" customFormat="1" ht="30" x14ac:dyDescent="0.4">
      <c r="A1714" s="506"/>
      <c r="B1714" s="495"/>
      <c r="C1714" s="495"/>
      <c r="D1714" s="495"/>
      <c r="E1714" s="495"/>
      <c r="F1714" s="495"/>
      <c r="H1714" s="495"/>
      <c r="J1714" s="495"/>
      <c r="K1714" s="495"/>
      <c r="L1714" s="495"/>
      <c r="M1714" s="498"/>
      <c r="N1714" s="498"/>
      <c r="O1714" s="500"/>
    </row>
    <row r="1715" spans="1:15" s="497" customFormat="1" ht="30" x14ac:dyDescent="0.2">
      <c r="A1715" s="506"/>
      <c r="B1715" s="495"/>
      <c r="C1715" s="495"/>
      <c r="D1715" s="495"/>
      <c r="E1715" s="495"/>
      <c r="F1715" s="495"/>
      <c r="H1715" s="495"/>
      <c r="J1715" s="495"/>
      <c r="K1715" s="495"/>
      <c r="L1715" s="495"/>
      <c r="M1715" s="498"/>
      <c r="N1715" s="498"/>
      <c r="O1715" s="499"/>
    </row>
    <row r="1716" spans="1:15" s="497" customFormat="1" ht="30" x14ac:dyDescent="0.2">
      <c r="A1716" s="506"/>
      <c r="B1716" s="495"/>
      <c r="C1716" s="495"/>
      <c r="D1716" s="495"/>
      <c r="E1716" s="495"/>
      <c r="F1716" s="495"/>
      <c r="H1716" s="495"/>
      <c r="J1716" s="495"/>
      <c r="K1716" s="495"/>
      <c r="L1716" s="495"/>
      <c r="M1716" s="505"/>
      <c r="N1716" s="498"/>
      <c r="O1716" s="499"/>
    </row>
    <row r="1717" spans="1:15" s="497" customFormat="1" ht="30" x14ac:dyDescent="0.2">
      <c r="A1717" s="506"/>
      <c r="B1717" s="495"/>
      <c r="C1717" s="495"/>
      <c r="D1717" s="495"/>
      <c r="E1717" s="495"/>
      <c r="F1717" s="495"/>
      <c r="H1717" s="495"/>
      <c r="J1717" s="495"/>
      <c r="K1717" s="495"/>
      <c r="L1717" s="495"/>
      <c r="M1717" s="498"/>
      <c r="N1717" s="498"/>
      <c r="O1717" s="499"/>
    </row>
    <row r="1718" spans="1:15" s="497" customFormat="1" ht="30" x14ac:dyDescent="0.4">
      <c r="A1718" s="506"/>
      <c r="B1718" s="495"/>
      <c r="C1718" s="495"/>
      <c r="D1718" s="495"/>
      <c r="E1718" s="495"/>
      <c r="F1718" s="495"/>
      <c r="H1718" s="495"/>
      <c r="J1718" s="495"/>
      <c r="K1718" s="495"/>
      <c r="L1718" s="495"/>
      <c r="M1718" s="505"/>
      <c r="N1718" s="498"/>
      <c r="O1718" s="500"/>
    </row>
    <row r="1719" spans="1:15" s="497" customFormat="1" ht="30" x14ac:dyDescent="0.2">
      <c r="A1719" s="506"/>
      <c r="B1719" s="495"/>
      <c r="C1719" s="495"/>
      <c r="D1719" s="495"/>
      <c r="E1719" s="495"/>
      <c r="F1719" s="495"/>
      <c r="H1719" s="495"/>
      <c r="J1719" s="495"/>
      <c r="K1719" s="495"/>
      <c r="L1719" s="495"/>
      <c r="M1719" s="498"/>
      <c r="N1719" s="498"/>
      <c r="O1719" s="499"/>
    </row>
    <row r="1720" spans="1:15" s="497" customFormat="1" ht="30" x14ac:dyDescent="0.4">
      <c r="A1720" s="506"/>
      <c r="B1720" s="495"/>
      <c r="C1720" s="495"/>
      <c r="D1720" s="495"/>
      <c r="E1720" s="495"/>
      <c r="F1720" s="495"/>
      <c r="H1720" s="495"/>
      <c r="J1720" s="495"/>
      <c r="K1720" s="495"/>
      <c r="L1720" s="495"/>
      <c r="M1720" s="505"/>
      <c r="N1720" s="498"/>
      <c r="O1720" s="500"/>
    </row>
    <row r="1721" spans="1:15" s="497" customFormat="1" ht="30" x14ac:dyDescent="0.2">
      <c r="A1721" s="506"/>
      <c r="B1721" s="495"/>
      <c r="C1721" s="495"/>
      <c r="D1721" s="495"/>
      <c r="E1721" s="495"/>
      <c r="F1721" s="495"/>
      <c r="H1721" s="495"/>
      <c r="J1721" s="495"/>
      <c r="K1721" s="495"/>
      <c r="L1721" s="495"/>
      <c r="M1721" s="498"/>
      <c r="O1721" s="499"/>
    </row>
    <row r="1722" spans="1:15" s="497" customFormat="1" ht="30" x14ac:dyDescent="0.2">
      <c r="A1722" s="506"/>
      <c r="B1722" s="495"/>
      <c r="C1722" s="495"/>
      <c r="D1722" s="495"/>
      <c r="E1722" s="495"/>
      <c r="F1722" s="495"/>
      <c r="H1722" s="495"/>
      <c r="J1722" s="495"/>
      <c r="K1722" s="495"/>
      <c r="L1722" s="495"/>
      <c r="M1722" s="498"/>
      <c r="N1722" s="498"/>
      <c r="O1722" s="499"/>
    </row>
    <row r="1723" spans="1:15" s="497" customFormat="1" ht="30" x14ac:dyDescent="0.2">
      <c r="A1723" s="506"/>
      <c r="B1723" s="495"/>
      <c r="C1723" s="495"/>
      <c r="D1723" s="495"/>
      <c r="E1723" s="495"/>
      <c r="F1723" s="495"/>
      <c r="H1723" s="495"/>
      <c r="J1723" s="495"/>
      <c r="K1723" s="495"/>
      <c r="L1723" s="495"/>
      <c r="M1723" s="505"/>
      <c r="N1723" s="498"/>
      <c r="O1723" s="499"/>
    </row>
    <row r="1724" spans="1:15" s="497" customFormat="1" ht="30" x14ac:dyDescent="0.2">
      <c r="A1724" s="506"/>
      <c r="B1724" s="495"/>
      <c r="C1724" s="495"/>
      <c r="D1724" s="495"/>
      <c r="E1724" s="495"/>
      <c r="F1724" s="495"/>
      <c r="H1724" s="495"/>
      <c r="J1724" s="495"/>
      <c r="K1724" s="495"/>
      <c r="L1724" s="495"/>
      <c r="M1724" s="505"/>
      <c r="O1724" s="499"/>
    </row>
    <row r="1725" spans="1:15" s="497" customFormat="1" ht="30" x14ac:dyDescent="0.2">
      <c r="A1725" s="506"/>
      <c r="B1725" s="495"/>
      <c r="C1725" s="495"/>
      <c r="D1725" s="495"/>
      <c r="E1725" s="495"/>
      <c r="F1725" s="495"/>
      <c r="H1725" s="495"/>
      <c r="J1725" s="495"/>
      <c r="K1725" s="495"/>
      <c r="L1725" s="495"/>
      <c r="M1725" s="498"/>
      <c r="O1725" s="499"/>
    </row>
    <row r="1726" spans="1:15" s="497" customFormat="1" ht="30" x14ac:dyDescent="0.2">
      <c r="A1726" s="506"/>
      <c r="B1726" s="495"/>
      <c r="C1726" s="495"/>
      <c r="D1726" s="495"/>
      <c r="E1726" s="495"/>
      <c r="F1726" s="495"/>
      <c r="H1726" s="495"/>
      <c r="J1726" s="495"/>
      <c r="K1726" s="495"/>
      <c r="L1726" s="495"/>
      <c r="M1726" s="498"/>
      <c r="N1726" s="498"/>
      <c r="O1726" s="499"/>
    </row>
    <row r="1727" spans="1:15" s="497" customFormat="1" ht="30" x14ac:dyDescent="0.2">
      <c r="A1727" s="506"/>
      <c r="B1727" s="495"/>
      <c r="C1727" s="495"/>
      <c r="D1727" s="495"/>
      <c r="E1727" s="495"/>
      <c r="F1727" s="495"/>
      <c r="H1727" s="495"/>
      <c r="J1727" s="495"/>
      <c r="K1727" s="495"/>
      <c r="L1727" s="495"/>
      <c r="M1727" s="498"/>
      <c r="N1727" s="498"/>
      <c r="O1727" s="499"/>
    </row>
    <row r="1728" spans="1:15" s="497" customFormat="1" ht="30" x14ac:dyDescent="0.2">
      <c r="A1728" s="506"/>
      <c r="B1728" s="495"/>
      <c r="C1728" s="495"/>
      <c r="D1728" s="495"/>
      <c r="E1728" s="495"/>
      <c r="F1728" s="495"/>
      <c r="H1728" s="495"/>
      <c r="J1728" s="495"/>
      <c r="K1728" s="495"/>
      <c r="L1728" s="495"/>
      <c r="O1728" s="499"/>
    </row>
    <row r="1729" spans="1:15" s="497" customFormat="1" ht="30" x14ac:dyDescent="0.2">
      <c r="A1729" s="506"/>
      <c r="B1729" s="495"/>
      <c r="C1729" s="495"/>
      <c r="D1729" s="495"/>
      <c r="E1729" s="495"/>
      <c r="F1729" s="495"/>
      <c r="H1729" s="495"/>
      <c r="J1729" s="495"/>
      <c r="K1729" s="495"/>
      <c r="L1729" s="495"/>
      <c r="M1729" s="505"/>
      <c r="N1729" s="498"/>
      <c r="O1729" s="499"/>
    </row>
    <row r="1730" spans="1:15" s="497" customFormat="1" ht="30" x14ac:dyDescent="0.4">
      <c r="A1730" s="506"/>
      <c r="B1730" s="495"/>
      <c r="C1730" s="495"/>
      <c r="D1730" s="495"/>
      <c r="E1730" s="495"/>
      <c r="F1730" s="495"/>
      <c r="H1730" s="495"/>
      <c r="J1730" s="495"/>
      <c r="K1730" s="495"/>
      <c r="L1730" s="495"/>
      <c r="M1730" s="498"/>
      <c r="O1730" s="500"/>
    </row>
    <row r="1731" spans="1:15" s="497" customFormat="1" ht="30" x14ac:dyDescent="0.2">
      <c r="A1731" s="506"/>
      <c r="B1731" s="495"/>
      <c r="C1731" s="495"/>
      <c r="D1731" s="495"/>
      <c r="E1731" s="495"/>
      <c r="F1731" s="495"/>
      <c r="H1731" s="495"/>
      <c r="J1731" s="495"/>
      <c r="K1731" s="495"/>
      <c r="L1731" s="495"/>
      <c r="M1731" s="498"/>
      <c r="O1731" s="499"/>
    </row>
    <row r="1732" spans="1:15" s="497" customFormat="1" ht="30" x14ac:dyDescent="0.2">
      <c r="A1732" s="506"/>
      <c r="B1732" s="495"/>
      <c r="C1732" s="495"/>
      <c r="D1732" s="495"/>
      <c r="E1732" s="495"/>
      <c r="F1732" s="495"/>
      <c r="H1732" s="495"/>
      <c r="J1732" s="495"/>
      <c r="K1732" s="495"/>
      <c r="L1732" s="495"/>
      <c r="M1732" s="505"/>
      <c r="N1732" s="498"/>
      <c r="O1732" s="499"/>
    </row>
    <row r="1733" spans="1:15" s="497" customFormat="1" ht="30" x14ac:dyDescent="0.2">
      <c r="A1733" s="506"/>
      <c r="B1733" s="495"/>
      <c r="C1733" s="495"/>
      <c r="D1733" s="495"/>
      <c r="E1733" s="495"/>
      <c r="F1733" s="495"/>
      <c r="H1733" s="495"/>
      <c r="J1733" s="495"/>
      <c r="K1733" s="495"/>
      <c r="L1733" s="495"/>
      <c r="M1733" s="505"/>
      <c r="N1733" s="498"/>
      <c r="O1733" s="499"/>
    </row>
    <row r="1734" spans="1:15" s="497" customFormat="1" ht="30" x14ac:dyDescent="0.2">
      <c r="A1734" s="506"/>
      <c r="B1734" s="495"/>
      <c r="C1734" s="495"/>
      <c r="D1734" s="495"/>
      <c r="E1734" s="495"/>
      <c r="F1734" s="495"/>
      <c r="H1734" s="495"/>
      <c r="J1734" s="495"/>
      <c r="K1734" s="495"/>
      <c r="L1734" s="495"/>
      <c r="M1734" s="505"/>
      <c r="N1734" s="498"/>
      <c r="O1734" s="499"/>
    </row>
    <row r="1735" spans="1:15" s="497" customFormat="1" ht="30" x14ac:dyDescent="0.2">
      <c r="A1735" s="506"/>
      <c r="B1735" s="495"/>
      <c r="C1735" s="495"/>
      <c r="D1735" s="495"/>
      <c r="E1735" s="495"/>
      <c r="F1735" s="495"/>
      <c r="H1735" s="495"/>
      <c r="J1735" s="495"/>
      <c r="K1735" s="495"/>
      <c r="L1735" s="495"/>
      <c r="M1735" s="498"/>
      <c r="N1735" s="498"/>
      <c r="O1735" s="499"/>
    </row>
    <row r="1736" spans="1:15" s="497" customFormat="1" ht="30" x14ac:dyDescent="0.2">
      <c r="A1736" s="506"/>
      <c r="B1736" s="495"/>
      <c r="C1736" s="495"/>
      <c r="D1736" s="495"/>
      <c r="E1736" s="495"/>
      <c r="F1736" s="495"/>
      <c r="H1736" s="495"/>
      <c r="J1736" s="495"/>
      <c r="K1736" s="495"/>
      <c r="L1736" s="495"/>
      <c r="M1736" s="498"/>
      <c r="O1736" s="499"/>
    </row>
    <row r="1737" spans="1:15" s="497" customFormat="1" ht="30" x14ac:dyDescent="0.2">
      <c r="A1737" s="506"/>
      <c r="B1737" s="495"/>
      <c r="C1737" s="495"/>
      <c r="D1737" s="495"/>
      <c r="E1737" s="495"/>
      <c r="F1737" s="495"/>
      <c r="H1737" s="495"/>
      <c r="J1737" s="495"/>
      <c r="K1737" s="495"/>
      <c r="L1737" s="495"/>
      <c r="M1737" s="505"/>
      <c r="N1737" s="498"/>
      <c r="O1737" s="499"/>
    </row>
    <row r="1738" spans="1:15" s="497" customFormat="1" ht="30" x14ac:dyDescent="0.2">
      <c r="A1738" s="506"/>
      <c r="B1738" s="495"/>
      <c r="C1738" s="495"/>
      <c r="D1738" s="495"/>
      <c r="E1738" s="495"/>
      <c r="F1738" s="495"/>
      <c r="H1738" s="495"/>
      <c r="J1738" s="495"/>
      <c r="K1738" s="495"/>
      <c r="L1738" s="495"/>
      <c r="M1738" s="505"/>
      <c r="N1738" s="498"/>
      <c r="O1738" s="499"/>
    </row>
    <row r="1739" spans="1:15" s="497" customFormat="1" ht="30" x14ac:dyDescent="0.2">
      <c r="A1739" s="506"/>
      <c r="B1739" s="495"/>
      <c r="C1739" s="495"/>
      <c r="D1739" s="495"/>
      <c r="E1739" s="495"/>
      <c r="F1739" s="495"/>
      <c r="H1739" s="495"/>
      <c r="J1739" s="495"/>
      <c r="K1739" s="495"/>
      <c r="L1739" s="495"/>
      <c r="M1739" s="505"/>
      <c r="N1739" s="498"/>
      <c r="O1739" s="499"/>
    </row>
    <row r="1740" spans="1:15" s="497" customFormat="1" ht="30" x14ac:dyDescent="0.4">
      <c r="A1740" s="506"/>
      <c r="B1740" s="495"/>
      <c r="C1740" s="495"/>
      <c r="D1740" s="495"/>
      <c r="E1740" s="495"/>
      <c r="F1740" s="495"/>
      <c r="H1740" s="495"/>
      <c r="J1740" s="495"/>
      <c r="K1740" s="495"/>
      <c r="L1740" s="495"/>
      <c r="M1740" s="498"/>
      <c r="O1740" s="500"/>
    </row>
    <row r="1741" spans="1:15" s="497" customFormat="1" ht="30" x14ac:dyDescent="0.2">
      <c r="A1741" s="506"/>
      <c r="B1741" s="495"/>
      <c r="C1741" s="495"/>
      <c r="D1741" s="495"/>
      <c r="E1741" s="495"/>
      <c r="F1741" s="495"/>
      <c r="H1741" s="495"/>
      <c r="J1741" s="495"/>
      <c r="K1741" s="495"/>
      <c r="L1741" s="495"/>
      <c r="M1741" s="505"/>
      <c r="N1741" s="498"/>
      <c r="O1741" s="499"/>
    </row>
    <row r="1742" spans="1:15" s="497" customFormat="1" ht="30" x14ac:dyDescent="0.2">
      <c r="A1742" s="506"/>
      <c r="B1742" s="495"/>
      <c r="C1742" s="495"/>
      <c r="D1742" s="495"/>
      <c r="E1742" s="495"/>
      <c r="F1742" s="495"/>
      <c r="H1742" s="495"/>
      <c r="J1742" s="495"/>
      <c r="K1742" s="495"/>
      <c r="L1742" s="495"/>
      <c r="O1742" s="499"/>
    </row>
    <row r="1743" spans="1:15" s="497" customFormat="1" ht="30" x14ac:dyDescent="0.2">
      <c r="A1743" s="506"/>
      <c r="B1743" s="495"/>
      <c r="C1743" s="495"/>
      <c r="D1743" s="495"/>
      <c r="E1743" s="495"/>
      <c r="F1743" s="495"/>
      <c r="H1743" s="495"/>
      <c r="J1743" s="495"/>
      <c r="K1743" s="495"/>
      <c r="L1743" s="495"/>
      <c r="M1743" s="498"/>
      <c r="N1743" s="498"/>
      <c r="O1743" s="499"/>
    </row>
    <row r="1744" spans="1:15" s="497" customFormat="1" ht="30" x14ac:dyDescent="0.2">
      <c r="A1744" s="506"/>
      <c r="B1744" s="495"/>
      <c r="C1744" s="495"/>
      <c r="D1744" s="495"/>
      <c r="E1744" s="495"/>
      <c r="F1744" s="495"/>
      <c r="H1744" s="495"/>
      <c r="J1744" s="495"/>
      <c r="K1744" s="495"/>
      <c r="L1744" s="495"/>
      <c r="M1744" s="505"/>
      <c r="N1744" s="498"/>
      <c r="O1744" s="499"/>
    </row>
    <row r="1745" spans="1:15" s="497" customFormat="1" ht="30" x14ac:dyDescent="0.2">
      <c r="A1745" s="506"/>
      <c r="B1745" s="495"/>
      <c r="C1745" s="495"/>
      <c r="D1745" s="495"/>
      <c r="E1745" s="495"/>
      <c r="F1745" s="495"/>
      <c r="H1745" s="495"/>
      <c r="J1745" s="495"/>
      <c r="K1745" s="495"/>
      <c r="L1745" s="495"/>
      <c r="M1745" s="505"/>
      <c r="N1745" s="498"/>
      <c r="O1745" s="499"/>
    </row>
    <row r="1746" spans="1:15" s="497" customFormat="1" ht="30" x14ac:dyDescent="0.2">
      <c r="A1746" s="506"/>
      <c r="B1746" s="495"/>
      <c r="C1746" s="495"/>
      <c r="D1746" s="495"/>
      <c r="E1746" s="495"/>
      <c r="F1746" s="495"/>
      <c r="H1746" s="495"/>
      <c r="J1746" s="495"/>
      <c r="K1746" s="495"/>
      <c r="L1746" s="495"/>
      <c r="M1746" s="498"/>
      <c r="N1746" s="498"/>
      <c r="O1746" s="499"/>
    </row>
    <row r="1747" spans="1:15" s="497" customFormat="1" ht="30" x14ac:dyDescent="0.4">
      <c r="A1747" s="506"/>
      <c r="B1747" s="495"/>
      <c r="C1747" s="495"/>
      <c r="D1747" s="495"/>
      <c r="E1747" s="495"/>
      <c r="F1747" s="495"/>
      <c r="H1747" s="495"/>
      <c r="J1747" s="495"/>
      <c r="K1747" s="495"/>
      <c r="L1747" s="495"/>
      <c r="M1747" s="498"/>
      <c r="O1747" s="500"/>
    </row>
    <row r="1748" spans="1:15" s="497" customFormat="1" ht="30" x14ac:dyDescent="0.2">
      <c r="A1748" s="506"/>
      <c r="B1748" s="495"/>
      <c r="C1748" s="495"/>
      <c r="D1748" s="495"/>
      <c r="E1748" s="495"/>
      <c r="F1748" s="495"/>
      <c r="H1748" s="495"/>
      <c r="J1748" s="495"/>
      <c r="K1748" s="495"/>
      <c r="L1748" s="495"/>
      <c r="M1748" s="498"/>
      <c r="N1748" s="498"/>
      <c r="O1748" s="499"/>
    </row>
    <row r="1749" spans="1:15" s="497" customFormat="1" ht="30" x14ac:dyDescent="0.2">
      <c r="A1749" s="506"/>
      <c r="B1749" s="495"/>
      <c r="C1749" s="495"/>
      <c r="D1749" s="495"/>
      <c r="E1749" s="495"/>
      <c r="F1749" s="495"/>
      <c r="H1749" s="495"/>
      <c r="J1749" s="495"/>
      <c r="K1749" s="495"/>
      <c r="L1749" s="495"/>
      <c r="M1749" s="498"/>
      <c r="N1749" s="498"/>
      <c r="O1749" s="499"/>
    </row>
    <row r="1750" spans="1:15" s="497" customFormat="1" ht="30" x14ac:dyDescent="0.2">
      <c r="A1750" s="506"/>
      <c r="B1750" s="495"/>
      <c r="C1750" s="495"/>
      <c r="D1750" s="495"/>
      <c r="E1750" s="495"/>
      <c r="F1750" s="495"/>
      <c r="H1750" s="495"/>
      <c r="J1750" s="495"/>
      <c r="K1750" s="495"/>
      <c r="L1750" s="495"/>
      <c r="M1750" s="498"/>
      <c r="O1750" s="499"/>
    </row>
    <row r="1751" spans="1:15" s="497" customFormat="1" ht="30" x14ac:dyDescent="0.2">
      <c r="A1751" s="506"/>
      <c r="B1751" s="495"/>
      <c r="C1751" s="495"/>
      <c r="D1751" s="495"/>
      <c r="E1751" s="495"/>
      <c r="F1751" s="495"/>
      <c r="H1751" s="495"/>
      <c r="J1751" s="495"/>
      <c r="K1751" s="495"/>
      <c r="L1751" s="495"/>
      <c r="M1751" s="505"/>
      <c r="N1751" s="498"/>
      <c r="O1751" s="509"/>
    </row>
    <row r="1752" spans="1:15" s="497" customFormat="1" ht="30" x14ac:dyDescent="0.2">
      <c r="A1752" s="506"/>
      <c r="B1752" s="495"/>
      <c r="C1752" s="495"/>
      <c r="D1752" s="495"/>
      <c r="E1752" s="495"/>
      <c r="F1752" s="495"/>
      <c r="H1752" s="495"/>
      <c r="J1752" s="495"/>
      <c r="K1752" s="495"/>
      <c r="L1752" s="495"/>
      <c r="M1752" s="498"/>
      <c r="N1752" s="498"/>
      <c r="O1752" s="499"/>
    </row>
    <row r="1753" spans="1:15" s="497" customFormat="1" ht="30" x14ac:dyDescent="0.2">
      <c r="A1753" s="506"/>
      <c r="B1753" s="495"/>
      <c r="C1753" s="495"/>
      <c r="D1753" s="495"/>
      <c r="E1753" s="495"/>
      <c r="F1753" s="495"/>
      <c r="H1753" s="495"/>
      <c r="J1753" s="495"/>
      <c r="K1753" s="495"/>
      <c r="L1753" s="495"/>
      <c r="O1753" s="499"/>
    </row>
    <row r="1754" spans="1:15" s="497" customFormat="1" ht="30" x14ac:dyDescent="0.2">
      <c r="A1754" s="506"/>
      <c r="B1754" s="495"/>
      <c r="C1754" s="495"/>
      <c r="D1754" s="495"/>
      <c r="E1754" s="495"/>
      <c r="F1754" s="495"/>
      <c r="H1754" s="495"/>
      <c r="J1754" s="495"/>
      <c r="K1754" s="495"/>
      <c r="L1754" s="495"/>
      <c r="M1754" s="505"/>
      <c r="O1754" s="499"/>
    </row>
    <row r="1755" spans="1:15" s="497" customFormat="1" ht="30" x14ac:dyDescent="0.4">
      <c r="A1755" s="506"/>
      <c r="B1755" s="495"/>
      <c r="C1755" s="495"/>
      <c r="D1755" s="495"/>
      <c r="E1755" s="495"/>
      <c r="F1755" s="495"/>
      <c r="H1755" s="495"/>
      <c r="J1755" s="495"/>
      <c r="K1755" s="495"/>
      <c r="L1755" s="495"/>
      <c r="M1755" s="498"/>
      <c r="N1755" s="498"/>
      <c r="O1755" s="500"/>
    </row>
    <row r="1756" spans="1:15" s="497" customFormat="1" ht="30" x14ac:dyDescent="0.2">
      <c r="A1756" s="506"/>
      <c r="B1756" s="495"/>
      <c r="C1756" s="495"/>
      <c r="D1756" s="495"/>
      <c r="E1756" s="495"/>
      <c r="F1756" s="495"/>
      <c r="H1756" s="495"/>
      <c r="J1756" s="495"/>
      <c r="K1756" s="495"/>
      <c r="L1756" s="495"/>
      <c r="M1756" s="498"/>
      <c r="N1756" s="498"/>
      <c r="O1756" s="499"/>
    </row>
    <row r="1757" spans="1:15" s="497" customFormat="1" ht="30" x14ac:dyDescent="0.2">
      <c r="A1757" s="506"/>
      <c r="B1757" s="495"/>
      <c r="C1757" s="495"/>
      <c r="D1757" s="495"/>
      <c r="E1757" s="495"/>
      <c r="F1757" s="495"/>
      <c r="H1757" s="495"/>
      <c r="J1757" s="495"/>
      <c r="K1757" s="495"/>
      <c r="L1757" s="495"/>
      <c r="M1757" s="498"/>
      <c r="N1757" s="498"/>
      <c r="O1757" s="499"/>
    </row>
    <row r="1758" spans="1:15" s="497" customFormat="1" ht="30" x14ac:dyDescent="0.4">
      <c r="A1758" s="506"/>
      <c r="B1758" s="495"/>
      <c r="C1758" s="495"/>
      <c r="D1758" s="495"/>
      <c r="E1758" s="495"/>
      <c r="F1758" s="495"/>
      <c r="H1758" s="495"/>
      <c r="J1758" s="495"/>
      <c r="K1758" s="495"/>
      <c r="L1758" s="495"/>
      <c r="M1758" s="498"/>
      <c r="N1758" s="498"/>
      <c r="O1758" s="500"/>
    </row>
    <row r="1759" spans="1:15" s="497" customFormat="1" ht="30" x14ac:dyDescent="0.2">
      <c r="A1759" s="506"/>
      <c r="B1759" s="495"/>
      <c r="C1759" s="495"/>
      <c r="D1759" s="495"/>
      <c r="E1759" s="495"/>
      <c r="F1759" s="495"/>
      <c r="H1759" s="495"/>
      <c r="J1759" s="495"/>
      <c r="K1759" s="495"/>
      <c r="L1759" s="495"/>
      <c r="M1759" s="498"/>
      <c r="N1759" s="498"/>
      <c r="O1759" s="499"/>
    </row>
    <row r="1760" spans="1:15" s="497" customFormat="1" ht="30" x14ac:dyDescent="0.2">
      <c r="A1760" s="506"/>
      <c r="B1760" s="495"/>
      <c r="C1760" s="495"/>
      <c r="D1760" s="495"/>
      <c r="E1760" s="495"/>
      <c r="F1760" s="495"/>
      <c r="H1760" s="495"/>
      <c r="J1760" s="495"/>
      <c r="K1760" s="495"/>
      <c r="L1760" s="495"/>
      <c r="M1760" s="498"/>
      <c r="O1760" s="499"/>
    </row>
    <row r="1761" spans="1:15" s="497" customFormat="1" ht="30" x14ac:dyDescent="0.4">
      <c r="A1761" s="506"/>
      <c r="B1761" s="495"/>
      <c r="C1761" s="495"/>
      <c r="D1761" s="495"/>
      <c r="E1761" s="495"/>
      <c r="F1761" s="495"/>
      <c r="H1761" s="495"/>
      <c r="J1761" s="495"/>
      <c r="K1761" s="495"/>
      <c r="L1761" s="495"/>
      <c r="M1761" s="505"/>
      <c r="N1761" s="498"/>
      <c r="O1761" s="500"/>
    </row>
    <row r="1762" spans="1:15" s="497" customFormat="1" ht="30" x14ac:dyDescent="0.2">
      <c r="A1762" s="506"/>
      <c r="B1762" s="495"/>
      <c r="C1762" s="495"/>
      <c r="D1762" s="495"/>
      <c r="E1762" s="495"/>
      <c r="F1762" s="495"/>
      <c r="H1762" s="495"/>
      <c r="J1762" s="495"/>
      <c r="K1762" s="495"/>
      <c r="L1762" s="495"/>
      <c r="O1762" s="499"/>
    </row>
    <row r="1763" spans="1:15" s="497" customFormat="1" ht="30" x14ac:dyDescent="0.4">
      <c r="A1763" s="506"/>
      <c r="B1763" s="495"/>
      <c r="C1763" s="495"/>
      <c r="D1763" s="495"/>
      <c r="E1763" s="495"/>
      <c r="F1763" s="495"/>
      <c r="H1763" s="495"/>
      <c r="J1763" s="495"/>
      <c r="K1763" s="495"/>
      <c r="L1763" s="495"/>
      <c r="M1763" s="498"/>
      <c r="N1763" s="498"/>
      <c r="O1763" s="500"/>
    </row>
    <row r="1764" spans="1:15" s="497" customFormat="1" ht="30" x14ac:dyDescent="0.2">
      <c r="A1764" s="506"/>
      <c r="B1764" s="495"/>
      <c r="C1764" s="495"/>
      <c r="D1764" s="495"/>
      <c r="E1764" s="495"/>
      <c r="F1764" s="495"/>
      <c r="H1764" s="495"/>
      <c r="J1764" s="495"/>
      <c r="K1764" s="495"/>
      <c r="L1764" s="495"/>
      <c r="M1764" s="498"/>
      <c r="N1764" s="498"/>
      <c r="O1764" s="499"/>
    </row>
    <row r="1765" spans="1:15" s="497" customFormat="1" ht="30" x14ac:dyDescent="0.4">
      <c r="A1765" s="506"/>
      <c r="B1765" s="495"/>
      <c r="C1765" s="495"/>
      <c r="D1765" s="495"/>
      <c r="E1765" s="495"/>
      <c r="F1765" s="495"/>
      <c r="H1765" s="495"/>
      <c r="J1765" s="495"/>
      <c r="K1765" s="495"/>
      <c r="L1765" s="495"/>
      <c r="M1765" s="505"/>
      <c r="N1765" s="498"/>
      <c r="O1765" s="500"/>
    </row>
    <row r="1766" spans="1:15" s="497" customFormat="1" ht="30" x14ac:dyDescent="0.4">
      <c r="A1766" s="506"/>
      <c r="B1766" s="495"/>
      <c r="C1766" s="495"/>
      <c r="D1766" s="495"/>
      <c r="E1766" s="495"/>
      <c r="F1766" s="495"/>
      <c r="H1766" s="495"/>
      <c r="J1766" s="495"/>
      <c r="K1766" s="495"/>
      <c r="L1766" s="495"/>
      <c r="M1766" s="498"/>
      <c r="N1766" s="498"/>
      <c r="O1766" s="500"/>
    </row>
    <row r="1767" spans="1:15" s="497" customFormat="1" ht="30" x14ac:dyDescent="0.2">
      <c r="A1767" s="506"/>
      <c r="B1767" s="495"/>
      <c r="C1767" s="495"/>
      <c r="D1767" s="495"/>
      <c r="E1767" s="495"/>
      <c r="F1767" s="495"/>
      <c r="H1767" s="495"/>
      <c r="J1767" s="495"/>
      <c r="K1767" s="495"/>
      <c r="L1767" s="495"/>
      <c r="M1767" s="498"/>
      <c r="N1767" s="498"/>
      <c r="O1767" s="499"/>
    </row>
    <row r="1768" spans="1:15" s="497" customFormat="1" ht="30" x14ac:dyDescent="0.4">
      <c r="A1768" s="506"/>
      <c r="B1768" s="495"/>
      <c r="C1768" s="495"/>
      <c r="D1768" s="495"/>
      <c r="E1768" s="495"/>
      <c r="F1768" s="495"/>
      <c r="H1768" s="495"/>
      <c r="J1768" s="495"/>
      <c r="K1768" s="495"/>
      <c r="L1768" s="495"/>
      <c r="M1768" s="505"/>
      <c r="N1768" s="498"/>
      <c r="O1768" s="500"/>
    </row>
    <row r="1769" spans="1:15" s="497" customFormat="1" ht="30" x14ac:dyDescent="0.2">
      <c r="A1769" s="506"/>
      <c r="B1769" s="495"/>
      <c r="C1769" s="495"/>
      <c r="D1769" s="495"/>
      <c r="E1769" s="495"/>
      <c r="F1769" s="495"/>
      <c r="H1769" s="495"/>
      <c r="J1769" s="495"/>
      <c r="K1769" s="495"/>
      <c r="L1769" s="495"/>
      <c r="M1769" s="498"/>
      <c r="O1769" s="499"/>
    </row>
    <row r="1770" spans="1:15" s="497" customFormat="1" ht="30" x14ac:dyDescent="0.2">
      <c r="A1770" s="506"/>
      <c r="B1770" s="495"/>
      <c r="C1770" s="495"/>
      <c r="D1770" s="495"/>
      <c r="E1770" s="495"/>
      <c r="F1770" s="495"/>
      <c r="H1770" s="495"/>
      <c r="J1770" s="495"/>
      <c r="K1770" s="495"/>
      <c r="L1770" s="495"/>
      <c r="M1770" s="498"/>
      <c r="N1770" s="498"/>
      <c r="O1770" s="499"/>
    </row>
    <row r="1771" spans="1:15" s="497" customFormat="1" ht="30" x14ac:dyDescent="0.4">
      <c r="A1771" s="506"/>
      <c r="B1771" s="495"/>
      <c r="C1771" s="495"/>
      <c r="D1771" s="495"/>
      <c r="E1771" s="495"/>
      <c r="F1771" s="495"/>
      <c r="H1771" s="495"/>
      <c r="J1771" s="495"/>
      <c r="K1771" s="495"/>
      <c r="L1771" s="495"/>
      <c r="M1771" s="505"/>
      <c r="N1771" s="498"/>
      <c r="O1771" s="500"/>
    </row>
    <row r="1772" spans="1:15" s="497" customFormat="1" ht="30" x14ac:dyDescent="0.4">
      <c r="A1772" s="506"/>
      <c r="B1772" s="495"/>
      <c r="C1772" s="495"/>
      <c r="D1772" s="495"/>
      <c r="E1772" s="495"/>
      <c r="F1772" s="495"/>
      <c r="H1772" s="495"/>
      <c r="J1772" s="495"/>
      <c r="K1772" s="495"/>
      <c r="L1772" s="495"/>
      <c r="M1772" s="505"/>
      <c r="N1772" s="498"/>
      <c r="O1772" s="500"/>
    </row>
    <row r="1773" spans="1:15" s="497" customFormat="1" ht="30" x14ac:dyDescent="0.2">
      <c r="A1773" s="506"/>
      <c r="B1773" s="495"/>
      <c r="C1773" s="495"/>
      <c r="D1773" s="495"/>
      <c r="E1773" s="495"/>
      <c r="F1773" s="495"/>
      <c r="H1773" s="495"/>
      <c r="J1773" s="495"/>
      <c r="K1773" s="495"/>
      <c r="L1773" s="495"/>
      <c r="O1773" s="499"/>
    </row>
    <row r="1774" spans="1:15" s="497" customFormat="1" ht="30" x14ac:dyDescent="0.2">
      <c r="A1774" s="506"/>
      <c r="B1774" s="495"/>
      <c r="C1774" s="495"/>
      <c r="D1774" s="495"/>
      <c r="E1774" s="495"/>
      <c r="F1774" s="495"/>
      <c r="H1774" s="495"/>
      <c r="J1774" s="495"/>
      <c r="K1774" s="495"/>
      <c r="L1774" s="495"/>
      <c r="M1774" s="498"/>
      <c r="O1774" s="499"/>
    </row>
    <row r="1775" spans="1:15" s="497" customFormat="1" ht="30" x14ac:dyDescent="0.2">
      <c r="A1775" s="506"/>
      <c r="B1775" s="495"/>
      <c r="C1775" s="495"/>
      <c r="D1775" s="495"/>
      <c r="E1775" s="495"/>
      <c r="F1775" s="495"/>
      <c r="H1775" s="495"/>
      <c r="J1775" s="495"/>
      <c r="K1775" s="495"/>
      <c r="L1775" s="495"/>
      <c r="M1775" s="505"/>
      <c r="O1775" s="499"/>
    </row>
    <row r="1776" spans="1:15" s="497" customFormat="1" ht="30" x14ac:dyDescent="0.2">
      <c r="A1776" s="506"/>
      <c r="B1776" s="495"/>
      <c r="C1776" s="495"/>
      <c r="D1776" s="495"/>
      <c r="E1776" s="495"/>
      <c r="F1776" s="495"/>
      <c r="H1776" s="495"/>
      <c r="J1776" s="495"/>
      <c r="K1776" s="495"/>
      <c r="L1776" s="495"/>
      <c r="M1776" s="505"/>
      <c r="O1776" s="499"/>
    </row>
    <row r="1777" spans="1:15" s="497" customFormat="1" ht="30" x14ac:dyDescent="0.2">
      <c r="A1777" s="506"/>
      <c r="B1777" s="495"/>
      <c r="C1777" s="495"/>
      <c r="D1777" s="495"/>
      <c r="E1777" s="495"/>
      <c r="F1777" s="495"/>
      <c r="H1777" s="495"/>
      <c r="J1777" s="495"/>
      <c r="K1777" s="495"/>
      <c r="L1777" s="495"/>
      <c r="M1777" s="505"/>
      <c r="O1777" s="499"/>
    </row>
    <row r="1778" spans="1:15" s="497" customFormat="1" ht="30" x14ac:dyDescent="0.2">
      <c r="A1778" s="506"/>
      <c r="B1778" s="495"/>
      <c r="C1778" s="495"/>
      <c r="D1778" s="495"/>
      <c r="E1778" s="495"/>
      <c r="F1778" s="495"/>
      <c r="H1778" s="495"/>
      <c r="J1778" s="495"/>
      <c r="K1778" s="495"/>
      <c r="L1778" s="495"/>
      <c r="M1778" s="505"/>
      <c r="N1778" s="498"/>
      <c r="O1778" s="499"/>
    </row>
    <row r="1779" spans="1:15" s="497" customFormat="1" ht="30" x14ac:dyDescent="0.2">
      <c r="A1779" s="506"/>
      <c r="B1779" s="495"/>
      <c r="C1779" s="495"/>
      <c r="D1779" s="495"/>
      <c r="E1779" s="495"/>
      <c r="F1779" s="495"/>
      <c r="H1779" s="495"/>
      <c r="J1779" s="495"/>
      <c r="K1779" s="495"/>
      <c r="L1779" s="495"/>
      <c r="M1779" s="498"/>
      <c r="O1779" s="499"/>
    </row>
    <row r="1780" spans="1:15" s="497" customFormat="1" ht="30" x14ac:dyDescent="0.4">
      <c r="A1780" s="506"/>
      <c r="B1780" s="495"/>
      <c r="C1780" s="495"/>
      <c r="D1780" s="495"/>
      <c r="E1780" s="495"/>
      <c r="F1780" s="495"/>
      <c r="H1780" s="495"/>
      <c r="J1780" s="495"/>
      <c r="K1780" s="495"/>
      <c r="L1780" s="495"/>
      <c r="M1780" s="505"/>
      <c r="O1780" s="500"/>
    </row>
    <row r="1781" spans="1:15" s="497" customFormat="1" ht="30" x14ac:dyDescent="0.2">
      <c r="A1781" s="506"/>
      <c r="B1781" s="495"/>
      <c r="C1781" s="495"/>
      <c r="D1781" s="495"/>
      <c r="E1781" s="495"/>
      <c r="F1781" s="495"/>
      <c r="H1781" s="495"/>
      <c r="J1781" s="495"/>
      <c r="K1781" s="495"/>
      <c r="L1781" s="495"/>
      <c r="M1781" s="498"/>
      <c r="N1781" s="498"/>
      <c r="O1781" s="499"/>
    </row>
    <row r="1782" spans="1:15" s="497" customFormat="1" ht="30" x14ac:dyDescent="0.2">
      <c r="A1782" s="506"/>
      <c r="B1782" s="495"/>
      <c r="C1782" s="495"/>
      <c r="D1782" s="495"/>
      <c r="E1782" s="495"/>
      <c r="F1782" s="495"/>
      <c r="H1782" s="495"/>
      <c r="J1782" s="495"/>
      <c r="K1782" s="495"/>
      <c r="L1782" s="495"/>
      <c r="M1782" s="498"/>
      <c r="O1782" s="499"/>
    </row>
    <row r="1783" spans="1:15" s="497" customFormat="1" ht="30" x14ac:dyDescent="0.2">
      <c r="A1783" s="506"/>
      <c r="B1783" s="495"/>
      <c r="C1783" s="495"/>
      <c r="D1783" s="495"/>
      <c r="E1783" s="495"/>
      <c r="F1783" s="495"/>
      <c r="H1783" s="495"/>
      <c r="J1783" s="495"/>
      <c r="K1783" s="495"/>
      <c r="L1783" s="495"/>
      <c r="M1783" s="498"/>
      <c r="O1783" s="499"/>
    </row>
    <row r="1784" spans="1:15" s="497" customFormat="1" ht="30" x14ac:dyDescent="0.2">
      <c r="A1784" s="506"/>
      <c r="B1784" s="495"/>
      <c r="C1784" s="495"/>
      <c r="D1784" s="495"/>
      <c r="E1784" s="495"/>
      <c r="F1784" s="495"/>
      <c r="H1784" s="495"/>
      <c r="J1784" s="495"/>
      <c r="K1784" s="495"/>
      <c r="L1784" s="495"/>
      <c r="M1784" s="498"/>
      <c r="N1784" s="498"/>
      <c r="O1784" s="499"/>
    </row>
    <row r="1785" spans="1:15" s="497" customFormat="1" ht="30" x14ac:dyDescent="0.2">
      <c r="A1785" s="506"/>
      <c r="B1785" s="495"/>
      <c r="C1785" s="495"/>
      <c r="D1785" s="495"/>
      <c r="E1785" s="495"/>
      <c r="F1785" s="495"/>
      <c r="H1785" s="495"/>
      <c r="J1785" s="495"/>
      <c r="K1785" s="495"/>
      <c r="L1785" s="495"/>
      <c r="M1785" s="498"/>
      <c r="O1785" s="499"/>
    </row>
    <row r="1786" spans="1:15" s="497" customFormat="1" ht="30" x14ac:dyDescent="0.2">
      <c r="A1786" s="506"/>
      <c r="B1786" s="495"/>
      <c r="C1786" s="495"/>
      <c r="D1786" s="495"/>
      <c r="E1786" s="495"/>
      <c r="F1786" s="495"/>
      <c r="H1786" s="495"/>
      <c r="J1786" s="495"/>
      <c r="K1786" s="495"/>
      <c r="L1786" s="495"/>
      <c r="M1786" s="505"/>
      <c r="N1786" s="498"/>
      <c r="O1786" s="499"/>
    </row>
    <row r="1787" spans="1:15" s="497" customFormat="1" ht="30" x14ac:dyDescent="0.2">
      <c r="A1787" s="506"/>
      <c r="B1787" s="495"/>
      <c r="C1787" s="495"/>
      <c r="D1787" s="495"/>
      <c r="E1787" s="495"/>
      <c r="F1787" s="495"/>
      <c r="H1787" s="495"/>
      <c r="J1787" s="495"/>
      <c r="K1787" s="495"/>
      <c r="L1787" s="495"/>
      <c r="M1787" s="498"/>
      <c r="N1787" s="498"/>
      <c r="O1787" s="499"/>
    </row>
    <row r="1788" spans="1:15" s="497" customFormat="1" ht="30" x14ac:dyDescent="0.4">
      <c r="A1788" s="506"/>
      <c r="B1788" s="495"/>
      <c r="C1788" s="495"/>
      <c r="D1788" s="495"/>
      <c r="E1788" s="495"/>
      <c r="F1788" s="495"/>
      <c r="H1788" s="495"/>
      <c r="J1788" s="495"/>
      <c r="K1788" s="495"/>
      <c r="L1788" s="495"/>
      <c r="M1788" s="505"/>
      <c r="N1788" s="498"/>
      <c r="O1788" s="500"/>
    </row>
    <row r="1789" spans="1:15" s="497" customFormat="1" ht="30" x14ac:dyDescent="0.2">
      <c r="A1789" s="506"/>
      <c r="B1789" s="495"/>
      <c r="C1789" s="495"/>
      <c r="D1789" s="495"/>
      <c r="E1789" s="495"/>
      <c r="F1789" s="495"/>
      <c r="H1789" s="495"/>
      <c r="J1789" s="495"/>
      <c r="K1789" s="495"/>
      <c r="L1789" s="495"/>
      <c r="M1789" s="498"/>
      <c r="N1789" s="498"/>
      <c r="O1789" s="499"/>
    </row>
    <row r="1790" spans="1:15" s="497" customFormat="1" ht="30" x14ac:dyDescent="0.2">
      <c r="A1790" s="506"/>
      <c r="B1790" s="495"/>
      <c r="C1790" s="495"/>
      <c r="D1790" s="495"/>
      <c r="E1790" s="495"/>
      <c r="F1790" s="495"/>
      <c r="H1790" s="495"/>
      <c r="J1790" s="495"/>
      <c r="K1790" s="495"/>
      <c r="L1790" s="495"/>
      <c r="M1790" s="498"/>
      <c r="N1790" s="498"/>
      <c r="O1790" s="499"/>
    </row>
    <row r="1791" spans="1:15" s="497" customFormat="1" ht="30" x14ac:dyDescent="0.2">
      <c r="A1791" s="506"/>
      <c r="B1791" s="495"/>
      <c r="C1791" s="495"/>
      <c r="D1791" s="495"/>
      <c r="E1791" s="495"/>
      <c r="F1791" s="495"/>
      <c r="H1791" s="495"/>
      <c r="J1791" s="495"/>
      <c r="K1791" s="495"/>
      <c r="L1791" s="495"/>
      <c r="M1791" s="498"/>
      <c r="N1791" s="498"/>
      <c r="O1791" s="499"/>
    </row>
    <row r="1792" spans="1:15" s="497" customFormat="1" ht="30" x14ac:dyDescent="0.2">
      <c r="A1792" s="506"/>
      <c r="B1792" s="495"/>
      <c r="C1792" s="495"/>
      <c r="D1792" s="495"/>
      <c r="E1792" s="495"/>
      <c r="F1792" s="495"/>
      <c r="H1792" s="495"/>
      <c r="J1792" s="495"/>
      <c r="K1792" s="495"/>
      <c r="L1792" s="495"/>
      <c r="M1792" s="498"/>
      <c r="O1792" s="499"/>
    </row>
    <row r="1793" spans="1:15" s="497" customFormat="1" ht="30" x14ac:dyDescent="0.2">
      <c r="A1793" s="506"/>
      <c r="B1793" s="495"/>
      <c r="C1793" s="495"/>
      <c r="D1793" s="495"/>
      <c r="E1793" s="495"/>
      <c r="F1793" s="495"/>
      <c r="H1793" s="495"/>
      <c r="J1793" s="495"/>
      <c r="K1793" s="495"/>
      <c r="L1793" s="495"/>
      <c r="M1793" s="498"/>
      <c r="N1793" s="498"/>
      <c r="O1793" s="499"/>
    </row>
    <row r="1794" spans="1:15" s="497" customFormat="1" ht="27.75" x14ac:dyDescent="0.2">
      <c r="A1794" s="506"/>
      <c r="B1794" s="495"/>
      <c r="C1794" s="495"/>
      <c r="D1794" s="495"/>
      <c r="E1794" s="495"/>
      <c r="F1794" s="495"/>
      <c r="H1794" s="495"/>
      <c r="J1794" s="495"/>
      <c r="K1794" s="495"/>
      <c r="L1794" s="495"/>
      <c r="M1794" s="498"/>
      <c r="N1794" s="498"/>
      <c r="O1794" s="503"/>
    </row>
    <row r="1795" spans="1:15" s="497" customFormat="1" ht="30" x14ac:dyDescent="0.2">
      <c r="A1795" s="506"/>
      <c r="B1795" s="495"/>
      <c r="C1795" s="495"/>
      <c r="D1795" s="495"/>
      <c r="E1795" s="495"/>
      <c r="F1795" s="495"/>
      <c r="H1795" s="495"/>
      <c r="J1795" s="495"/>
      <c r="K1795" s="495"/>
      <c r="L1795" s="495"/>
      <c r="M1795" s="498"/>
      <c r="N1795" s="498"/>
      <c r="O1795" s="499"/>
    </row>
    <row r="1796" spans="1:15" s="497" customFormat="1" ht="30" x14ac:dyDescent="0.2">
      <c r="A1796" s="506"/>
      <c r="B1796" s="495"/>
      <c r="C1796" s="495"/>
      <c r="D1796" s="495"/>
      <c r="E1796" s="495"/>
      <c r="F1796" s="495"/>
      <c r="H1796" s="495"/>
      <c r="J1796" s="495"/>
      <c r="K1796" s="495"/>
      <c r="L1796" s="495"/>
      <c r="M1796" s="498"/>
      <c r="N1796" s="498"/>
      <c r="O1796" s="499"/>
    </row>
    <row r="1797" spans="1:15" s="497" customFormat="1" ht="30" x14ac:dyDescent="0.2">
      <c r="A1797" s="506"/>
      <c r="B1797" s="495"/>
      <c r="C1797" s="495"/>
      <c r="D1797" s="495"/>
      <c r="E1797" s="495"/>
      <c r="F1797" s="495"/>
      <c r="H1797" s="495"/>
      <c r="J1797" s="495"/>
      <c r="K1797" s="495"/>
      <c r="L1797" s="495"/>
      <c r="M1797" s="498"/>
      <c r="N1797" s="498"/>
      <c r="O1797" s="499"/>
    </row>
    <row r="1798" spans="1:15" s="497" customFormat="1" ht="30" x14ac:dyDescent="0.2">
      <c r="A1798" s="506"/>
      <c r="B1798" s="495"/>
      <c r="C1798" s="495"/>
      <c r="D1798" s="495"/>
      <c r="E1798" s="495"/>
      <c r="F1798" s="495"/>
      <c r="H1798" s="495"/>
      <c r="J1798" s="495"/>
      <c r="K1798" s="495"/>
      <c r="L1798" s="495"/>
      <c r="M1798" s="498"/>
      <c r="N1798" s="498"/>
      <c r="O1798" s="499"/>
    </row>
    <row r="1799" spans="1:15" s="497" customFormat="1" ht="30" x14ac:dyDescent="0.2">
      <c r="A1799" s="506"/>
      <c r="B1799" s="495"/>
      <c r="C1799" s="495"/>
      <c r="D1799" s="495"/>
      <c r="E1799" s="495"/>
      <c r="F1799" s="495"/>
      <c r="H1799" s="495"/>
      <c r="J1799" s="495"/>
      <c r="K1799" s="495"/>
      <c r="L1799" s="495"/>
      <c r="M1799" s="505"/>
      <c r="N1799" s="498"/>
      <c r="O1799" s="499"/>
    </row>
    <row r="1800" spans="1:15" s="497" customFormat="1" ht="30" x14ac:dyDescent="0.2">
      <c r="A1800" s="506"/>
      <c r="B1800" s="495"/>
      <c r="C1800" s="495"/>
      <c r="D1800" s="495"/>
      <c r="E1800" s="495"/>
      <c r="F1800" s="495"/>
      <c r="H1800" s="495"/>
      <c r="J1800" s="495"/>
      <c r="K1800" s="495"/>
      <c r="L1800" s="495"/>
      <c r="M1800" s="498"/>
      <c r="N1800" s="498"/>
      <c r="O1800" s="499"/>
    </row>
    <row r="1801" spans="1:15" s="497" customFormat="1" ht="30" x14ac:dyDescent="0.2">
      <c r="A1801" s="506"/>
      <c r="B1801" s="495"/>
      <c r="C1801" s="495"/>
      <c r="D1801" s="495"/>
      <c r="E1801" s="495"/>
      <c r="F1801" s="495"/>
      <c r="H1801" s="495"/>
      <c r="J1801" s="495"/>
      <c r="K1801" s="495"/>
      <c r="L1801" s="495"/>
      <c r="M1801" s="505"/>
      <c r="N1801" s="498"/>
      <c r="O1801" s="499"/>
    </row>
    <row r="1802" spans="1:15" s="497" customFormat="1" ht="30" x14ac:dyDescent="0.4">
      <c r="A1802" s="506"/>
      <c r="B1802" s="495"/>
      <c r="C1802" s="495"/>
      <c r="D1802" s="495"/>
      <c r="E1802" s="495"/>
      <c r="F1802" s="495"/>
      <c r="H1802" s="495"/>
      <c r="J1802" s="495"/>
      <c r="K1802" s="495"/>
      <c r="L1802" s="495"/>
      <c r="O1802" s="500"/>
    </row>
    <row r="1803" spans="1:15" s="497" customFormat="1" ht="30" x14ac:dyDescent="0.2">
      <c r="A1803" s="506"/>
      <c r="B1803" s="495"/>
      <c r="C1803" s="495"/>
      <c r="D1803" s="495"/>
      <c r="E1803" s="495"/>
      <c r="F1803" s="495"/>
      <c r="H1803" s="495"/>
      <c r="J1803" s="495"/>
      <c r="K1803" s="495"/>
      <c r="L1803" s="495"/>
      <c r="M1803" s="498"/>
      <c r="N1803" s="498"/>
      <c r="O1803" s="499"/>
    </row>
    <row r="1804" spans="1:15" s="497" customFormat="1" ht="30" x14ac:dyDescent="0.4">
      <c r="A1804" s="506"/>
      <c r="B1804" s="495"/>
      <c r="C1804" s="495"/>
      <c r="D1804" s="495"/>
      <c r="E1804" s="495"/>
      <c r="F1804" s="495"/>
      <c r="H1804" s="495"/>
      <c r="J1804" s="495"/>
      <c r="K1804" s="495"/>
      <c r="L1804" s="495"/>
      <c r="M1804" s="498"/>
      <c r="N1804" s="498"/>
      <c r="O1804" s="500"/>
    </row>
    <row r="1805" spans="1:15" s="497" customFormat="1" ht="30" x14ac:dyDescent="0.2">
      <c r="A1805" s="506"/>
      <c r="B1805" s="495"/>
      <c r="C1805" s="495"/>
      <c r="D1805" s="495"/>
      <c r="E1805" s="495"/>
      <c r="F1805" s="495"/>
      <c r="H1805" s="495"/>
      <c r="J1805" s="495"/>
      <c r="K1805" s="495"/>
      <c r="L1805" s="495"/>
      <c r="M1805" s="498"/>
      <c r="N1805" s="498"/>
      <c r="O1805" s="499"/>
    </row>
    <row r="1806" spans="1:15" s="497" customFormat="1" ht="30" x14ac:dyDescent="0.2">
      <c r="A1806" s="506"/>
      <c r="B1806" s="495"/>
      <c r="C1806" s="495"/>
      <c r="D1806" s="495"/>
      <c r="E1806" s="495"/>
      <c r="F1806" s="495"/>
      <c r="H1806" s="495"/>
      <c r="J1806" s="495"/>
      <c r="K1806" s="495"/>
      <c r="L1806" s="495"/>
      <c r="M1806" s="498"/>
      <c r="N1806" s="498"/>
      <c r="O1806" s="499"/>
    </row>
    <row r="1807" spans="1:15" s="497" customFormat="1" ht="30" x14ac:dyDescent="0.2">
      <c r="A1807" s="506"/>
      <c r="B1807" s="495"/>
      <c r="C1807" s="495"/>
      <c r="D1807" s="495"/>
      <c r="E1807" s="495"/>
      <c r="F1807" s="495"/>
      <c r="H1807" s="495"/>
      <c r="J1807" s="495"/>
      <c r="K1807" s="495"/>
      <c r="L1807" s="495"/>
      <c r="M1807" s="498"/>
      <c r="N1807" s="498"/>
      <c r="O1807" s="499"/>
    </row>
    <row r="1808" spans="1:15" s="497" customFormat="1" ht="30" x14ac:dyDescent="0.4">
      <c r="A1808" s="506"/>
      <c r="B1808" s="495"/>
      <c r="C1808" s="495"/>
      <c r="D1808" s="495"/>
      <c r="E1808" s="495"/>
      <c r="F1808" s="495"/>
      <c r="H1808" s="495"/>
      <c r="J1808" s="495"/>
      <c r="K1808" s="495"/>
      <c r="L1808" s="495"/>
      <c r="M1808" s="498"/>
      <c r="N1808" s="498"/>
      <c r="O1808" s="500"/>
    </row>
    <row r="1809" spans="1:15" s="497" customFormat="1" ht="30" x14ac:dyDescent="0.2">
      <c r="A1809" s="506"/>
      <c r="B1809" s="495"/>
      <c r="C1809" s="495"/>
      <c r="D1809" s="495"/>
      <c r="E1809" s="495"/>
      <c r="F1809" s="495"/>
      <c r="H1809" s="495"/>
      <c r="J1809" s="495"/>
      <c r="K1809" s="495"/>
      <c r="L1809" s="495"/>
      <c r="M1809" s="498"/>
      <c r="O1809" s="501"/>
    </row>
    <row r="1810" spans="1:15" s="497" customFormat="1" ht="30" x14ac:dyDescent="0.4">
      <c r="A1810" s="506"/>
      <c r="B1810" s="495"/>
      <c r="C1810" s="495"/>
      <c r="D1810" s="495"/>
      <c r="E1810" s="495"/>
      <c r="F1810" s="495"/>
      <c r="H1810" s="495"/>
      <c r="J1810" s="495"/>
      <c r="K1810" s="495"/>
      <c r="L1810" s="495"/>
      <c r="M1810" s="498"/>
      <c r="N1810" s="498"/>
      <c r="O1810" s="500"/>
    </row>
    <row r="1811" spans="1:15" s="497" customFormat="1" ht="30" x14ac:dyDescent="0.4">
      <c r="A1811" s="506"/>
      <c r="B1811" s="495"/>
      <c r="C1811" s="495"/>
      <c r="D1811" s="495"/>
      <c r="E1811" s="495"/>
      <c r="F1811" s="495"/>
      <c r="H1811" s="495"/>
      <c r="J1811" s="495"/>
      <c r="K1811" s="495"/>
      <c r="L1811" s="495"/>
      <c r="M1811" s="498"/>
      <c r="N1811" s="498"/>
      <c r="O1811" s="500"/>
    </row>
    <row r="1812" spans="1:15" s="497" customFormat="1" ht="30" x14ac:dyDescent="0.2">
      <c r="A1812" s="506"/>
      <c r="B1812" s="495"/>
      <c r="C1812" s="495"/>
      <c r="D1812" s="495"/>
      <c r="E1812" s="495"/>
      <c r="F1812" s="495"/>
      <c r="H1812" s="495"/>
      <c r="J1812" s="495"/>
      <c r="K1812" s="495"/>
      <c r="L1812" s="495"/>
      <c r="M1812" s="498"/>
      <c r="N1812" s="498"/>
      <c r="O1812" s="499"/>
    </row>
    <row r="1813" spans="1:15" s="497" customFormat="1" ht="30" x14ac:dyDescent="0.2">
      <c r="A1813" s="506"/>
      <c r="B1813" s="495"/>
      <c r="C1813" s="495"/>
      <c r="D1813" s="495"/>
      <c r="E1813" s="495"/>
      <c r="F1813" s="495"/>
      <c r="H1813" s="495"/>
      <c r="J1813" s="495"/>
      <c r="K1813" s="495"/>
      <c r="L1813" s="495"/>
      <c r="M1813" s="498"/>
      <c r="N1813" s="498"/>
      <c r="O1813" s="499"/>
    </row>
    <row r="1814" spans="1:15" s="497" customFormat="1" ht="30" x14ac:dyDescent="0.2">
      <c r="A1814" s="506"/>
      <c r="B1814" s="495"/>
      <c r="C1814" s="495"/>
      <c r="D1814" s="495"/>
      <c r="E1814" s="495"/>
      <c r="F1814" s="495"/>
      <c r="H1814" s="495"/>
      <c r="J1814" s="495"/>
      <c r="K1814" s="495"/>
      <c r="L1814" s="495"/>
      <c r="M1814" s="498"/>
      <c r="N1814" s="498"/>
      <c r="O1814" s="499"/>
    </row>
    <row r="1815" spans="1:15" s="497" customFormat="1" ht="30" x14ac:dyDescent="0.2">
      <c r="A1815" s="506"/>
      <c r="B1815" s="495"/>
      <c r="C1815" s="495"/>
      <c r="D1815" s="495"/>
      <c r="E1815" s="495"/>
      <c r="F1815" s="495"/>
      <c r="H1815" s="495"/>
      <c r="J1815" s="495"/>
      <c r="K1815" s="495"/>
      <c r="L1815" s="495"/>
      <c r="M1815" s="498"/>
      <c r="N1815" s="498"/>
      <c r="O1815" s="499"/>
    </row>
    <row r="1816" spans="1:15" s="497" customFormat="1" ht="30" x14ac:dyDescent="0.2">
      <c r="A1816" s="506"/>
      <c r="B1816" s="495"/>
      <c r="C1816" s="495"/>
      <c r="D1816" s="495"/>
      <c r="E1816" s="495"/>
      <c r="F1816" s="495"/>
      <c r="H1816" s="495"/>
      <c r="J1816" s="495"/>
      <c r="K1816" s="495"/>
      <c r="L1816" s="495"/>
      <c r="M1816" s="498"/>
      <c r="N1816" s="498"/>
      <c r="O1816" s="499"/>
    </row>
    <row r="1817" spans="1:15" s="497" customFormat="1" ht="30" x14ac:dyDescent="0.2">
      <c r="A1817" s="506"/>
      <c r="B1817" s="495"/>
      <c r="C1817" s="495"/>
      <c r="D1817" s="495"/>
      <c r="E1817" s="495"/>
      <c r="F1817" s="495"/>
      <c r="H1817" s="495"/>
      <c r="J1817" s="495"/>
      <c r="K1817" s="495"/>
      <c r="L1817" s="495"/>
      <c r="M1817" s="498"/>
      <c r="N1817" s="498"/>
      <c r="O1817" s="499"/>
    </row>
    <row r="1818" spans="1:15" s="497" customFormat="1" ht="30" x14ac:dyDescent="0.2">
      <c r="A1818" s="506"/>
      <c r="B1818" s="495"/>
      <c r="C1818" s="495"/>
      <c r="D1818" s="495"/>
      <c r="E1818" s="495"/>
      <c r="F1818" s="495"/>
      <c r="H1818" s="495"/>
      <c r="J1818" s="495"/>
      <c r="K1818" s="495"/>
      <c r="L1818" s="495"/>
      <c r="M1818" s="498"/>
      <c r="N1818" s="498"/>
      <c r="O1818" s="499"/>
    </row>
    <row r="1819" spans="1:15" s="497" customFormat="1" ht="30" x14ac:dyDescent="0.2">
      <c r="A1819" s="506"/>
      <c r="B1819" s="495"/>
      <c r="C1819" s="495"/>
      <c r="D1819" s="495"/>
      <c r="E1819" s="495"/>
      <c r="F1819" s="495"/>
      <c r="H1819" s="495"/>
      <c r="J1819" s="495"/>
      <c r="K1819" s="495"/>
      <c r="L1819" s="495"/>
      <c r="M1819" s="498"/>
      <c r="N1819" s="498"/>
      <c r="O1819" s="499"/>
    </row>
    <row r="1820" spans="1:15" s="497" customFormat="1" ht="30" x14ac:dyDescent="0.4">
      <c r="A1820" s="506"/>
      <c r="B1820" s="495"/>
      <c r="C1820" s="495"/>
      <c r="D1820" s="495"/>
      <c r="E1820" s="495"/>
      <c r="F1820" s="495"/>
      <c r="H1820" s="495"/>
      <c r="J1820" s="495"/>
      <c r="K1820" s="495"/>
      <c r="L1820" s="495"/>
      <c r="O1820" s="500"/>
    </row>
    <row r="1821" spans="1:15" s="497" customFormat="1" ht="30" x14ac:dyDescent="0.2">
      <c r="A1821" s="506"/>
      <c r="B1821" s="495"/>
      <c r="C1821" s="495"/>
      <c r="D1821" s="495"/>
      <c r="E1821" s="495"/>
      <c r="F1821" s="495"/>
      <c r="H1821" s="495"/>
      <c r="J1821" s="495"/>
      <c r="K1821" s="495"/>
      <c r="L1821" s="495"/>
      <c r="M1821" s="505"/>
      <c r="N1821" s="498"/>
      <c r="O1821" s="499"/>
    </row>
    <row r="1822" spans="1:15" s="497" customFormat="1" ht="30" x14ac:dyDescent="0.2">
      <c r="A1822" s="506"/>
      <c r="B1822" s="495"/>
      <c r="C1822" s="495"/>
      <c r="D1822" s="495"/>
      <c r="E1822" s="495"/>
      <c r="F1822" s="495"/>
      <c r="H1822" s="495"/>
      <c r="J1822" s="495"/>
      <c r="K1822" s="495"/>
      <c r="L1822" s="495"/>
      <c r="M1822" s="505"/>
      <c r="N1822" s="498"/>
      <c r="O1822" s="499"/>
    </row>
    <row r="1823" spans="1:15" s="497" customFormat="1" ht="30" x14ac:dyDescent="0.4">
      <c r="A1823" s="506"/>
      <c r="B1823" s="495"/>
      <c r="C1823" s="495"/>
      <c r="D1823" s="495"/>
      <c r="E1823" s="495"/>
      <c r="F1823" s="495"/>
      <c r="H1823" s="495"/>
      <c r="J1823" s="495"/>
      <c r="K1823" s="495"/>
      <c r="L1823" s="495"/>
      <c r="M1823" s="498"/>
      <c r="N1823" s="498"/>
      <c r="O1823" s="500"/>
    </row>
    <row r="1824" spans="1:15" s="497" customFormat="1" ht="30" x14ac:dyDescent="0.2">
      <c r="A1824" s="506"/>
      <c r="B1824" s="495"/>
      <c r="C1824" s="495"/>
      <c r="D1824" s="495"/>
      <c r="E1824" s="495"/>
      <c r="F1824" s="495"/>
      <c r="H1824" s="495"/>
      <c r="J1824" s="495"/>
      <c r="K1824" s="495"/>
      <c r="L1824" s="495"/>
      <c r="M1824" s="498"/>
      <c r="N1824" s="498"/>
      <c r="O1824" s="499"/>
    </row>
    <row r="1825" spans="1:15" s="497" customFormat="1" ht="30" x14ac:dyDescent="0.2">
      <c r="A1825" s="506"/>
      <c r="B1825" s="495"/>
      <c r="C1825" s="495"/>
      <c r="D1825" s="495"/>
      <c r="E1825" s="495"/>
      <c r="F1825" s="495"/>
      <c r="H1825" s="495"/>
      <c r="J1825" s="495"/>
      <c r="K1825" s="495"/>
      <c r="L1825" s="495"/>
      <c r="M1825" s="505"/>
      <c r="N1825" s="498"/>
      <c r="O1825" s="499"/>
    </row>
    <row r="1826" spans="1:15" s="497" customFormat="1" ht="30" x14ac:dyDescent="0.2">
      <c r="A1826" s="506"/>
      <c r="B1826" s="495"/>
      <c r="C1826" s="495"/>
      <c r="D1826" s="495"/>
      <c r="E1826" s="495"/>
      <c r="F1826" s="495"/>
      <c r="H1826" s="495"/>
      <c r="J1826" s="495"/>
      <c r="K1826" s="495"/>
      <c r="L1826" s="495"/>
      <c r="M1826" s="505"/>
      <c r="N1826" s="498"/>
      <c r="O1826" s="499"/>
    </row>
    <row r="1827" spans="1:15" s="497" customFormat="1" ht="30" x14ac:dyDescent="0.2">
      <c r="A1827" s="506"/>
      <c r="B1827" s="495"/>
      <c r="C1827" s="495"/>
      <c r="D1827" s="495"/>
      <c r="E1827" s="495"/>
      <c r="F1827" s="495"/>
      <c r="H1827" s="495"/>
      <c r="J1827" s="495"/>
      <c r="K1827" s="495"/>
      <c r="L1827" s="495"/>
      <c r="M1827" s="498"/>
      <c r="N1827" s="498"/>
      <c r="O1827" s="499"/>
    </row>
    <row r="1828" spans="1:15" s="497" customFormat="1" ht="33.75" x14ac:dyDescent="0.2">
      <c r="A1828" s="506"/>
      <c r="B1828" s="495"/>
      <c r="C1828" s="495"/>
      <c r="D1828" s="495"/>
      <c r="E1828" s="495"/>
      <c r="F1828" s="495"/>
      <c r="H1828" s="495"/>
      <c r="J1828" s="495"/>
      <c r="K1828" s="495"/>
      <c r="L1828" s="495"/>
      <c r="M1828" s="498"/>
      <c r="N1828" s="498"/>
      <c r="O1828" s="504"/>
    </row>
    <row r="1829" spans="1:15" s="497" customFormat="1" ht="30" x14ac:dyDescent="0.2">
      <c r="A1829" s="506"/>
      <c r="B1829" s="495"/>
      <c r="C1829" s="495"/>
      <c r="D1829" s="495"/>
      <c r="E1829" s="495"/>
      <c r="F1829" s="495"/>
      <c r="H1829" s="495"/>
      <c r="J1829" s="495"/>
      <c r="K1829" s="495"/>
      <c r="L1829" s="495"/>
      <c r="M1829" s="498"/>
      <c r="O1829" s="499"/>
    </row>
    <row r="1830" spans="1:15" s="497" customFormat="1" ht="30" x14ac:dyDescent="0.4">
      <c r="A1830" s="506"/>
      <c r="B1830" s="495"/>
      <c r="C1830" s="495"/>
      <c r="D1830" s="495"/>
      <c r="E1830" s="495"/>
      <c r="F1830" s="495"/>
      <c r="H1830" s="495"/>
      <c r="J1830" s="495"/>
      <c r="K1830" s="495"/>
      <c r="L1830" s="495"/>
      <c r="O1830" s="500"/>
    </row>
    <row r="1831" spans="1:15" s="497" customFormat="1" ht="30" x14ac:dyDescent="0.4">
      <c r="A1831" s="506"/>
      <c r="B1831" s="495"/>
      <c r="C1831" s="495"/>
      <c r="D1831" s="495"/>
      <c r="E1831" s="495"/>
      <c r="F1831" s="495"/>
      <c r="H1831" s="495"/>
      <c r="J1831" s="495"/>
      <c r="K1831" s="495"/>
      <c r="L1831" s="495"/>
      <c r="M1831" s="498"/>
      <c r="N1831" s="498"/>
      <c r="O1831" s="500"/>
    </row>
    <row r="1832" spans="1:15" s="497" customFormat="1" ht="30" x14ac:dyDescent="0.4">
      <c r="A1832" s="506"/>
      <c r="B1832" s="495"/>
      <c r="C1832" s="495"/>
      <c r="D1832" s="495"/>
      <c r="E1832" s="495"/>
      <c r="F1832" s="495"/>
      <c r="H1832" s="495"/>
      <c r="J1832" s="495"/>
      <c r="K1832" s="495"/>
      <c r="L1832" s="495"/>
      <c r="O1832" s="500"/>
    </row>
    <row r="1833" spans="1:15" s="497" customFormat="1" ht="30" x14ac:dyDescent="0.4">
      <c r="A1833" s="506"/>
      <c r="B1833" s="495"/>
      <c r="C1833" s="495"/>
      <c r="D1833" s="495"/>
      <c r="E1833" s="495"/>
      <c r="F1833" s="495"/>
      <c r="H1833" s="495"/>
      <c r="J1833" s="495"/>
      <c r="K1833" s="495"/>
      <c r="L1833" s="495"/>
      <c r="M1833" s="498"/>
      <c r="N1833" s="498"/>
      <c r="O1833" s="500"/>
    </row>
    <row r="1834" spans="1:15" s="497" customFormat="1" ht="30" x14ac:dyDescent="0.4">
      <c r="A1834" s="506"/>
      <c r="B1834" s="495"/>
      <c r="C1834" s="495"/>
      <c r="D1834" s="495"/>
      <c r="E1834" s="495"/>
      <c r="F1834" s="495"/>
      <c r="H1834" s="495"/>
      <c r="J1834" s="495"/>
      <c r="K1834" s="495"/>
      <c r="L1834" s="495"/>
      <c r="O1834" s="500"/>
    </row>
    <row r="1835" spans="1:15" s="497" customFormat="1" ht="30" x14ac:dyDescent="0.4">
      <c r="A1835" s="506"/>
      <c r="B1835" s="495"/>
      <c r="C1835" s="495"/>
      <c r="D1835" s="495"/>
      <c r="E1835" s="495"/>
      <c r="F1835" s="495"/>
      <c r="H1835" s="495"/>
      <c r="J1835" s="495"/>
      <c r="K1835" s="495"/>
      <c r="L1835" s="495"/>
      <c r="M1835" s="498"/>
      <c r="N1835" s="498"/>
      <c r="O1835" s="500"/>
    </row>
    <row r="1836" spans="1:15" s="497" customFormat="1" ht="30" x14ac:dyDescent="0.2">
      <c r="A1836" s="506"/>
      <c r="B1836" s="495"/>
      <c r="C1836" s="495"/>
      <c r="D1836" s="495"/>
      <c r="E1836" s="495"/>
      <c r="F1836" s="495"/>
      <c r="H1836" s="495"/>
      <c r="J1836" s="495"/>
      <c r="K1836" s="495"/>
      <c r="L1836" s="495"/>
      <c r="M1836" s="498"/>
      <c r="N1836" s="498"/>
      <c r="O1836" s="499"/>
    </row>
    <row r="1837" spans="1:15" s="497" customFormat="1" ht="30" x14ac:dyDescent="0.2">
      <c r="A1837" s="506"/>
      <c r="B1837" s="495"/>
      <c r="C1837" s="495"/>
      <c r="D1837" s="495"/>
      <c r="E1837" s="495"/>
      <c r="F1837" s="495"/>
      <c r="H1837" s="495"/>
      <c r="J1837" s="495"/>
      <c r="K1837" s="495"/>
      <c r="L1837" s="495"/>
      <c r="M1837" s="498"/>
      <c r="N1837" s="498"/>
      <c r="O1837" s="499"/>
    </row>
    <row r="1838" spans="1:15" s="497" customFormat="1" ht="30" x14ac:dyDescent="0.2">
      <c r="A1838" s="506"/>
      <c r="B1838" s="495"/>
      <c r="C1838" s="495"/>
      <c r="D1838" s="495"/>
      <c r="E1838" s="495"/>
      <c r="F1838" s="495"/>
      <c r="H1838" s="495"/>
      <c r="J1838" s="495"/>
      <c r="K1838" s="495"/>
      <c r="L1838" s="495"/>
      <c r="M1838" s="498"/>
      <c r="N1838" s="498"/>
      <c r="O1838" s="499"/>
    </row>
    <row r="1839" spans="1:15" s="497" customFormat="1" ht="30" x14ac:dyDescent="0.2">
      <c r="A1839" s="506"/>
      <c r="B1839" s="495"/>
      <c r="C1839" s="495"/>
      <c r="D1839" s="495"/>
      <c r="E1839" s="495"/>
      <c r="F1839" s="495"/>
      <c r="H1839" s="495"/>
      <c r="J1839" s="495"/>
      <c r="K1839" s="495"/>
      <c r="L1839" s="495"/>
      <c r="M1839" s="498"/>
      <c r="N1839" s="498"/>
      <c r="O1839" s="499"/>
    </row>
    <row r="1840" spans="1:15" s="497" customFormat="1" ht="30" x14ac:dyDescent="0.4">
      <c r="A1840" s="506"/>
      <c r="B1840" s="495"/>
      <c r="C1840" s="495"/>
      <c r="D1840" s="495"/>
      <c r="E1840" s="495"/>
      <c r="F1840" s="495"/>
      <c r="H1840" s="495"/>
      <c r="J1840" s="495"/>
      <c r="K1840" s="495"/>
      <c r="L1840" s="495"/>
      <c r="M1840" s="498"/>
      <c r="N1840" s="498"/>
      <c r="O1840" s="500"/>
    </row>
    <row r="1841" spans="1:15" s="497" customFormat="1" ht="30" x14ac:dyDescent="0.2">
      <c r="A1841" s="506"/>
      <c r="B1841" s="495"/>
      <c r="C1841" s="495"/>
      <c r="D1841" s="495"/>
      <c r="E1841" s="495"/>
      <c r="F1841" s="495"/>
      <c r="H1841" s="495"/>
      <c r="J1841" s="495"/>
      <c r="K1841" s="495"/>
      <c r="L1841" s="495"/>
      <c r="M1841" s="498"/>
      <c r="N1841" s="498"/>
      <c r="O1841" s="499"/>
    </row>
    <row r="1842" spans="1:15" s="497" customFormat="1" ht="30" x14ac:dyDescent="0.2">
      <c r="A1842" s="506"/>
      <c r="B1842" s="495"/>
      <c r="C1842" s="495"/>
      <c r="D1842" s="495"/>
      <c r="E1842" s="495"/>
      <c r="F1842" s="495"/>
      <c r="H1842" s="495"/>
      <c r="J1842" s="495"/>
      <c r="K1842" s="495"/>
      <c r="L1842" s="495"/>
      <c r="M1842" s="505"/>
      <c r="N1842" s="498"/>
      <c r="O1842" s="499"/>
    </row>
    <row r="1843" spans="1:15" s="497" customFormat="1" ht="30" x14ac:dyDescent="0.2">
      <c r="A1843" s="506"/>
      <c r="B1843" s="495"/>
      <c r="C1843" s="495"/>
      <c r="D1843" s="495"/>
      <c r="E1843" s="495"/>
      <c r="F1843" s="495"/>
      <c r="H1843" s="495"/>
      <c r="J1843" s="495"/>
      <c r="K1843" s="495"/>
      <c r="L1843" s="495"/>
      <c r="O1843" s="499"/>
    </row>
    <row r="1844" spans="1:15" s="497" customFormat="1" ht="30" x14ac:dyDescent="0.2">
      <c r="A1844" s="506"/>
      <c r="B1844" s="495"/>
      <c r="C1844" s="495"/>
      <c r="D1844" s="495"/>
      <c r="E1844" s="495"/>
      <c r="F1844" s="495"/>
      <c r="H1844" s="495"/>
      <c r="J1844" s="495"/>
      <c r="K1844" s="495"/>
      <c r="L1844" s="495"/>
      <c r="O1844" s="499"/>
    </row>
    <row r="1845" spans="1:15" s="497" customFormat="1" ht="30" x14ac:dyDescent="0.4">
      <c r="A1845" s="506"/>
      <c r="B1845" s="495"/>
      <c r="C1845" s="495"/>
      <c r="D1845" s="495"/>
      <c r="E1845" s="495"/>
      <c r="F1845" s="495"/>
      <c r="H1845" s="495"/>
      <c r="J1845" s="495"/>
      <c r="K1845" s="495"/>
      <c r="L1845" s="495"/>
      <c r="O1845" s="500"/>
    </row>
    <row r="1846" spans="1:15" s="497" customFormat="1" ht="30" x14ac:dyDescent="0.2">
      <c r="A1846" s="506"/>
      <c r="B1846" s="495"/>
      <c r="C1846" s="495"/>
      <c r="D1846" s="495"/>
      <c r="E1846" s="495"/>
      <c r="F1846" s="495"/>
      <c r="H1846" s="495"/>
      <c r="J1846" s="495"/>
      <c r="K1846" s="495"/>
      <c r="L1846" s="495"/>
      <c r="O1846" s="499"/>
    </row>
    <row r="1847" spans="1:15" s="497" customFormat="1" ht="30" x14ac:dyDescent="0.2">
      <c r="A1847" s="506"/>
      <c r="B1847" s="495"/>
      <c r="C1847" s="495"/>
      <c r="D1847" s="495"/>
      <c r="E1847" s="495"/>
      <c r="F1847" s="495"/>
      <c r="H1847" s="495"/>
      <c r="J1847" s="495"/>
      <c r="K1847" s="495"/>
      <c r="L1847" s="495"/>
      <c r="O1847" s="499"/>
    </row>
    <row r="1848" spans="1:15" s="497" customFormat="1" ht="30" x14ac:dyDescent="0.4">
      <c r="A1848" s="506"/>
      <c r="B1848" s="495"/>
      <c r="C1848" s="495"/>
      <c r="D1848" s="495"/>
      <c r="E1848" s="495"/>
      <c r="F1848" s="495"/>
      <c r="H1848" s="495"/>
      <c r="J1848" s="495"/>
      <c r="K1848" s="495"/>
      <c r="L1848" s="495"/>
      <c r="O1848" s="500"/>
    </row>
    <row r="1849" spans="1:15" s="497" customFormat="1" ht="30" x14ac:dyDescent="0.4">
      <c r="A1849" s="506"/>
      <c r="B1849" s="495"/>
      <c r="C1849" s="495"/>
      <c r="D1849" s="495"/>
      <c r="E1849" s="495"/>
      <c r="F1849" s="495"/>
      <c r="H1849" s="495"/>
      <c r="J1849" s="495"/>
      <c r="K1849" s="495"/>
      <c r="L1849" s="495"/>
      <c r="O1849" s="500"/>
    </row>
    <row r="1850" spans="1:15" s="497" customFormat="1" ht="30" x14ac:dyDescent="0.4">
      <c r="A1850" s="506"/>
      <c r="B1850" s="495"/>
      <c r="C1850" s="495"/>
      <c r="D1850" s="495"/>
      <c r="E1850" s="495"/>
      <c r="F1850" s="495"/>
      <c r="H1850" s="495"/>
      <c r="J1850" s="495"/>
      <c r="K1850" s="495"/>
      <c r="L1850" s="495"/>
      <c r="O1850" s="500"/>
    </row>
    <row r="1851" spans="1:15" s="497" customFormat="1" ht="30" x14ac:dyDescent="0.4">
      <c r="A1851" s="506"/>
      <c r="B1851" s="495"/>
      <c r="C1851" s="495"/>
      <c r="D1851" s="495"/>
      <c r="E1851" s="495"/>
      <c r="F1851" s="495"/>
      <c r="H1851" s="495"/>
      <c r="J1851" s="495"/>
      <c r="K1851" s="495"/>
      <c r="L1851" s="495"/>
      <c r="O1851" s="500"/>
    </row>
    <row r="1852" spans="1:15" s="497" customFormat="1" ht="30" x14ac:dyDescent="0.4">
      <c r="A1852" s="506"/>
      <c r="B1852" s="495"/>
      <c r="C1852" s="495"/>
      <c r="D1852" s="495"/>
      <c r="E1852" s="495"/>
      <c r="F1852" s="495"/>
      <c r="H1852" s="495"/>
      <c r="J1852" s="495"/>
      <c r="K1852" s="495"/>
      <c r="L1852" s="495"/>
      <c r="O1852" s="500"/>
    </row>
    <row r="1853" spans="1:15" s="497" customFormat="1" ht="30" x14ac:dyDescent="0.2">
      <c r="A1853" s="506"/>
      <c r="B1853" s="495"/>
      <c r="C1853" s="495"/>
      <c r="D1853" s="495"/>
      <c r="E1853" s="495"/>
      <c r="F1853" s="495"/>
      <c r="H1853" s="495"/>
      <c r="J1853" s="495"/>
      <c r="K1853" s="495"/>
      <c r="L1853" s="495"/>
      <c r="O1853" s="499"/>
    </row>
    <row r="1854" spans="1:15" s="497" customFormat="1" ht="30" x14ac:dyDescent="0.4">
      <c r="A1854" s="506"/>
      <c r="B1854" s="495"/>
      <c r="C1854" s="495"/>
      <c r="D1854" s="495"/>
      <c r="E1854" s="495"/>
      <c r="F1854" s="495"/>
      <c r="H1854" s="495"/>
      <c r="J1854" s="495"/>
      <c r="K1854" s="495"/>
      <c r="L1854" s="495"/>
      <c r="O1854" s="500"/>
    </row>
    <row r="1855" spans="1:15" s="497" customFormat="1" ht="30" x14ac:dyDescent="0.2">
      <c r="A1855" s="506"/>
      <c r="B1855" s="495"/>
      <c r="C1855" s="495"/>
      <c r="D1855" s="495"/>
      <c r="E1855" s="495"/>
      <c r="F1855" s="495"/>
      <c r="H1855" s="495"/>
      <c r="J1855" s="495"/>
      <c r="K1855" s="495"/>
      <c r="L1855" s="495"/>
      <c r="O1855" s="499"/>
    </row>
    <row r="1856" spans="1:15" s="497" customFormat="1" ht="30" x14ac:dyDescent="0.2">
      <c r="A1856" s="506"/>
      <c r="B1856" s="495"/>
      <c r="C1856" s="495"/>
      <c r="D1856" s="495"/>
      <c r="E1856" s="495"/>
      <c r="F1856" s="495"/>
      <c r="H1856" s="495"/>
      <c r="J1856" s="495"/>
      <c r="K1856" s="495"/>
      <c r="L1856" s="495"/>
      <c r="O1856" s="499"/>
    </row>
    <row r="1857" spans="1:15" s="497" customFormat="1" ht="30" x14ac:dyDescent="0.4">
      <c r="A1857" s="506"/>
      <c r="B1857" s="495"/>
      <c r="C1857" s="495"/>
      <c r="D1857" s="495"/>
      <c r="E1857" s="495"/>
      <c r="F1857" s="495"/>
      <c r="H1857" s="495"/>
      <c r="J1857" s="495"/>
      <c r="K1857" s="495"/>
      <c r="L1857" s="495"/>
      <c r="O1857" s="500"/>
    </row>
    <row r="1858" spans="1:15" s="497" customFormat="1" ht="30" x14ac:dyDescent="0.2">
      <c r="A1858" s="506"/>
      <c r="B1858" s="495"/>
      <c r="C1858" s="495"/>
      <c r="D1858" s="495"/>
      <c r="E1858" s="495"/>
      <c r="F1858" s="495"/>
      <c r="H1858" s="495"/>
      <c r="J1858" s="495"/>
      <c r="K1858" s="495"/>
      <c r="L1858" s="495"/>
      <c r="O1858" s="499"/>
    </row>
    <row r="1859" spans="1:15" s="497" customFormat="1" ht="30" x14ac:dyDescent="0.2">
      <c r="A1859" s="506"/>
      <c r="B1859" s="495"/>
      <c r="C1859" s="495"/>
      <c r="D1859" s="495"/>
      <c r="E1859" s="495"/>
      <c r="F1859" s="495"/>
      <c r="H1859" s="495"/>
      <c r="J1859" s="495"/>
      <c r="K1859" s="495"/>
      <c r="L1859" s="495"/>
      <c r="O1859" s="499"/>
    </row>
    <row r="1860" spans="1:15" s="497" customFormat="1" ht="30" x14ac:dyDescent="0.4">
      <c r="A1860" s="506"/>
      <c r="B1860" s="495"/>
      <c r="C1860" s="495"/>
      <c r="D1860" s="495"/>
      <c r="E1860" s="495"/>
      <c r="F1860" s="495"/>
      <c r="H1860" s="495"/>
      <c r="J1860" s="495"/>
      <c r="K1860" s="495"/>
      <c r="L1860" s="495"/>
      <c r="O1860" s="500"/>
    </row>
    <row r="1861" spans="1:15" s="497" customFormat="1" ht="30" x14ac:dyDescent="0.2">
      <c r="A1861" s="506"/>
      <c r="B1861" s="495"/>
      <c r="C1861" s="495"/>
      <c r="D1861" s="495"/>
      <c r="E1861" s="495"/>
      <c r="F1861" s="495"/>
      <c r="H1861" s="495"/>
      <c r="J1861" s="495"/>
      <c r="K1861" s="495"/>
      <c r="L1861" s="495"/>
      <c r="O1861" s="499"/>
    </row>
    <row r="1862" spans="1:15" s="497" customFormat="1" ht="30" x14ac:dyDescent="0.2">
      <c r="A1862" s="506"/>
      <c r="B1862" s="495"/>
      <c r="C1862" s="495"/>
      <c r="D1862" s="495"/>
      <c r="E1862" s="495"/>
      <c r="F1862" s="495"/>
      <c r="H1862" s="495"/>
      <c r="J1862" s="495"/>
      <c r="K1862" s="495"/>
      <c r="L1862" s="495"/>
      <c r="O1862" s="499"/>
    </row>
    <row r="1863" spans="1:15" s="497" customFormat="1" ht="30" x14ac:dyDescent="0.4">
      <c r="A1863" s="506"/>
      <c r="B1863" s="495"/>
      <c r="C1863" s="495"/>
      <c r="D1863" s="495"/>
      <c r="E1863" s="495"/>
      <c r="F1863" s="495"/>
      <c r="H1863" s="495"/>
      <c r="J1863" s="495"/>
      <c r="K1863" s="495"/>
      <c r="L1863" s="495"/>
      <c r="O1863" s="500"/>
    </row>
    <row r="1864" spans="1:15" s="497" customFormat="1" ht="30" x14ac:dyDescent="0.2">
      <c r="A1864" s="506"/>
      <c r="B1864" s="495"/>
      <c r="C1864" s="495"/>
      <c r="D1864" s="495"/>
      <c r="E1864" s="495"/>
      <c r="F1864" s="495"/>
      <c r="H1864" s="495"/>
      <c r="J1864" s="495"/>
      <c r="K1864" s="495"/>
      <c r="L1864" s="495"/>
      <c r="O1864" s="499"/>
    </row>
    <row r="1865" spans="1:15" s="497" customFormat="1" ht="30" x14ac:dyDescent="0.4">
      <c r="A1865" s="506"/>
      <c r="B1865" s="495"/>
      <c r="C1865" s="495"/>
      <c r="D1865" s="495"/>
      <c r="E1865" s="495"/>
      <c r="F1865" s="495"/>
      <c r="H1865" s="495"/>
      <c r="J1865" s="495"/>
      <c r="K1865" s="495"/>
      <c r="L1865" s="495"/>
      <c r="O1865" s="500"/>
    </row>
    <row r="1866" spans="1:15" s="497" customFormat="1" ht="30" x14ac:dyDescent="0.2">
      <c r="A1866" s="506"/>
      <c r="B1866" s="495"/>
      <c r="C1866" s="495"/>
      <c r="D1866" s="495"/>
      <c r="E1866" s="495"/>
      <c r="F1866" s="495"/>
      <c r="H1866" s="495"/>
      <c r="J1866" s="495"/>
      <c r="K1866" s="495"/>
      <c r="L1866" s="495"/>
      <c r="O1866" s="499"/>
    </row>
    <row r="1867" spans="1:15" s="497" customFormat="1" ht="30" x14ac:dyDescent="0.2">
      <c r="A1867" s="506"/>
      <c r="B1867" s="495"/>
      <c r="C1867" s="495"/>
      <c r="D1867" s="495"/>
      <c r="E1867" s="495"/>
      <c r="F1867" s="495"/>
      <c r="H1867" s="495"/>
      <c r="J1867" s="495"/>
      <c r="K1867" s="495"/>
      <c r="L1867" s="495"/>
      <c r="O1867" s="499"/>
    </row>
    <row r="1868" spans="1:15" s="497" customFormat="1" ht="30" x14ac:dyDescent="0.2">
      <c r="A1868" s="506"/>
      <c r="B1868" s="495"/>
      <c r="C1868" s="495"/>
      <c r="D1868" s="495"/>
      <c r="E1868" s="495"/>
      <c r="F1868" s="495"/>
      <c r="H1868" s="495"/>
      <c r="J1868" s="495"/>
      <c r="K1868" s="495"/>
      <c r="L1868" s="495"/>
      <c r="O1868" s="499"/>
    </row>
    <row r="1869" spans="1:15" s="497" customFormat="1" ht="30" x14ac:dyDescent="0.2">
      <c r="A1869" s="506"/>
      <c r="B1869" s="495"/>
      <c r="C1869" s="495"/>
      <c r="D1869" s="495"/>
      <c r="E1869" s="495"/>
      <c r="F1869" s="495"/>
      <c r="H1869" s="495"/>
      <c r="J1869" s="495"/>
      <c r="K1869" s="495"/>
      <c r="L1869" s="495"/>
      <c r="O1869" s="499"/>
    </row>
    <row r="1870" spans="1:15" s="497" customFormat="1" ht="30" x14ac:dyDescent="0.2">
      <c r="A1870" s="506"/>
      <c r="B1870" s="495"/>
      <c r="C1870" s="495"/>
      <c r="D1870" s="495"/>
      <c r="E1870" s="495"/>
      <c r="F1870" s="495"/>
      <c r="H1870" s="495"/>
      <c r="J1870" s="495"/>
      <c r="K1870" s="495"/>
      <c r="L1870" s="495"/>
      <c r="O1870" s="499"/>
    </row>
    <row r="1871" spans="1:15" s="497" customFormat="1" ht="30" x14ac:dyDescent="0.2">
      <c r="A1871" s="506"/>
      <c r="B1871" s="495"/>
      <c r="C1871" s="495"/>
      <c r="D1871" s="495"/>
      <c r="E1871" s="495"/>
      <c r="F1871" s="495"/>
      <c r="H1871" s="495"/>
      <c r="J1871" s="495"/>
      <c r="K1871" s="495"/>
      <c r="L1871" s="495"/>
      <c r="O1871" s="499"/>
    </row>
    <row r="1872" spans="1:15" s="497" customFormat="1" ht="30" x14ac:dyDescent="0.2">
      <c r="A1872" s="506"/>
      <c r="B1872" s="495"/>
      <c r="C1872" s="495"/>
      <c r="D1872" s="495"/>
      <c r="E1872" s="495"/>
      <c r="F1872" s="495"/>
      <c r="H1872" s="495"/>
      <c r="J1872" s="495"/>
      <c r="K1872" s="495"/>
      <c r="L1872" s="495"/>
      <c r="O1872" s="499"/>
    </row>
    <row r="1873" spans="1:15" s="497" customFormat="1" ht="30" x14ac:dyDescent="0.2">
      <c r="A1873" s="506"/>
      <c r="B1873" s="495"/>
      <c r="C1873" s="495"/>
      <c r="D1873" s="495"/>
      <c r="E1873" s="495"/>
      <c r="F1873" s="495"/>
      <c r="H1873" s="495"/>
      <c r="J1873" s="495"/>
      <c r="K1873" s="495"/>
      <c r="L1873" s="495"/>
      <c r="O1873" s="499"/>
    </row>
    <row r="1874" spans="1:15" s="497" customFormat="1" ht="30" x14ac:dyDescent="0.4">
      <c r="A1874" s="506"/>
      <c r="B1874" s="495"/>
      <c r="C1874" s="495"/>
      <c r="D1874" s="495"/>
      <c r="E1874" s="495"/>
      <c r="F1874" s="495"/>
      <c r="H1874" s="495"/>
      <c r="J1874" s="495"/>
      <c r="K1874" s="495"/>
      <c r="L1874" s="495"/>
      <c r="O1874" s="500"/>
    </row>
    <row r="1875" spans="1:15" s="497" customFormat="1" ht="30" x14ac:dyDescent="0.4">
      <c r="A1875" s="506"/>
      <c r="B1875" s="495"/>
      <c r="C1875" s="495"/>
      <c r="D1875" s="495"/>
      <c r="E1875" s="495"/>
      <c r="F1875" s="495"/>
      <c r="H1875" s="495"/>
      <c r="J1875" s="495"/>
      <c r="K1875" s="495"/>
      <c r="L1875" s="495"/>
      <c r="O1875" s="500"/>
    </row>
    <row r="1876" spans="1:15" s="497" customFormat="1" ht="30" x14ac:dyDescent="0.2">
      <c r="A1876" s="506"/>
      <c r="B1876" s="495"/>
      <c r="C1876" s="495"/>
      <c r="D1876" s="495"/>
      <c r="E1876" s="495"/>
      <c r="F1876" s="495"/>
      <c r="H1876" s="495"/>
      <c r="J1876" s="495"/>
      <c r="K1876" s="495"/>
      <c r="L1876" s="495"/>
      <c r="O1876" s="499"/>
    </row>
    <row r="1877" spans="1:15" s="497" customFormat="1" ht="30" x14ac:dyDescent="0.4">
      <c r="A1877" s="506"/>
      <c r="B1877" s="495"/>
      <c r="C1877" s="495"/>
      <c r="D1877" s="495"/>
      <c r="E1877" s="495"/>
      <c r="F1877" s="495"/>
      <c r="H1877" s="495"/>
      <c r="J1877" s="495"/>
      <c r="K1877" s="495"/>
      <c r="L1877" s="495"/>
      <c r="O1877" s="500"/>
    </row>
    <row r="1878" spans="1:15" s="497" customFormat="1" ht="30" x14ac:dyDescent="0.2">
      <c r="A1878" s="506"/>
      <c r="B1878" s="495"/>
      <c r="C1878" s="495"/>
      <c r="D1878" s="495"/>
      <c r="E1878" s="495"/>
      <c r="F1878" s="495"/>
      <c r="H1878" s="495"/>
      <c r="J1878" s="495"/>
      <c r="K1878" s="495"/>
      <c r="L1878" s="495"/>
      <c r="O1878" s="499"/>
    </row>
    <row r="1879" spans="1:15" s="497" customFormat="1" ht="30" x14ac:dyDescent="0.4">
      <c r="A1879" s="506"/>
      <c r="B1879" s="495"/>
      <c r="C1879" s="495"/>
      <c r="D1879" s="495"/>
      <c r="E1879" s="495"/>
      <c r="F1879" s="495"/>
      <c r="H1879" s="495"/>
      <c r="J1879" s="495"/>
      <c r="K1879" s="495"/>
      <c r="L1879" s="495"/>
      <c r="O1879" s="500"/>
    </row>
    <row r="1880" spans="1:15" s="497" customFormat="1" ht="30" x14ac:dyDescent="0.2">
      <c r="A1880" s="506"/>
      <c r="B1880" s="495"/>
      <c r="C1880" s="495"/>
      <c r="D1880" s="495"/>
      <c r="E1880" s="495"/>
      <c r="F1880" s="495"/>
      <c r="H1880" s="495"/>
      <c r="J1880" s="495"/>
      <c r="K1880" s="495"/>
      <c r="L1880" s="495"/>
      <c r="O1880" s="499"/>
    </row>
    <row r="1881" spans="1:15" s="497" customFormat="1" ht="30" x14ac:dyDescent="0.2">
      <c r="A1881" s="506"/>
      <c r="B1881" s="495"/>
      <c r="C1881" s="495"/>
      <c r="D1881" s="495"/>
      <c r="E1881" s="495"/>
      <c r="F1881" s="495"/>
      <c r="H1881" s="495"/>
      <c r="J1881" s="495"/>
      <c r="K1881" s="495"/>
      <c r="L1881" s="495"/>
      <c r="O1881" s="499"/>
    </row>
    <row r="1882" spans="1:15" s="497" customFormat="1" ht="30" x14ac:dyDescent="0.2">
      <c r="A1882" s="506"/>
      <c r="B1882" s="495"/>
      <c r="C1882" s="495"/>
      <c r="D1882" s="495"/>
      <c r="E1882" s="495"/>
      <c r="F1882" s="495"/>
      <c r="H1882" s="495"/>
      <c r="J1882" s="495"/>
      <c r="K1882" s="495"/>
      <c r="L1882" s="495"/>
      <c r="O1882" s="499"/>
    </row>
    <row r="1883" spans="1:15" s="497" customFormat="1" ht="30" x14ac:dyDescent="0.4">
      <c r="A1883" s="506"/>
      <c r="B1883" s="495"/>
      <c r="C1883" s="495"/>
      <c r="D1883" s="495"/>
      <c r="E1883" s="495"/>
      <c r="F1883" s="495"/>
      <c r="H1883" s="495"/>
      <c r="J1883" s="495"/>
      <c r="K1883" s="495"/>
      <c r="L1883" s="495"/>
      <c r="O1883" s="500"/>
    </row>
    <row r="1884" spans="1:15" s="497" customFormat="1" ht="30" x14ac:dyDescent="0.2">
      <c r="A1884" s="506"/>
      <c r="B1884" s="495"/>
      <c r="C1884" s="495"/>
      <c r="D1884" s="495"/>
      <c r="E1884" s="495"/>
      <c r="F1884" s="495"/>
      <c r="H1884" s="495"/>
      <c r="J1884" s="495"/>
      <c r="K1884" s="495"/>
      <c r="L1884" s="495"/>
      <c r="O1884" s="499"/>
    </row>
    <row r="1885" spans="1:15" s="497" customFormat="1" ht="30" x14ac:dyDescent="0.4">
      <c r="A1885" s="506"/>
      <c r="B1885" s="495"/>
      <c r="C1885" s="495"/>
      <c r="D1885" s="495"/>
      <c r="E1885" s="495"/>
      <c r="F1885" s="495"/>
      <c r="H1885" s="495"/>
      <c r="J1885" s="495"/>
      <c r="K1885" s="495"/>
      <c r="L1885" s="495"/>
      <c r="O1885" s="500"/>
    </row>
    <row r="1886" spans="1:15" s="497" customFormat="1" ht="30" x14ac:dyDescent="0.2">
      <c r="A1886" s="506"/>
      <c r="B1886" s="495"/>
      <c r="C1886" s="495"/>
      <c r="D1886" s="495"/>
      <c r="E1886" s="495"/>
      <c r="F1886" s="495"/>
      <c r="H1886" s="495"/>
      <c r="J1886" s="495"/>
      <c r="K1886" s="495"/>
      <c r="L1886" s="495"/>
      <c r="O1886" s="499"/>
    </row>
    <row r="1887" spans="1:15" s="497" customFormat="1" ht="30" x14ac:dyDescent="0.4">
      <c r="A1887" s="506"/>
      <c r="B1887" s="495"/>
      <c r="C1887" s="495"/>
      <c r="D1887" s="495"/>
      <c r="E1887" s="495"/>
      <c r="F1887" s="495"/>
      <c r="H1887" s="495"/>
      <c r="J1887" s="495"/>
      <c r="K1887" s="495"/>
      <c r="L1887" s="495"/>
      <c r="O1887" s="500"/>
    </row>
    <row r="1888" spans="1:15" s="497" customFormat="1" ht="30" x14ac:dyDescent="0.4">
      <c r="A1888" s="506"/>
      <c r="B1888" s="495"/>
      <c r="C1888" s="495"/>
      <c r="D1888" s="495"/>
      <c r="E1888" s="495"/>
      <c r="F1888" s="495"/>
      <c r="H1888" s="495"/>
      <c r="J1888" s="495"/>
      <c r="K1888" s="495"/>
      <c r="L1888" s="495"/>
      <c r="O1888" s="500"/>
    </row>
    <row r="1889" spans="1:15" s="497" customFormat="1" ht="30" x14ac:dyDescent="0.2">
      <c r="A1889" s="506"/>
      <c r="B1889" s="495"/>
      <c r="C1889" s="495"/>
      <c r="D1889" s="495"/>
      <c r="E1889" s="495"/>
      <c r="F1889" s="495"/>
      <c r="H1889" s="495"/>
      <c r="J1889" s="495"/>
      <c r="K1889" s="495"/>
      <c r="L1889" s="495"/>
      <c r="O1889" s="499"/>
    </row>
    <row r="1890" spans="1:15" s="497" customFormat="1" ht="30" x14ac:dyDescent="0.2">
      <c r="A1890" s="506"/>
      <c r="B1890" s="495"/>
      <c r="C1890" s="495"/>
      <c r="D1890" s="495"/>
      <c r="E1890" s="495"/>
      <c r="F1890" s="495"/>
      <c r="H1890" s="495"/>
      <c r="J1890" s="495"/>
      <c r="K1890" s="495"/>
      <c r="L1890" s="495"/>
      <c r="O1890" s="499"/>
    </row>
    <row r="1891" spans="1:15" s="497" customFormat="1" ht="30" x14ac:dyDescent="0.4">
      <c r="A1891" s="506"/>
      <c r="B1891" s="495"/>
      <c r="C1891" s="495"/>
      <c r="D1891" s="495"/>
      <c r="E1891" s="495"/>
      <c r="F1891" s="495"/>
      <c r="H1891" s="495"/>
      <c r="J1891" s="495"/>
      <c r="K1891" s="495"/>
      <c r="L1891" s="495"/>
      <c r="O1891" s="500"/>
    </row>
    <row r="1892" spans="1:15" s="497" customFormat="1" ht="30" x14ac:dyDescent="0.4">
      <c r="A1892" s="506"/>
      <c r="B1892" s="495"/>
      <c r="C1892" s="495"/>
      <c r="D1892" s="495"/>
      <c r="E1892" s="495"/>
      <c r="F1892" s="495"/>
      <c r="H1892" s="495"/>
      <c r="J1892" s="495"/>
      <c r="K1892" s="495"/>
      <c r="L1892" s="495"/>
      <c r="O1892" s="500"/>
    </row>
    <row r="1893" spans="1:15" s="497" customFormat="1" ht="30" x14ac:dyDescent="0.2">
      <c r="A1893" s="506"/>
      <c r="B1893" s="495"/>
      <c r="C1893" s="495"/>
      <c r="D1893" s="495"/>
      <c r="E1893" s="495"/>
      <c r="F1893" s="495"/>
      <c r="H1893" s="495"/>
      <c r="J1893" s="495"/>
      <c r="K1893" s="495"/>
      <c r="L1893" s="495"/>
      <c r="O1893" s="499"/>
    </row>
    <row r="1894" spans="1:15" s="497" customFormat="1" ht="30" x14ac:dyDescent="0.4">
      <c r="A1894" s="506"/>
      <c r="B1894" s="495"/>
      <c r="C1894" s="495"/>
      <c r="D1894" s="495"/>
      <c r="E1894" s="495"/>
      <c r="F1894" s="495"/>
      <c r="H1894" s="495"/>
      <c r="J1894" s="495"/>
      <c r="K1894" s="495"/>
      <c r="L1894" s="495"/>
      <c r="O1894" s="500"/>
    </row>
    <row r="1895" spans="1:15" s="497" customFormat="1" ht="30" x14ac:dyDescent="0.2">
      <c r="A1895" s="506"/>
      <c r="B1895" s="495"/>
      <c r="C1895" s="495"/>
      <c r="D1895" s="495"/>
      <c r="E1895" s="495"/>
      <c r="F1895" s="495"/>
      <c r="H1895" s="495"/>
      <c r="J1895" s="495"/>
      <c r="K1895" s="495"/>
      <c r="L1895" s="495"/>
      <c r="O1895" s="499"/>
    </row>
    <row r="1896" spans="1:15" s="497" customFormat="1" ht="30" x14ac:dyDescent="0.2">
      <c r="A1896" s="506"/>
      <c r="B1896" s="495"/>
      <c r="C1896" s="495"/>
      <c r="D1896" s="495"/>
      <c r="E1896" s="495"/>
      <c r="F1896" s="495"/>
      <c r="H1896" s="495"/>
      <c r="J1896" s="495"/>
      <c r="K1896" s="495"/>
      <c r="L1896" s="495"/>
      <c r="O1896" s="499"/>
    </row>
    <row r="1897" spans="1:15" s="497" customFormat="1" ht="30" x14ac:dyDescent="0.2">
      <c r="A1897" s="506"/>
      <c r="B1897" s="495"/>
      <c r="C1897" s="495"/>
      <c r="D1897" s="495"/>
      <c r="E1897" s="495"/>
      <c r="F1897" s="495"/>
      <c r="H1897" s="495"/>
      <c r="J1897" s="495"/>
      <c r="K1897" s="495"/>
      <c r="L1897" s="495"/>
      <c r="O1897" s="499"/>
    </row>
    <row r="1898" spans="1:15" s="497" customFormat="1" ht="30" x14ac:dyDescent="0.2">
      <c r="A1898" s="506"/>
      <c r="B1898" s="495"/>
      <c r="C1898" s="495"/>
      <c r="D1898" s="495"/>
      <c r="E1898" s="495"/>
      <c r="F1898" s="495"/>
      <c r="H1898" s="495"/>
      <c r="J1898" s="495"/>
      <c r="K1898" s="495"/>
      <c r="L1898" s="495"/>
      <c r="O1898" s="499"/>
    </row>
    <row r="1899" spans="1:15" s="497" customFormat="1" ht="30" x14ac:dyDescent="0.2">
      <c r="A1899" s="506"/>
      <c r="B1899" s="495"/>
      <c r="C1899" s="495"/>
      <c r="D1899" s="495"/>
      <c r="E1899" s="495"/>
      <c r="F1899" s="495"/>
      <c r="H1899" s="495"/>
      <c r="J1899" s="495"/>
      <c r="K1899" s="495"/>
      <c r="L1899" s="495"/>
      <c r="O1899" s="499"/>
    </row>
    <row r="1900" spans="1:15" s="497" customFormat="1" ht="30" x14ac:dyDescent="0.2">
      <c r="A1900" s="506"/>
      <c r="B1900" s="495"/>
      <c r="C1900" s="495"/>
      <c r="D1900" s="495"/>
      <c r="E1900" s="495"/>
      <c r="F1900" s="495"/>
      <c r="H1900" s="495"/>
      <c r="J1900" s="495"/>
      <c r="K1900" s="495"/>
      <c r="L1900" s="495"/>
      <c r="O1900" s="499"/>
    </row>
    <row r="1901" spans="1:15" s="497" customFormat="1" ht="30" x14ac:dyDescent="0.2">
      <c r="A1901" s="506"/>
      <c r="B1901" s="495"/>
      <c r="C1901" s="495"/>
      <c r="D1901" s="495"/>
      <c r="E1901" s="495"/>
      <c r="F1901" s="495"/>
      <c r="H1901" s="495"/>
      <c r="J1901" s="495"/>
      <c r="K1901" s="495"/>
      <c r="L1901" s="495"/>
      <c r="O1901" s="499"/>
    </row>
    <row r="1902" spans="1:15" s="497" customFormat="1" ht="30" x14ac:dyDescent="0.2">
      <c r="A1902" s="506"/>
      <c r="B1902" s="495"/>
      <c r="C1902" s="495"/>
      <c r="D1902" s="495"/>
      <c r="E1902" s="495"/>
      <c r="F1902" s="495"/>
      <c r="H1902" s="495"/>
      <c r="J1902" s="495"/>
      <c r="K1902" s="495"/>
      <c r="L1902" s="495"/>
      <c r="O1902" s="499"/>
    </row>
    <row r="1903" spans="1:15" s="497" customFormat="1" ht="30" x14ac:dyDescent="0.2">
      <c r="A1903" s="506"/>
      <c r="B1903" s="495"/>
      <c r="C1903" s="495"/>
      <c r="D1903" s="495"/>
      <c r="E1903" s="495"/>
      <c r="F1903" s="495"/>
      <c r="H1903" s="495"/>
      <c r="J1903" s="495"/>
      <c r="K1903" s="495"/>
      <c r="L1903" s="495"/>
      <c r="O1903" s="499"/>
    </row>
    <row r="1904" spans="1:15" s="497" customFormat="1" ht="30" x14ac:dyDescent="0.2">
      <c r="A1904" s="506"/>
      <c r="B1904" s="495"/>
      <c r="C1904" s="495"/>
      <c r="D1904" s="495"/>
      <c r="E1904" s="495"/>
      <c r="F1904" s="495"/>
      <c r="H1904" s="495"/>
      <c r="J1904" s="495"/>
      <c r="K1904" s="495"/>
      <c r="L1904" s="495"/>
      <c r="O1904" s="499"/>
    </row>
    <row r="1905" spans="1:15" s="497" customFormat="1" ht="30" x14ac:dyDescent="0.2">
      <c r="A1905" s="506"/>
      <c r="B1905" s="495"/>
      <c r="C1905" s="495"/>
      <c r="D1905" s="495"/>
      <c r="E1905" s="495"/>
      <c r="F1905" s="495"/>
      <c r="H1905" s="495"/>
      <c r="J1905" s="495"/>
      <c r="K1905" s="495"/>
      <c r="L1905" s="495"/>
      <c r="O1905" s="499"/>
    </row>
    <row r="1906" spans="1:15" s="497" customFormat="1" ht="30" x14ac:dyDescent="0.2">
      <c r="A1906" s="506"/>
      <c r="B1906" s="495"/>
      <c r="C1906" s="495"/>
      <c r="D1906" s="495"/>
      <c r="E1906" s="495"/>
      <c r="F1906" s="495"/>
      <c r="H1906" s="495"/>
      <c r="J1906" s="495"/>
      <c r="K1906" s="495"/>
      <c r="L1906" s="495"/>
      <c r="O1906" s="499"/>
    </row>
    <row r="1907" spans="1:15" s="497" customFormat="1" ht="30" x14ac:dyDescent="0.2">
      <c r="A1907" s="506"/>
      <c r="B1907" s="495"/>
      <c r="C1907" s="495"/>
      <c r="D1907" s="495"/>
      <c r="E1907" s="495"/>
      <c r="F1907" s="495"/>
      <c r="H1907" s="495"/>
      <c r="J1907" s="495"/>
      <c r="K1907" s="495"/>
      <c r="L1907" s="495"/>
      <c r="O1907" s="499"/>
    </row>
    <row r="1908" spans="1:15" s="497" customFormat="1" ht="30" x14ac:dyDescent="0.4">
      <c r="A1908" s="506"/>
      <c r="B1908" s="495"/>
      <c r="C1908" s="495"/>
      <c r="D1908" s="495"/>
      <c r="E1908" s="495"/>
      <c r="F1908" s="495"/>
      <c r="H1908" s="495"/>
      <c r="J1908" s="495"/>
      <c r="K1908" s="495"/>
      <c r="L1908" s="495"/>
      <c r="O1908" s="500"/>
    </row>
    <row r="1909" spans="1:15" s="497" customFormat="1" ht="30" x14ac:dyDescent="0.2">
      <c r="A1909" s="506"/>
      <c r="B1909" s="495"/>
      <c r="C1909" s="495"/>
      <c r="D1909" s="495"/>
      <c r="E1909" s="495"/>
      <c r="F1909" s="495"/>
      <c r="H1909" s="495"/>
      <c r="J1909" s="495"/>
      <c r="K1909" s="495"/>
      <c r="L1909" s="495"/>
      <c r="O1909" s="499"/>
    </row>
    <row r="1910" spans="1:15" s="497" customFormat="1" ht="30" x14ac:dyDescent="0.4">
      <c r="A1910" s="506"/>
      <c r="B1910" s="495"/>
      <c r="C1910" s="495"/>
      <c r="D1910" s="495"/>
      <c r="E1910" s="495"/>
      <c r="F1910" s="495"/>
      <c r="H1910" s="495"/>
      <c r="J1910" s="495"/>
      <c r="K1910" s="495"/>
      <c r="L1910" s="495"/>
      <c r="O1910" s="500"/>
    </row>
    <row r="1911" spans="1:15" s="497" customFormat="1" ht="30" x14ac:dyDescent="0.4">
      <c r="A1911" s="506"/>
      <c r="B1911" s="495"/>
      <c r="C1911" s="495"/>
      <c r="D1911" s="495"/>
      <c r="E1911" s="495"/>
      <c r="F1911" s="495"/>
      <c r="H1911" s="495"/>
      <c r="J1911" s="495"/>
      <c r="K1911" s="495"/>
      <c r="L1911" s="495"/>
      <c r="O1911" s="500"/>
    </row>
    <row r="1912" spans="1:15" s="497" customFormat="1" ht="30" x14ac:dyDescent="0.4">
      <c r="A1912" s="506"/>
      <c r="B1912" s="495"/>
      <c r="C1912" s="495"/>
      <c r="D1912" s="495"/>
      <c r="E1912" s="495"/>
      <c r="F1912" s="495"/>
      <c r="H1912" s="495"/>
      <c r="J1912" s="495"/>
      <c r="K1912" s="495"/>
      <c r="L1912" s="495"/>
      <c r="O1912" s="500"/>
    </row>
    <row r="1913" spans="1:15" s="497" customFormat="1" ht="30" x14ac:dyDescent="0.2">
      <c r="A1913" s="506"/>
      <c r="B1913" s="495"/>
      <c r="C1913" s="495"/>
      <c r="D1913" s="495"/>
      <c r="E1913" s="495"/>
      <c r="F1913" s="495"/>
      <c r="H1913" s="495"/>
      <c r="J1913" s="495"/>
      <c r="K1913" s="495"/>
      <c r="L1913" s="495"/>
      <c r="O1913" s="499"/>
    </row>
    <row r="1914" spans="1:15" s="497" customFormat="1" ht="30" x14ac:dyDescent="0.4">
      <c r="A1914" s="506"/>
      <c r="B1914" s="495"/>
      <c r="C1914" s="495"/>
      <c r="D1914" s="495"/>
      <c r="E1914" s="495"/>
      <c r="F1914" s="495"/>
      <c r="H1914" s="495"/>
      <c r="J1914" s="495"/>
      <c r="K1914" s="495"/>
      <c r="L1914" s="495"/>
      <c r="O1914" s="500"/>
    </row>
    <row r="1915" spans="1:15" s="497" customFormat="1" ht="30" x14ac:dyDescent="0.4">
      <c r="A1915" s="506"/>
      <c r="B1915" s="495"/>
      <c r="C1915" s="495"/>
      <c r="D1915" s="495"/>
      <c r="E1915" s="495"/>
      <c r="F1915" s="495"/>
      <c r="H1915" s="495"/>
      <c r="J1915" s="495"/>
      <c r="K1915" s="495"/>
      <c r="L1915" s="495"/>
      <c r="O1915" s="500"/>
    </row>
    <row r="1916" spans="1:15" s="497" customFormat="1" ht="30" x14ac:dyDescent="0.2">
      <c r="A1916" s="506"/>
      <c r="B1916" s="495"/>
      <c r="C1916" s="495"/>
      <c r="D1916" s="495"/>
      <c r="E1916" s="495"/>
      <c r="F1916" s="495"/>
      <c r="H1916" s="495"/>
      <c r="J1916" s="495"/>
      <c r="K1916" s="495"/>
      <c r="L1916" s="495"/>
      <c r="O1916" s="499"/>
    </row>
    <row r="1917" spans="1:15" s="497" customFormat="1" ht="30" x14ac:dyDescent="0.4">
      <c r="A1917" s="506"/>
      <c r="B1917" s="495"/>
      <c r="C1917" s="495"/>
      <c r="D1917" s="495"/>
      <c r="E1917" s="495"/>
      <c r="F1917" s="495"/>
      <c r="H1917" s="495"/>
      <c r="J1917" s="495"/>
      <c r="K1917" s="495"/>
      <c r="L1917" s="495"/>
      <c r="O1917" s="500"/>
    </row>
    <row r="1918" spans="1:15" s="497" customFormat="1" ht="30" x14ac:dyDescent="0.2">
      <c r="A1918" s="506"/>
      <c r="B1918" s="495"/>
      <c r="C1918" s="495"/>
      <c r="D1918" s="495"/>
      <c r="E1918" s="495"/>
      <c r="F1918" s="495"/>
      <c r="H1918" s="495"/>
      <c r="J1918" s="495"/>
      <c r="K1918" s="495"/>
      <c r="L1918" s="495"/>
      <c r="O1918" s="499"/>
    </row>
    <row r="1919" spans="1:15" s="497" customFormat="1" ht="30" x14ac:dyDescent="0.2">
      <c r="A1919" s="506"/>
      <c r="B1919" s="495"/>
      <c r="C1919" s="495"/>
      <c r="D1919" s="495"/>
      <c r="E1919" s="495"/>
      <c r="F1919" s="495"/>
      <c r="H1919" s="495"/>
      <c r="J1919" s="495"/>
      <c r="K1919" s="495"/>
      <c r="L1919" s="495"/>
      <c r="O1919" s="499"/>
    </row>
    <row r="1920" spans="1:15" s="497" customFormat="1" ht="30" x14ac:dyDescent="0.2">
      <c r="A1920" s="506"/>
      <c r="B1920" s="495"/>
      <c r="C1920" s="495"/>
      <c r="D1920" s="495"/>
      <c r="E1920" s="495"/>
      <c r="F1920" s="495"/>
      <c r="H1920" s="495"/>
      <c r="J1920" s="495"/>
      <c r="K1920" s="495"/>
      <c r="L1920" s="495"/>
      <c r="O1920" s="499"/>
    </row>
    <row r="1921" spans="1:15" s="497" customFormat="1" ht="30" x14ac:dyDescent="0.4">
      <c r="A1921" s="506"/>
      <c r="B1921" s="495"/>
      <c r="C1921" s="495"/>
      <c r="D1921" s="495"/>
      <c r="E1921" s="495"/>
      <c r="F1921" s="495"/>
      <c r="H1921" s="495"/>
      <c r="J1921" s="495"/>
      <c r="K1921" s="495"/>
      <c r="L1921" s="495"/>
      <c r="O1921" s="500"/>
    </row>
    <row r="1922" spans="1:15" s="497" customFormat="1" ht="30" x14ac:dyDescent="0.4">
      <c r="A1922" s="506"/>
      <c r="B1922" s="495"/>
      <c r="C1922" s="495"/>
      <c r="D1922" s="495"/>
      <c r="E1922" s="495"/>
      <c r="F1922" s="495"/>
      <c r="H1922" s="495"/>
      <c r="J1922" s="495"/>
      <c r="K1922" s="495"/>
      <c r="L1922" s="495"/>
      <c r="O1922" s="500"/>
    </row>
    <row r="1923" spans="1:15" s="497" customFormat="1" ht="30" x14ac:dyDescent="0.4">
      <c r="A1923" s="506"/>
      <c r="B1923" s="495"/>
      <c r="C1923" s="495"/>
      <c r="D1923" s="495"/>
      <c r="E1923" s="495"/>
      <c r="F1923" s="495"/>
      <c r="H1923" s="495"/>
      <c r="J1923" s="495"/>
      <c r="K1923" s="495"/>
      <c r="L1923" s="495"/>
      <c r="O1923" s="500"/>
    </row>
    <row r="1924" spans="1:15" s="497" customFormat="1" ht="30" x14ac:dyDescent="0.2">
      <c r="A1924" s="506"/>
      <c r="B1924" s="495"/>
      <c r="C1924" s="495"/>
      <c r="D1924" s="495"/>
      <c r="E1924" s="495"/>
      <c r="F1924" s="495"/>
      <c r="H1924" s="495"/>
      <c r="J1924" s="495"/>
      <c r="K1924" s="495"/>
      <c r="L1924" s="495"/>
      <c r="O1924" s="499"/>
    </row>
    <row r="1925" spans="1:15" s="497" customFormat="1" ht="30" x14ac:dyDescent="0.2">
      <c r="A1925" s="506"/>
      <c r="B1925" s="495"/>
      <c r="C1925" s="495"/>
      <c r="D1925" s="495"/>
      <c r="E1925" s="495"/>
      <c r="F1925" s="495"/>
      <c r="H1925" s="495"/>
      <c r="J1925" s="495"/>
      <c r="K1925" s="495"/>
      <c r="L1925" s="495"/>
      <c r="O1925" s="499"/>
    </row>
    <row r="1926" spans="1:15" s="497" customFormat="1" ht="30" x14ac:dyDescent="0.2">
      <c r="A1926" s="506"/>
      <c r="B1926" s="495"/>
      <c r="C1926" s="495"/>
      <c r="D1926" s="495"/>
      <c r="E1926" s="495"/>
      <c r="F1926" s="495"/>
      <c r="H1926" s="495"/>
      <c r="J1926" s="495"/>
      <c r="K1926" s="495"/>
      <c r="L1926" s="495"/>
      <c r="O1926" s="499"/>
    </row>
    <row r="1927" spans="1:15" s="497" customFormat="1" ht="30" x14ac:dyDescent="0.4">
      <c r="A1927" s="506"/>
      <c r="B1927" s="495"/>
      <c r="C1927" s="495"/>
      <c r="D1927" s="495"/>
      <c r="E1927" s="495"/>
      <c r="F1927" s="495"/>
      <c r="H1927" s="495"/>
      <c r="J1927" s="495"/>
      <c r="K1927" s="495"/>
      <c r="L1927" s="495"/>
      <c r="O1927" s="500"/>
    </row>
    <row r="1928" spans="1:15" s="497" customFormat="1" ht="30" x14ac:dyDescent="0.2">
      <c r="A1928" s="506"/>
      <c r="B1928" s="495"/>
      <c r="C1928" s="495"/>
      <c r="D1928" s="495"/>
      <c r="E1928" s="495"/>
      <c r="F1928" s="495"/>
      <c r="H1928" s="495"/>
      <c r="J1928" s="495"/>
      <c r="K1928" s="495"/>
      <c r="L1928" s="495"/>
      <c r="O1928" s="499"/>
    </row>
    <row r="1929" spans="1:15" s="497" customFormat="1" ht="30" x14ac:dyDescent="0.4">
      <c r="A1929" s="506"/>
      <c r="B1929" s="495"/>
      <c r="C1929" s="495"/>
      <c r="D1929" s="495"/>
      <c r="E1929" s="495"/>
      <c r="F1929" s="495"/>
      <c r="H1929" s="495"/>
      <c r="J1929" s="495"/>
      <c r="K1929" s="495"/>
      <c r="L1929" s="495"/>
      <c r="O1929" s="500"/>
    </row>
    <row r="1930" spans="1:15" s="497" customFormat="1" ht="30" x14ac:dyDescent="0.2">
      <c r="A1930" s="506"/>
      <c r="B1930" s="495"/>
      <c r="C1930" s="495"/>
      <c r="D1930" s="495"/>
      <c r="E1930" s="495"/>
      <c r="F1930" s="495"/>
      <c r="H1930" s="495"/>
      <c r="J1930" s="495"/>
      <c r="K1930" s="495"/>
      <c r="L1930" s="495"/>
      <c r="O1930" s="499"/>
    </row>
    <row r="1931" spans="1:15" s="497" customFormat="1" ht="30" x14ac:dyDescent="0.2">
      <c r="A1931" s="506"/>
      <c r="B1931" s="495"/>
      <c r="C1931" s="495"/>
      <c r="D1931" s="495"/>
      <c r="E1931" s="495"/>
      <c r="F1931" s="495"/>
      <c r="H1931" s="495"/>
      <c r="J1931" s="495"/>
      <c r="K1931" s="495"/>
      <c r="L1931" s="495"/>
      <c r="O1931" s="499"/>
    </row>
    <row r="1932" spans="1:15" s="497" customFormat="1" ht="30" x14ac:dyDescent="0.2">
      <c r="A1932" s="506"/>
      <c r="B1932" s="495"/>
      <c r="C1932" s="495"/>
      <c r="D1932" s="495"/>
      <c r="E1932" s="495"/>
      <c r="F1932" s="495"/>
      <c r="H1932" s="495"/>
      <c r="J1932" s="495"/>
      <c r="K1932" s="495"/>
      <c r="L1932" s="495"/>
      <c r="O1932" s="499"/>
    </row>
    <row r="1933" spans="1:15" s="497" customFormat="1" ht="30" x14ac:dyDescent="0.2">
      <c r="A1933" s="506"/>
      <c r="B1933" s="495"/>
      <c r="C1933" s="495"/>
      <c r="D1933" s="495"/>
      <c r="E1933" s="495"/>
      <c r="F1933" s="495"/>
      <c r="H1933" s="495"/>
      <c r="J1933" s="495"/>
      <c r="K1933" s="495"/>
      <c r="L1933" s="495"/>
      <c r="O1933" s="499"/>
    </row>
    <row r="1934" spans="1:15" s="497" customFormat="1" ht="30" x14ac:dyDescent="0.2">
      <c r="A1934" s="506"/>
      <c r="B1934" s="495"/>
      <c r="C1934" s="495"/>
      <c r="D1934" s="495"/>
      <c r="E1934" s="495"/>
      <c r="F1934" s="495"/>
      <c r="H1934" s="495"/>
      <c r="J1934" s="495"/>
      <c r="K1934" s="495"/>
      <c r="L1934" s="495"/>
      <c r="O1934" s="499"/>
    </row>
    <row r="1935" spans="1:15" s="497" customFormat="1" ht="30" x14ac:dyDescent="0.4">
      <c r="A1935" s="506"/>
      <c r="B1935" s="495"/>
      <c r="C1935" s="495"/>
      <c r="D1935" s="495"/>
      <c r="E1935" s="495"/>
      <c r="F1935" s="495"/>
      <c r="H1935" s="495"/>
      <c r="J1935" s="495"/>
      <c r="K1935" s="495"/>
      <c r="L1935" s="495"/>
      <c r="O1935" s="500"/>
    </row>
    <row r="1936" spans="1:15" s="497" customFormat="1" ht="30" x14ac:dyDescent="0.2">
      <c r="A1936" s="506"/>
      <c r="B1936" s="495"/>
      <c r="C1936" s="495"/>
      <c r="D1936" s="495"/>
      <c r="E1936" s="495"/>
      <c r="F1936" s="495"/>
      <c r="H1936" s="495"/>
      <c r="J1936" s="495"/>
      <c r="K1936" s="495"/>
      <c r="L1936" s="495"/>
      <c r="O1936" s="499"/>
    </row>
    <row r="1937" spans="1:15" s="497" customFormat="1" ht="30" x14ac:dyDescent="0.2">
      <c r="A1937" s="506"/>
      <c r="B1937" s="495"/>
      <c r="C1937" s="495"/>
      <c r="D1937" s="495"/>
      <c r="E1937" s="495"/>
      <c r="F1937" s="495"/>
      <c r="H1937" s="495"/>
      <c r="J1937" s="495"/>
      <c r="K1937" s="495"/>
      <c r="L1937" s="495"/>
      <c r="O1937" s="499"/>
    </row>
    <row r="1938" spans="1:15" s="497" customFormat="1" ht="30" x14ac:dyDescent="0.2">
      <c r="A1938" s="506"/>
      <c r="B1938" s="495"/>
      <c r="C1938" s="495"/>
      <c r="D1938" s="495"/>
      <c r="E1938" s="495"/>
      <c r="F1938" s="495"/>
      <c r="H1938" s="495"/>
      <c r="J1938" s="495"/>
      <c r="K1938" s="495"/>
      <c r="L1938" s="495"/>
      <c r="O1938" s="499"/>
    </row>
    <row r="1939" spans="1:15" s="497" customFormat="1" ht="30" x14ac:dyDescent="0.4">
      <c r="A1939" s="506"/>
      <c r="B1939" s="495"/>
      <c r="C1939" s="495"/>
      <c r="D1939" s="495"/>
      <c r="E1939" s="495"/>
      <c r="F1939" s="495"/>
      <c r="H1939" s="495"/>
      <c r="J1939" s="495"/>
      <c r="K1939" s="495"/>
      <c r="L1939" s="495"/>
      <c r="O1939" s="500"/>
    </row>
    <row r="1940" spans="1:15" s="497" customFormat="1" ht="30" x14ac:dyDescent="0.2">
      <c r="A1940" s="506"/>
      <c r="B1940" s="495"/>
      <c r="C1940" s="495"/>
      <c r="D1940" s="495"/>
      <c r="E1940" s="495"/>
      <c r="F1940" s="495"/>
      <c r="H1940" s="495"/>
      <c r="J1940" s="495"/>
      <c r="K1940" s="495"/>
      <c r="L1940" s="495"/>
      <c r="O1940" s="499"/>
    </row>
    <row r="1941" spans="1:15" s="497" customFormat="1" ht="30" x14ac:dyDescent="0.2">
      <c r="A1941" s="506"/>
      <c r="B1941" s="495"/>
      <c r="C1941" s="495"/>
      <c r="D1941" s="495"/>
      <c r="E1941" s="495"/>
      <c r="F1941" s="495"/>
      <c r="H1941" s="495"/>
      <c r="J1941" s="495"/>
      <c r="K1941" s="495"/>
      <c r="L1941" s="495"/>
      <c r="O1941" s="499"/>
    </row>
    <row r="1942" spans="1:15" s="497" customFormat="1" ht="30" x14ac:dyDescent="0.2">
      <c r="A1942" s="506"/>
      <c r="B1942" s="495"/>
      <c r="C1942" s="495"/>
      <c r="D1942" s="495"/>
      <c r="E1942" s="495"/>
      <c r="F1942" s="495"/>
      <c r="H1942" s="495"/>
      <c r="J1942" s="495"/>
      <c r="K1942" s="495"/>
      <c r="L1942" s="495"/>
      <c r="O1942" s="499"/>
    </row>
    <row r="1943" spans="1:15" s="497" customFormat="1" ht="30" x14ac:dyDescent="0.2">
      <c r="A1943" s="506"/>
      <c r="B1943" s="495"/>
      <c r="C1943" s="495"/>
      <c r="D1943" s="495"/>
      <c r="E1943" s="495"/>
      <c r="F1943" s="495"/>
      <c r="H1943" s="495"/>
      <c r="J1943" s="495"/>
      <c r="K1943" s="495"/>
      <c r="L1943" s="495"/>
      <c r="O1943" s="499"/>
    </row>
    <row r="1944" spans="1:15" s="497" customFormat="1" ht="30" x14ac:dyDescent="0.2">
      <c r="A1944" s="506"/>
      <c r="B1944" s="495"/>
      <c r="C1944" s="495"/>
      <c r="D1944" s="495"/>
      <c r="E1944" s="495"/>
      <c r="F1944" s="495"/>
      <c r="H1944" s="495"/>
      <c r="J1944" s="495"/>
      <c r="K1944" s="495"/>
      <c r="L1944" s="495"/>
      <c r="O1944" s="499"/>
    </row>
    <row r="1945" spans="1:15" s="497" customFormat="1" ht="30" x14ac:dyDescent="0.2">
      <c r="A1945" s="506"/>
      <c r="B1945" s="495"/>
      <c r="C1945" s="495"/>
      <c r="D1945" s="495"/>
      <c r="E1945" s="495"/>
      <c r="F1945" s="495"/>
      <c r="H1945" s="495"/>
      <c r="J1945" s="495"/>
      <c r="K1945" s="495"/>
      <c r="L1945" s="495"/>
      <c r="O1945" s="499"/>
    </row>
    <row r="1946" spans="1:15" s="497" customFormat="1" ht="30" x14ac:dyDescent="0.2">
      <c r="A1946" s="506"/>
      <c r="B1946" s="495"/>
      <c r="C1946" s="495"/>
      <c r="D1946" s="495"/>
      <c r="E1946" s="495"/>
      <c r="F1946" s="495"/>
      <c r="H1946" s="495"/>
      <c r="J1946" s="495"/>
      <c r="K1946" s="495"/>
      <c r="L1946" s="495"/>
      <c r="O1946" s="499"/>
    </row>
    <row r="1947" spans="1:15" s="497" customFormat="1" ht="30" x14ac:dyDescent="0.4">
      <c r="A1947" s="506"/>
      <c r="B1947" s="495"/>
      <c r="C1947" s="495"/>
      <c r="D1947" s="495"/>
      <c r="E1947" s="495"/>
      <c r="F1947" s="495"/>
      <c r="H1947" s="495"/>
      <c r="J1947" s="495"/>
      <c r="K1947" s="495"/>
      <c r="L1947" s="495"/>
      <c r="O1947" s="500"/>
    </row>
    <row r="1948" spans="1:15" s="497" customFormat="1" ht="30" x14ac:dyDescent="0.2">
      <c r="A1948" s="506"/>
      <c r="B1948" s="495"/>
      <c r="C1948" s="495"/>
      <c r="D1948" s="495"/>
      <c r="E1948" s="495"/>
      <c r="F1948" s="495"/>
      <c r="H1948" s="495"/>
      <c r="J1948" s="495"/>
      <c r="K1948" s="495"/>
      <c r="L1948" s="495"/>
      <c r="O1948" s="499"/>
    </row>
    <row r="1949" spans="1:15" s="497" customFormat="1" ht="30" x14ac:dyDescent="0.2">
      <c r="A1949" s="506"/>
      <c r="B1949" s="495"/>
      <c r="C1949" s="495"/>
      <c r="D1949" s="495"/>
      <c r="E1949" s="495"/>
      <c r="F1949" s="495"/>
      <c r="H1949" s="495"/>
      <c r="J1949" s="495"/>
      <c r="K1949" s="495"/>
      <c r="L1949" s="495"/>
      <c r="O1949" s="499"/>
    </row>
    <row r="1950" spans="1:15" s="497" customFormat="1" ht="30" x14ac:dyDescent="0.2">
      <c r="A1950" s="506"/>
      <c r="B1950" s="495"/>
      <c r="C1950" s="495"/>
      <c r="D1950" s="495"/>
      <c r="E1950" s="495"/>
      <c r="F1950" s="495"/>
      <c r="H1950" s="495"/>
      <c r="J1950" s="495"/>
      <c r="K1950" s="495"/>
      <c r="L1950" s="495"/>
      <c r="O1950" s="499"/>
    </row>
    <row r="1951" spans="1:15" s="497" customFormat="1" ht="30" x14ac:dyDescent="0.2">
      <c r="A1951" s="506"/>
      <c r="B1951" s="495"/>
      <c r="C1951" s="495"/>
      <c r="D1951" s="495"/>
      <c r="E1951" s="495"/>
      <c r="F1951" s="495"/>
      <c r="H1951" s="495"/>
      <c r="J1951" s="495"/>
      <c r="K1951" s="495"/>
      <c r="L1951" s="495"/>
      <c r="O1951" s="499"/>
    </row>
    <row r="1952" spans="1:15" s="497" customFormat="1" ht="30" x14ac:dyDescent="0.4">
      <c r="A1952" s="506"/>
      <c r="B1952" s="495"/>
      <c r="C1952" s="495"/>
      <c r="D1952" s="495"/>
      <c r="E1952" s="495"/>
      <c r="F1952" s="495"/>
      <c r="H1952" s="495"/>
      <c r="J1952" s="495"/>
      <c r="K1952" s="495"/>
      <c r="L1952" s="495"/>
      <c r="O1952" s="500"/>
    </row>
    <row r="1953" spans="1:15" s="497" customFormat="1" ht="30" x14ac:dyDescent="0.2">
      <c r="A1953" s="506"/>
      <c r="B1953" s="495"/>
      <c r="C1953" s="495"/>
      <c r="D1953" s="495"/>
      <c r="E1953" s="495"/>
      <c r="F1953" s="495"/>
      <c r="H1953" s="495"/>
      <c r="J1953" s="495"/>
      <c r="K1953" s="495"/>
      <c r="L1953" s="495"/>
      <c r="O1953" s="499"/>
    </row>
    <row r="1954" spans="1:15" s="497" customFormat="1" ht="30" x14ac:dyDescent="0.4">
      <c r="A1954" s="506"/>
      <c r="B1954" s="495"/>
      <c r="C1954" s="495"/>
      <c r="D1954" s="495"/>
      <c r="E1954" s="495"/>
      <c r="F1954" s="495"/>
      <c r="H1954" s="495"/>
      <c r="J1954" s="495"/>
      <c r="K1954" s="495"/>
      <c r="L1954" s="495"/>
      <c r="O1954" s="500"/>
    </row>
    <row r="1955" spans="1:15" s="497" customFormat="1" ht="30" x14ac:dyDescent="0.2">
      <c r="A1955" s="506"/>
      <c r="B1955" s="495"/>
      <c r="C1955" s="495"/>
      <c r="D1955" s="495"/>
      <c r="E1955" s="495"/>
      <c r="F1955" s="495"/>
      <c r="H1955" s="495"/>
      <c r="J1955" s="495"/>
      <c r="K1955" s="495"/>
      <c r="L1955" s="495"/>
      <c r="O1955" s="499"/>
    </row>
    <row r="1956" spans="1:15" s="497" customFormat="1" ht="30" x14ac:dyDescent="0.2">
      <c r="A1956" s="506"/>
      <c r="B1956" s="495"/>
      <c r="C1956" s="495"/>
      <c r="D1956" s="495"/>
      <c r="E1956" s="495"/>
      <c r="F1956" s="495"/>
      <c r="H1956" s="495"/>
      <c r="J1956" s="495"/>
      <c r="K1956" s="495"/>
      <c r="L1956" s="495"/>
      <c r="O1956" s="499"/>
    </row>
    <row r="1957" spans="1:15" s="497" customFormat="1" ht="30" x14ac:dyDescent="0.2">
      <c r="A1957" s="506"/>
      <c r="B1957" s="495"/>
      <c r="C1957" s="495"/>
      <c r="D1957" s="495"/>
      <c r="E1957" s="495"/>
      <c r="F1957" s="495"/>
      <c r="H1957" s="495"/>
      <c r="J1957" s="495"/>
      <c r="K1957" s="495"/>
      <c r="L1957" s="495"/>
      <c r="O1957" s="499"/>
    </row>
    <row r="1958" spans="1:15" s="497" customFormat="1" ht="30" x14ac:dyDescent="0.2">
      <c r="A1958" s="506"/>
      <c r="B1958" s="495"/>
      <c r="C1958" s="495"/>
      <c r="D1958" s="495"/>
      <c r="E1958" s="495"/>
      <c r="F1958" s="495"/>
      <c r="H1958" s="495"/>
      <c r="J1958" s="495"/>
      <c r="K1958" s="495"/>
      <c r="L1958" s="495"/>
      <c r="O1958" s="499"/>
    </row>
    <row r="1959" spans="1:15" s="497" customFormat="1" ht="30" x14ac:dyDescent="0.4">
      <c r="A1959" s="506"/>
      <c r="B1959" s="495"/>
      <c r="C1959" s="495"/>
      <c r="D1959" s="495"/>
      <c r="E1959" s="495"/>
      <c r="F1959" s="495"/>
      <c r="H1959" s="495"/>
      <c r="J1959" s="495"/>
      <c r="K1959" s="495"/>
      <c r="L1959" s="495"/>
      <c r="O1959" s="500"/>
    </row>
    <row r="1960" spans="1:15" s="497" customFormat="1" ht="30" x14ac:dyDescent="0.4">
      <c r="A1960" s="506"/>
      <c r="B1960" s="495"/>
      <c r="C1960" s="495"/>
      <c r="D1960" s="495"/>
      <c r="E1960" s="495"/>
      <c r="F1960" s="495"/>
      <c r="H1960" s="495"/>
      <c r="J1960" s="495"/>
      <c r="K1960" s="495"/>
      <c r="L1960" s="495"/>
      <c r="O1960" s="500"/>
    </row>
    <row r="1961" spans="1:15" s="497" customFormat="1" ht="30" x14ac:dyDescent="0.2">
      <c r="A1961" s="506"/>
      <c r="B1961" s="495"/>
      <c r="C1961" s="495"/>
      <c r="D1961" s="495"/>
      <c r="E1961" s="495"/>
      <c r="F1961" s="495"/>
      <c r="H1961" s="495"/>
      <c r="J1961" s="495"/>
      <c r="K1961" s="495"/>
      <c r="L1961" s="495"/>
      <c r="O1961" s="509"/>
    </row>
    <row r="1962" spans="1:15" s="497" customFormat="1" ht="30" x14ac:dyDescent="0.2">
      <c r="A1962" s="506"/>
      <c r="B1962" s="495"/>
      <c r="C1962" s="495"/>
      <c r="D1962" s="495"/>
      <c r="E1962" s="495"/>
      <c r="F1962" s="495"/>
      <c r="H1962" s="495"/>
      <c r="J1962" s="495"/>
      <c r="K1962" s="495"/>
      <c r="L1962" s="495"/>
      <c r="O1962" s="509"/>
    </row>
    <row r="1963" spans="1:15" s="497" customFormat="1" ht="30" x14ac:dyDescent="0.2">
      <c r="A1963" s="506"/>
      <c r="B1963" s="495"/>
      <c r="C1963" s="495"/>
      <c r="D1963" s="495"/>
      <c r="E1963" s="495"/>
      <c r="F1963" s="495"/>
      <c r="H1963" s="495"/>
      <c r="J1963" s="495"/>
      <c r="K1963" s="495"/>
      <c r="L1963" s="495"/>
      <c r="O1963" s="509"/>
    </row>
    <row r="1964" spans="1:15" s="497" customFormat="1" ht="30" x14ac:dyDescent="0.2">
      <c r="A1964" s="506"/>
      <c r="B1964" s="495"/>
      <c r="C1964" s="495"/>
      <c r="D1964" s="495"/>
      <c r="E1964" s="495"/>
      <c r="F1964" s="495"/>
      <c r="H1964" s="495"/>
      <c r="J1964" s="495"/>
      <c r="K1964" s="495"/>
      <c r="L1964" s="495"/>
      <c r="O1964" s="509"/>
    </row>
    <row r="1965" spans="1:15" s="497" customFormat="1" ht="30" x14ac:dyDescent="0.2">
      <c r="A1965" s="506"/>
      <c r="B1965" s="495"/>
      <c r="C1965" s="495"/>
      <c r="D1965" s="495"/>
      <c r="E1965" s="495"/>
      <c r="F1965" s="495"/>
      <c r="H1965" s="495"/>
      <c r="J1965" s="495"/>
      <c r="K1965" s="495"/>
      <c r="L1965" s="495"/>
      <c r="O1965" s="509"/>
    </row>
    <row r="1966" spans="1:15" s="497" customFormat="1" ht="30" x14ac:dyDescent="0.2">
      <c r="A1966" s="506"/>
      <c r="B1966" s="495"/>
      <c r="C1966" s="495"/>
      <c r="D1966" s="495"/>
      <c r="E1966" s="495"/>
      <c r="F1966" s="495"/>
      <c r="H1966" s="495"/>
      <c r="J1966" s="495"/>
      <c r="K1966" s="495"/>
      <c r="L1966" s="495"/>
      <c r="O1966" s="509"/>
    </row>
    <row r="1967" spans="1:15" s="497" customFormat="1" ht="30" x14ac:dyDescent="0.2">
      <c r="A1967" s="506"/>
      <c r="B1967" s="495"/>
      <c r="C1967" s="495"/>
      <c r="D1967" s="495"/>
      <c r="E1967" s="495"/>
      <c r="F1967" s="495"/>
      <c r="H1967" s="495"/>
      <c r="J1967" s="495"/>
      <c r="K1967" s="495"/>
      <c r="L1967" s="495"/>
      <c r="O1967" s="509"/>
    </row>
    <row r="1968" spans="1:15" s="497" customFormat="1" ht="30" x14ac:dyDescent="0.2">
      <c r="A1968" s="506"/>
      <c r="B1968" s="495"/>
      <c r="C1968" s="495"/>
      <c r="D1968" s="495"/>
      <c r="E1968" s="495"/>
      <c r="F1968" s="495"/>
      <c r="H1968" s="495"/>
      <c r="J1968" s="495"/>
      <c r="K1968" s="495"/>
      <c r="L1968" s="495"/>
      <c r="O1968" s="509"/>
    </row>
    <row r="1969" spans="1:15" s="497" customFormat="1" ht="30" x14ac:dyDescent="0.2">
      <c r="A1969" s="506"/>
      <c r="B1969" s="495"/>
      <c r="C1969" s="495"/>
      <c r="D1969" s="495"/>
      <c r="E1969" s="495"/>
      <c r="F1969" s="495"/>
      <c r="H1969" s="495"/>
      <c r="J1969" s="495"/>
      <c r="K1969" s="495"/>
      <c r="L1969" s="495"/>
      <c r="O1969" s="509"/>
    </row>
    <row r="1970" spans="1:15" s="497" customFormat="1" ht="30" x14ac:dyDescent="0.2">
      <c r="A1970" s="506"/>
      <c r="B1970" s="495"/>
      <c r="C1970" s="495"/>
      <c r="D1970" s="495"/>
      <c r="E1970" s="495"/>
      <c r="F1970" s="495"/>
      <c r="H1970" s="495"/>
      <c r="J1970" s="495"/>
      <c r="K1970" s="495"/>
      <c r="L1970" s="495"/>
      <c r="O1970" s="499"/>
    </row>
    <row r="1971" spans="1:15" s="497" customFormat="1" ht="30" x14ac:dyDescent="0.2">
      <c r="A1971" s="506"/>
      <c r="B1971" s="495"/>
      <c r="C1971" s="495"/>
      <c r="D1971" s="495"/>
      <c r="E1971" s="495"/>
      <c r="F1971" s="495"/>
      <c r="H1971" s="495"/>
      <c r="J1971" s="495"/>
      <c r="K1971" s="495"/>
      <c r="L1971" s="495"/>
      <c r="O1971" s="509"/>
    </row>
    <row r="1972" spans="1:15" s="497" customFormat="1" ht="30" x14ac:dyDescent="0.2">
      <c r="A1972" s="506"/>
      <c r="B1972" s="495"/>
      <c r="C1972" s="495"/>
      <c r="D1972" s="495"/>
      <c r="E1972" s="495"/>
      <c r="F1972" s="495"/>
      <c r="H1972" s="495"/>
      <c r="J1972" s="495"/>
      <c r="K1972" s="495"/>
      <c r="L1972" s="495"/>
      <c r="O1972" s="509"/>
    </row>
    <row r="1973" spans="1:15" s="497" customFormat="1" ht="30" x14ac:dyDescent="0.2">
      <c r="A1973" s="506"/>
      <c r="B1973" s="495"/>
      <c r="C1973" s="495"/>
      <c r="D1973" s="495"/>
      <c r="E1973" s="495"/>
      <c r="F1973" s="495"/>
      <c r="H1973" s="495"/>
      <c r="J1973" s="495"/>
      <c r="K1973" s="495"/>
      <c r="L1973" s="495"/>
      <c r="O1973" s="509"/>
    </row>
    <row r="1974" spans="1:15" s="497" customFormat="1" ht="30" x14ac:dyDescent="0.2">
      <c r="A1974" s="506"/>
      <c r="B1974" s="495"/>
      <c r="C1974" s="495"/>
      <c r="D1974" s="495"/>
      <c r="E1974" s="495"/>
      <c r="F1974" s="495"/>
      <c r="H1974" s="495"/>
      <c r="J1974" s="495"/>
      <c r="K1974" s="495"/>
      <c r="L1974" s="495"/>
      <c r="O1974" s="509"/>
    </row>
    <row r="1975" spans="1:15" s="497" customFormat="1" ht="30" x14ac:dyDescent="0.2">
      <c r="A1975" s="506"/>
      <c r="B1975" s="495"/>
      <c r="C1975" s="495"/>
      <c r="D1975" s="495"/>
      <c r="E1975" s="495"/>
      <c r="F1975" s="495"/>
      <c r="H1975" s="495"/>
      <c r="J1975" s="495"/>
      <c r="K1975" s="495"/>
      <c r="L1975" s="495"/>
      <c r="O1975" s="509"/>
    </row>
    <row r="1976" spans="1:15" s="497" customFormat="1" ht="30" x14ac:dyDescent="0.2">
      <c r="A1976" s="506"/>
      <c r="B1976" s="495"/>
      <c r="C1976" s="495"/>
      <c r="D1976" s="495"/>
      <c r="E1976" s="495"/>
      <c r="F1976" s="495"/>
      <c r="H1976" s="495"/>
      <c r="J1976" s="495"/>
      <c r="K1976" s="495"/>
      <c r="L1976" s="495"/>
      <c r="O1976" s="509"/>
    </row>
    <row r="1977" spans="1:15" s="497" customFormat="1" ht="30" x14ac:dyDescent="0.2">
      <c r="A1977" s="506"/>
      <c r="B1977" s="495"/>
      <c r="C1977" s="495"/>
      <c r="D1977" s="495"/>
      <c r="E1977" s="495"/>
      <c r="F1977" s="495"/>
      <c r="H1977" s="495"/>
      <c r="J1977" s="495"/>
      <c r="K1977" s="495"/>
      <c r="L1977" s="495"/>
      <c r="O1977" s="509"/>
    </row>
    <row r="1978" spans="1:15" s="497" customFormat="1" ht="30" x14ac:dyDescent="0.2">
      <c r="A1978" s="506"/>
      <c r="B1978" s="495"/>
      <c r="C1978" s="495"/>
      <c r="D1978" s="495"/>
      <c r="E1978" s="495"/>
      <c r="F1978" s="495"/>
      <c r="H1978" s="495"/>
      <c r="J1978" s="495"/>
      <c r="K1978" s="495"/>
      <c r="L1978" s="495"/>
      <c r="O1978" s="509"/>
    </row>
    <row r="1979" spans="1:15" s="497" customFormat="1" ht="30" x14ac:dyDescent="0.2">
      <c r="A1979" s="506"/>
      <c r="B1979" s="495"/>
      <c r="C1979" s="495"/>
      <c r="D1979" s="495"/>
      <c r="E1979" s="495"/>
      <c r="F1979" s="495"/>
      <c r="H1979" s="495"/>
      <c r="J1979" s="495"/>
      <c r="K1979" s="495"/>
      <c r="L1979" s="495"/>
      <c r="O1979" s="509"/>
    </row>
    <row r="1980" spans="1:15" s="497" customFormat="1" ht="30" x14ac:dyDescent="0.2">
      <c r="A1980" s="506"/>
      <c r="B1980" s="495"/>
      <c r="C1980" s="495"/>
      <c r="D1980" s="495"/>
      <c r="E1980" s="495"/>
      <c r="F1980" s="495"/>
      <c r="H1980" s="495"/>
      <c r="J1980" s="495"/>
      <c r="K1980" s="495"/>
      <c r="L1980" s="495"/>
      <c r="O1980" s="509"/>
    </row>
    <row r="1981" spans="1:15" s="497" customFormat="1" ht="30" x14ac:dyDescent="0.2">
      <c r="A1981" s="506"/>
      <c r="B1981" s="495"/>
      <c r="C1981" s="495"/>
      <c r="D1981" s="495"/>
      <c r="E1981" s="495"/>
      <c r="F1981" s="495"/>
      <c r="H1981" s="495"/>
      <c r="J1981" s="495"/>
      <c r="K1981" s="495"/>
      <c r="L1981" s="495"/>
      <c r="O1981" s="509"/>
    </row>
    <row r="1982" spans="1:15" s="497" customFormat="1" ht="30" x14ac:dyDescent="0.2">
      <c r="A1982" s="506"/>
      <c r="B1982" s="495"/>
      <c r="C1982" s="495"/>
      <c r="D1982" s="495"/>
      <c r="E1982" s="495"/>
      <c r="F1982" s="495"/>
      <c r="H1982" s="495"/>
      <c r="J1982" s="495"/>
      <c r="K1982" s="495"/>
      <c r="L1982" s="495"/>
      <c r="O1982" s="509"/>
    </row>
    <row r="1983" spans="1:15" s="497" customFormat="1" ht="30" x14ac:dyDescent="0.2">
      <c r="A1983" s="506"/>
      <c r="B1983" s="495"/>
      <c r="C1983" s="495"/>
      <c r="D1983" s="495"/>
      <c r="E1983" s="495"/>
      <c r="F1983" s="495"/>
      <c r="H1983" s="495"/>
      <c r="J1983" s="495"/>
      <c r="K1983" s="495"/>
      <c r="L1983" s="495"/>
      <c r="O1983" s="509"/>
    </row>
    <row r="1984" spans="1:15" s="497" customFormat="1" ht="30" x14ac:dyDescent="0.2">
      <c r="A1984" s="506"/>
      <c r="B1984" s="495"/>
      <c r="C1984" s="495"/>
      <c r="D1984" s="495"/>
      <c r="E1984" s="495"/>
      <c r="F1984" s="495"/>
      <c r="H1984" s="495"/>
      <c r="J1984" s="495"/>
      <c r="K1984" s="495"/>
      <c r="L1984" s="495"/>
      <c r="O1984" s="509"/>
    </row>
    <row r="1985" spans="1:15" s="497" customFormat="1" ht="30" x14ac:dyDescent="0.2">
      <c r="A1985" s="506"/>
      <c r="B1985" s="495"/>
      <c r="C1985" s="495"/>
      <c r="D1985" s="495"/>
      <c r="E1985" s="495"/>
      <c r="F1985" s="495"/>
      <c r="H1985" s="495"/>
      <c r="J1985" s="495"/>
      <c r="K1985" s="495"/>
      <c r="L1985" s="495"/>
      <c r="O1985" s="509"/>
    </row>
    <row r="1986" spans="1:15" s="497" customFormat="1" ht="30" x14ac:dyDescent="0.2">
      <c r="A1986" s="506"/>
      <c r="B1986" s="495"/>
      <c r="C1986" s="495"/>
      <c r="D1986" s="495"/>
      <c r="E1986" s="495"/>
      <c r="F1986" s="495"/>
      <c r="H1986" s="495"/>
      <c r="J1986" s="495"/>
      <c r="K1986" s="495"/>
      <c r="L1986" s="495"/>
      <c r="O1986" s="509"/>
    </row>
    <row r="1987" spans="1:15" s="497" customFormat="1" ht="30" x14ac:dyDescent="0.2">
      <c r="A1987" s="506"/>
      <c r="B1987" s="495"/>
      <c r="C1987" s="495"/>
      <c r="D1987" s="495"/>
      <c r="E1987" s="495"/>
      <c r="F1987" s="495"/>
      <c r="H1987" s="495"/>
      <c r="J1987" s="495"/>
      <c r="K1987" s="495"/>
      <c r="L1987" s="495"/>
      <c r="O1987" s="509"/>
    </row>
    <row r="1988" spans="1:15" s="497" customFormat="1" ht="30" x14ac:dyDescent="0.2">
      <c r="A1988" s="506"/>
      <c r="B1988" s="495"/>
      <c r="C1988" s="495"/>
      <c r="D1988" s="495"/>
      <c r="E1988" s="495"/>
      <c r="F1988" s="495"/>
      <c r="H1988" s="495"/>
      <c r="J1988" s="495"/>
      <c r="K1988" s="495"/>
      <c r="L1988" s="495"/>
      <c r="O1988" s="509"/>
    </row>
    <row r="1989" spans="1:15" s="497" customFormat="1" ht="30" x14ac:dyDescent="0.2">
      <c r="A1989" s="506"/>
      <c r="B1989" s="495"/>
      <c r="C1989" s="495"/>
      <c r="D1989" s="495"/>
      <c r="E1989" s="495"/>
      <c r="F1989" s="495"/>
      <c r="H1989" s="495"/>
      <c r="J1989" s="495"/>
      <c r="K1989" s="495"/>
      <c r="L1989" s="495"/>
      <c r="O1989" s="509"/>
    </row>
    <row r="1990" spans="1:15" s="497" customFormat="1" ht="30" x14ac:dyDescent="0.2">
      <c r="A1990" s="506"/>
      <c r="B1990" s="495"/>
      <c r="C1990" s="495"/>
      <c r="D1990" s="495"/>
      <c r="E1990" s="495"/>
      <c r="F1990" s="495"/>
      <c r="H1990" s="495"/>
      <c r="J1990" s="495"/>
      <c r="K1990" s="495"/>
      <c r="L1990" s="495"/>
      <c r="O1990" s="509"/>
    </row>
    <row r="1991" spans="1:15" s="497" customFormat="1" ht="30" x14ac:dyDescent="0.2">
      <c r="A1991" s="506"/>
      <c r="B1991" s="495"/>
      <c r="C1991" s="495"/>
      <c r="D1991" s="495"/>
      <c r="E1991" s="495"/>
      <c r="F1991" s="495"/>
      <c r="H1991" s="495"/>
      <c r="J1991" s="495"/>
      <c r="K1991" s="495"/>
      <c r="L1991" s="495"/>
      <c r="O1991" s="509"/>
    </row>
    <row r="1992" spans="1:15" s="497" customFormat="1" ht="30" x14ac:dyDescent="0.2">
      <c r="A1992" s="506"/>
      <c r="B1992" s="495"/>
      <c r="C1992" s="495"/>
      <c r="D1992" s="495"/>
      <c r="E1992" s="495"/>
      <c r="F1992" s="495"/>
      <c r="H1992" s="495"/>
      <c r="J1992" s="495"/>
      <c r="K1992" s="495"/>
      <c r="L1992" s="495"/>
      <c r="O1992" s="509"/>
    </row>
    <row r="1993" spans="1:15" s="497" customFormat="1" ht="30" x14ac:dyDescent="0.2">
      <c r="A1993" s="506"/>
      <c r="B1993" s="495"/>
      <c r="C1993" s="495"/>
      <c r="D1993" s="495"/>
      <c r="E1993" s="495"/>
      <c r="F1993" s="495"/>
      <c r="H1993" s="495"/>
      <c r="J1993" s="495"/>
      <c r="K1993" s="495"/>
      <c r="L1993" s="495"/>
      <c r="O1993" s="509"/>
    </row>
    <row r="1994" spans="1:15" s="497" customFormat="1" ht="30" x14ac:dyDescent="0.2">
      <c r="A1994" s="506"/>
      <c r="B1994" s="495"/>
      <c r="C1994" s="495"/>
      <c r="D1994" s="495"/>
      <c r="E1994" s="495"/>
      <c r="F1994" s="495"/>
      <c r="H1994" s="495"/>
      <c r="J1994" s="495"/>
      <c r="K1994" s="495"/>
      <c r="L1994" s="495"/>
      <c r="O1994" s="509"/>
    </row>
    <row r="1995" spans="1:15" s="497" customFormat="1" ht="30" x14ac:dyDescent="0.2">
      <c r="A1995" s="506"/>
      <c r="B1995" s="495"/>
      <c r="C1995" s="495"/>
      <c r="D1995" s="495"/>
      <c r="E1995" s="495"/>
      <c r="F1995" s="495"/>
      <c r="H1995" s="495"/>
      <c r="J1995" s="495"/>
      <c r="K1995" s="495"/>
      <c r="L1995" s="495"/>
      <c r="O1995" s="509"/>
    </row>
    <row r="1996" spans="1:15" s="497" customFormat="1" ht="30" x14ac:dyDescent="0.2">
      <c r="A1996" s="506"/>
      <c r="B1996" s="495"/>
      <c r="C1996" s="495"/>
      <c r="D1996" s="495"/>
      <c r="E1996" s="495"/>
      <c r="F1996" s="495"/>
      <c r="H1996" s="495"/>
      <c r="J1996" s="495"/>
      <c r="K1996" s="495"/>
      <c r="L1996" s="495"/>
      <c r="O1996" s="509"/>
    </row>
    <row r="1997" spans="1:15" s="497" customFormat="1" ht="30" x14ac:dyDescent="0.2">
      <c r="A1997" s="506"/>
      <c r="B1997" s="495"/>
      <c r="C1997" s="495"/>
      <c r="D1997" s="495"/>
      <c r="E1997" s="495"/>
      <c r="F1997" s="495"/>
      <c r="H1997" s="495"/>
      <c r="J1997" s="495"/>
      <c r="K1997" s="495"/>
      <c r="L1997" s="495"/>
      <c r="O1997" s="509"/>
    </row>
    <row r="1998" spans="1:15" s="497" customFormat="1" ht="30" x14ac:dyDescent="0.2">
      <c r="A1998" s="506"/>
      <c r="B1998" s="495"/>
      <c r="C1998" s="495"/>
      <c r="D1998" s="495"/>
      <c r="E1998" s="495"/>
      <c r="F1998" s="495"/>
      <c r="H1998" s="495"/>
      <c r="J1998" s="495"/>
      <c r="K1998" s="495"/>
      <c r="L1998" s="495"/>
      <c r="O1998" s="509"/>
    </row>
    <row r="1999" spans="1:15" s="497" customFormat="1" ht="30" x14ac:dyDescent="0.2">
      <c r="A1999" s="506"/>
      <c r="B1999" s="495"/>
      <c r="C1999" s="495"/>
      <c r="D1999" s="495"/>
      <c r="E1999" s="495"/>
      <c r="F1999" s="495"/>
      <c r="H1999" s="495"/>
      <c r="J1999" s="495"/>
      <c r="K1999" s="495"/>
      <c r="L1999" s="495"/>
      <c r="O1999" s="509"/>
    </row>
    <row r="2000" spans="1:15" s="497" customFormat="1" ht="30" x14ac:dyDescent="0.2">
      <c r="A2000" s="506"/>
      <c r="B2000" s="495"/>
      <c r="C2000" s="495"/>
      <c r="D2000" s="495"/>
      <c r="E2000" s="495"/>
      <c r="F2000" s="495"/>
      <c r="H2000" s="495"/>
      <c r="J2000" s="495"/>
      <c r="K2000" s="495"/>
      <c r="L2000" s="495"/>
      <c r="O2000" s="509"/>
    </row>
    <row r="2001" spans="1:15" s="497" customFormat="1" ht="30" x14ac:dyDescent="0.2">
      <c r="A2001" s="506"/>
      <c r="B2001" s="495"/>
      <c r="C2001" s="495"/>
      <c r="D2001" s="495"/>
      <c r="E2001" s="495"/>
      <c r="F2001" s="495"/>
      <c r="H2001" s="495"/>
      <c r="J2001" s="495"/>
      <c r="K2001" s="495"/>
      <c r="L2001" s="495"/>
      <c r="O2001" s="509"/>
    </row>
    <row r="2002" spans="1:15" s="497" customFormat="1" ht="30" x14ac:dyDescent="0.2">
      <c r="A2002" s="506"/>
      <c r="B2002" s="495"/>
      <c r="C2002" s="495"/>
      <c r="D2002" s="495"/>
      <c r="E2002" s="495"/>
      <c r="F2002" s="495"/>
      <c r="H2002" s="495"/>
      <c r="J2002" s="495"/>
      <c r="K2002" s="495"/>
      <c r="L2002" s="495"/>
      <c r="O2002" s="509"/>
    </row>
    <row r="2003" spans="1:15" s="497" customFormat="1" ht="30" x14ac:dyDescent="0.2">
      <c r="A2003" s="506"/>
      <c r="B2003" s="495"/>
      <c r="C2003" s="495"/>
      <c r="D2003" s="495"/>
      <c r="E2003" s="495"/>
      <c r="F2003" s="495"/>
      <c r="H2003" s="495"/>
      <c r="J2003" s="495"/>
      <c r="K2003" s="495"/>
      <c r="L2003" s="495"/>
      <c r="O2003" s="509"/>
    </row>
    <row r="2004" spans="1:15" s="497" customFormat="1" ht="30" x14ac:dyDescent="0.2">
      <c r="A2004" s="506"/>
      <c r="B2004" s="495"/>
      <c r="C2004" s="495"/>
      <c r="D2004" s="495"/>
      <c r="E2004" s="495"/>
      <c r="F2004" s="495"/>
      <c r="H2004" s="495"/>
      <c r="J2004" s="495"/>
      <c r="K2004" s="495"/>
      <c r="L2004" s="495"/>
      <c r="O2004" s="509"/>
    </row>
    <row r="2005" spans="1:15" s="497" customFormat="1" ht="30" x14ac:dyDescent="0.2">
      <c r="A2005" s="506"/>
      <c r="B2005" s="495"/>
      <c r="C2005" s="495"/>
      <c r="D2005" s="495"/>
      <c r="E2005" s="495"/>
      <c r="F2005" s="495"/>
      <c r="H2005" s="495"/>
      <c r="J2005" s="495"/>
      <c r="K2005" s="495"/>
      <c r="L2005" s="495"/>
      <c r="O2005" s="509"/>
    </row>
    <row r="2006" spans="1:15" s="497" customFormat="1" ht="30" x14ac:dyDescent="0.2">
      <c r="A2006" s="506"/>
      <c r="B2006" s="495"/>
      <c r="C2006" s="495"/>
      <c r="D2006" s="495"/>
      <c r="E2006" s="495"/>
      <c r="F2006" s="495"/>
      <c r="H2006" s="495"/>
      <c r="J2006" s="495"/>
      <c r="K2006" s="495"/>
      <c r="L2006" s="495"/>
      <c r="O2006" s="509"/>
    </row>
    <row r="2007" spans="1:15" s="497" customFormat="1" ht="30" x14ac:dyDescent="0.2">
      <c r="A2007" s="506"/>
      <c r="B2007" s="495"/>
      <c r="C2007" s="495"/>
      <c r="D2007" s="495"/>
      <c r="E2007" s="495"/>
      <c r="F2007" s="495"/>
      <c r="H2007" s="495"/>
      <c r="J2007" s="495"/>
      <c r="K2007" s="495"/>
      <c r="L2007" s="495"/>
      <c r="O2007" s="509"/>
    </row>
    <row r="2008" spans="1:15" s="497" customFormat="1" ht="30" x14ac:dyDescent="0.2">
      <c r="A2008" s="506"/>
      <c r="B2008" s="495"/>
      <c r="C2008" s="495"/>
      <c r="D2008" s="495"/>
      <c r="E2008" s="495"/>
      <c r="F2008" s="495"/>
      <c r="H2008" s="495"/>
      <c r="J2008" s="495"/>
      <c r="K2008" s="495"/>
      <c r="L2008" s="495"/>
      <c r="O2008" s="509"/>
    </row>
    <row r="2009" spans="1:15" s="497" customFormat="1" ht="30" x14ac:dyDescent="0.2">
      <c r="A2009" s="506"/>
      <c r="B2009" s="495"/>
      <c r="C2009" s="495"/>
      <c r="D2009" s="495"/>
      <c r="E2009" s="495"/>
      <c r="F2009" s="495"/>
      <c r="H2009" s="495"/>
      <c r="J2009" s="495"/>
      <c r="K2009" s="495"/>
      <c r="L2009" s="495"/>
      <c r="O2009" s="509"/>
    </row>
    <row r="2010" spans="1:15" s="497" customFormat="1" ht="30" x14ac:dyDescent="0.2">
      <c r="A2010" s="506"/>
      <c r="B2010" s="495"/>
      <c r="C2010" s="495"/>
      <c r="D2010" s="495"/>
      <c r="E2010" s="495"/>
      <c r="F2010" s="495"/>
      <c r="H2010" s="495"/>
      <c r="J2010" s="495"/>
      <c r="K2010" s="495"/>
      <c r="L2010" s="495"/>
      <c r="O2010" s="509"/>
    </row>
    <row r="2011" spans="1:15" s="497" customFormat="1" ht="30" x14ac:dyDescent="0.2">
      <c r="A2011" s="506"/>
      <c r="B2011" s="495"/>
      <c r="C2011" s="495"/>
      <c r="D2011" s="495"/>
      <c r="E2011" s="495"/>
      <c r="F2011" s="495"/>
      <c r="H2011" s="495"/>
      <c r="J2011" s="495"/>
      <c r="K2011" s="495"/>
      <c r="L2011" s="495"/>
      <c r="O2011" s="509"/>
    </row>
    <row r="2012" spans="1:15" s="497" customFormat="1" ht="30" x14ac:dyDescent="0.2">
      <c r="A2012" s="506"/>
      <c r="B2012" s="495"/>
      <c r="C2012" s="495"/>
      <c r="D2012" s="495"/>
      <c r="E2012" s="495"/>
      <c r="F2012" s="495"/>
      <c r="H2012" s="495"/>
      <c r="J2012" s="495"/>
      <c r="K2012" s="495"/>
      <c r="L2012" s="495"/>
      <c r="O2012" s="509"/>
    </row>
    <row r="2013" spans="1:15" s="497" customFormat="1" ht="30" x14ac:dyDescent="0.2">
      <c r="A2013" s="506"/>
      <c r="B2013" s="495"/>
      <c r="C2013" s="495"/>
      <c r="D2013" s="495"/>
      <c r="E2013" s="495"/>
      <c r="F2013" s="495"/>
      <c r="H2013" s="495"/>
      <c r="J2013" s="495"/>
      <c r="K2013" s="495"/>
      <c r="L2013" s="495"/>
      <c r="O2013" s="509"/>
    </row>
    <row r="2014" spans="1:15" s="497" customFormat="1" ht="30" x14ac:dyDescent="0.2">
      <c r="A2014" s="506"/>
      <c r="B2014" s="495"/>
      <c r="C2014" s="495"/>
      <c r="D2014" s="495"/>
      <c r="E2014" s="495"/>
      <c r="F2014" s="495"/>
      <c r="H2014" s="495"/>
      <c r="J2014" s="495"/>
      <c r="K2014" s="495"/>
      <c r="L2014" s="495"/>
      <c r="O2014" s="509"/>
    </row>
    <row r="2015" spans="1:15" s="497" customFormat="1" ht="30" x14ac:dyDescent="0.2">
      <c r="A2015" s="506"/>
      <c r="B2015" s="495"/>
      <c r="C2015" s="495"/>
      <c r="D2015" s="495"/>
      <c r="E2015" s="495"/>
      <c r="F2015" s="495"/>
      <c r="H2015" s="495"/>
      <c r="J2015" s="495"/>
      <c r="K2015" s="495"/>
      <c r="L2015" s="495"/>
      <c r="O2015" s="509"/>
    </row>
    <row r="2016" spans="1:15" s="497" customFormat="1" ht="30" x14ac:dyDescent="0.2">
      <c r="A2016" s="506"/>
      <c r="B2016" s="495"/>
      <c r="C2016" s="495"/>
      <c r="D2016" s="495"/>
      <c r="E2016" s="495"/>
      <c r="F2016" s="495"/>
      <c r="H2016" s="495"/>
      <c r="J2016" s="495"/>
      <c r="K2016" s="495"/>
      <c r="L2016" s="495"/>
      <c r="O2016" s="509"/>
    </row>
    <row r="2017" spans="1:15" s="497" customFormat="1" ht="30" x14ac:dyDescent="0.2">
      <c r="A2017" s="506"/>
      <c r="B2017" s="495"/>
      <c r="C2017" s="495"/>
      <c r="D2017" s="495"/>
      <c r="E2017" s="495"/>
      <c r="F2017" s="495"/>
      <c r="H2017" s="495"/>
      <c r="J2017" s="495"/>
      <c r="K2017" s="495"/>
      <c r="L2017" s="495"/>
      <c r="O2017" s="509"/>
    </row>
    <row r="2018" spans="1:15" s="497" customFormat="1" ht="30" x14ac:dyDescent="0.2">
      <c r="A2018" s="506"/>
      <c r="B2018" s="495"/>
      <c r="C2018" s="495"/>
      <c r="D2018" s="495"/>
      <c r="E2018" s="495"/>
      <c r="F2018" s="495"/>
      <c r="H2018" s="495"/>
      <c r="J2018" s="495"/>
      <c r="K2018" s="495"/>
      <c r="L2018" s="495"/>
      <c r="O2018" s="509"/>
    </row>
    <row r="2019" spans="1:15" s="497" customFormat="1" ht="30" x14ac:dyDescent="0.2">
      <c r="A2019" s="506"/>
      <c r="B2019" s="495"/>
      <c r="C2019" s="495"/>
      <c r="D2019" s="495"/>
      <c r="E2019" s="495"/>
      <c r="F2019" s="495"/>
      <c r="H2019" s="495"/>
      <c r="J2019" s="495"/>
      <c r="K2019" s="495"/>
      <c r="L2019" s="495"/>
      <c r="O2019" s="509"/>
    </row>
    <row r="2020" spans="1:15" s="497" customFormat="1" ht="30" x14ac:dyDescent="0.2">
      <c r="A2020" s="506"/>
      <c r="B2020" s="495"/>
      <c r="C2020" s="495"/>
      <c r="D2020" s="495"/>
      <c r="E2020" s="495"/>
      <c r="F2020" s="495"/>
      <c r="H2020" s="495"/>
      <c r="J2020" s="495"/>
      <c r="K2020" s="495"/>
      <c r="L2020" s="495"/>
      <c r="O2020" s="509"/>
    </row>
    <row r="2021" spans="1:15" s="497" customFormat="1" ht="30" x14ac:dyDescent="0.2">
      <c r="A2021" s="506"/>
      <c r="B2021" s="495"/>
      <c r="C2021" s="495"/>
      <c r="D2021" s="495"/>
      <c r="E2021" s="495"/>
      <c r="F2021" s="495"/>
      <c r="H2021" s="495"/>
      <c r="J2021" s="495"/>
      <c r="K2021" s="495"/>
      <c r="L2021" s="495"/>
      <c r="O2021" s="499"/>
    </row>
    <row r="2022" spans="1:15" s="497" customFormat="1" ht="30" x14ac:dyDescent="0.2">
      <c r="A2022" s="506"/>
      <c r="B2022" s="495"/>
      <c r="C2022" s="495"/>
      <c r="D2022" s="495"/>
      <c r="E2022" s="495"/>
      <c r="F2022" s="495"/>
      <c r="H2022" s="495"/>
      <c r="J2022" s="495"/>
      <c r="K2022" s="495"/>
      <c r="L2022" s="495"/>
      <c r="O2022" s="509"/>
    </row>
    <row r="2023" spans="1:15" s="497" customFormat="1" ht="30" x14ac:dyDescent="0.2">
      <c r="A2023" s="506"/>
      <c r="B2023" s="495"/>
      <c r="C2023" s="495"/>
      <c r="D2023" s="495"/>
      <c r="E2023" s="495"/>
      <c r="F2023" s="495"/>
      <c r="H2023" s="495"/>
      <c r="J2023" s="495"/>
      <c r="K2023" s="495"/>
      <c r="L2023" s="495"/>
      <c r="O2023" s="509"/>
    </row>
    <row r="2024" spans="1:15" s="497" customFormat="1" ht="30" x14ac:dyDescent="0.2">
      <c r="A2024" s="506"/>
      <c r="B2024" s="495"/>
      <c r="C2024" s="495"/>
      <c r="D2024" s="495"/>
      <c r="E2024" s="495"/>
      <c r="F2024" s="495"/>
      <c r="H2024" s="495"/>
      <c r="J2024" s="495"/>
      <c r="K2024" s="495"/>
      <c r="L2024" s="495"/>
      <c r="O2024" s="509"/>
    </row>
    <row r="2025" spans="1:15" s="497" customFormat="1" ht="30" x14ac:dyDescent="0.2">
      <c r="A2025" s="506"/>
      <c r="B2025" s="495"/>
      <c r="C2025" s="495"/>
      <c r="D2025" s="495"/>
      <c r="E2025" s="495"/>
      <c r="F2025" s="495"/>
      <c r="H2025" s="495"/>
      <c r="J2025" s="495"/>
      <c r="K2025" s="495"/>
      <c r="L2025" s="495"/>
      <c r="O2025" s="509"/>
    </row>
    <row r="2026" spans="1:15" s="497" customFormat="1" ht="30" x14ac:dyDescent="0.2">
      <c r="A2026" s="506"/>
      <c r="B2026" s="495"/>
      <c r="C2026" s="495"/>
      <c r="D2026" s="495"/>
      <c r="E2026" s="495"/>
      <c r="F2026" s="495"/>
      <c r="H2026" s="495"/>
      <c r="J2026" s="495"/>
      <c r="K2026" s="495"/>
      <c r="L2026" s="495"/>
      <c r="O2026" s="509"/>
    </row>
    <row r="2027" spans="1:15" s="497" customFormat="1" ht="30" x14ac:dyDescent="0.2">
      <c r="A2027" s="506"/>
      <c r="B2027" s="495"/>
      <c r="C2027" s="495"/>
      <c r="D2027" s="495"/>
      <c r="E2027" s="495"/>
      <c r="F2027" s="495"/>
      <c r="H2027" s="495"/>
      <c r="J2027" s="495"/>
      <c r="K2027" s="495"/>
      <c r="L2027" s="495"/>
      <c r="O2027" s="509"/>
    </row>
    <row r="2028" spans="1:15" s="497" customFormat="1" ht="30" x14ac:dyDescent="0.2">
      <c r="A2028" s="506"/>
      <c r="B2028" s="495"/>
      <c r="C2028" s="495"/>
      <c r="D2028" s="495"/>
      <c r="E2028" s="495"/>
      <c r="F2028" s="495"/>
      <c r="H2028" s="495"/>
      <c r="J2028" s="495"/>
      <c r="K2028" s="495"/>
      <c r="L2028" s="495"/>
      <c r="O2028" s="509"/>
    </row>
    <row r="2029" spans="1:15" s="497" customFormat="1" ht="30" x14ac:dyDescent="0.2">
      <c r="A2029" s="506"/>
      <c r="B2029" s="495"/>
      <c r="C2029" s="495"/>
      <c r="D2029" s="495"/>
      <c r="E2029" s="495"/>
      <c r="F2029" s="495"/>
      <c r="H2029" s="495"/>
      <c r="J2029" s="495"/>
      <c r="K2029" s="495"/>
      <c r="L2029" s="495"/>
      <c r="O2029" s="509"/>
    </row>
    <row r="2030" spans="1:15" s="497" customFormat="1" ht="30" x14ac:dyDescent="0.2">
      <c r="A2030" s="506"/>
      <c r="B2030" s="495"/>
      <c r="C2030" s="495"/>
      <c r="D2030" s="495"/>
      <c r="E2030" s="495"/>
      <c r="F2030" s="495"/>
      <c r="H2030" s="495"/>
      <c r="J2030" s="495"/>
      <c r="K2030" s="495"/>
      <c r="L2030" s="495"/>
      <c r="O2030" s="509"/>
    </row>
    <row r="2031" spans="1:15" s="497" customFormat="1" ht="30" x14ac:dyDescent="0.2">
      <c r="A2031" s="506"/>
      <c r="B2031" s="495"/>
      <c r="C2031" s="495"/>
      <c r="D2031" s="495"/>
      <c r="E2031" s="495"/>
      <c r="F2031" s="495"/>
      <c r="H2031" s="495"/>
      <c r="J2031" s="495"/>
      <c r="K2031" s="495"/>
      <c r="L2031" s="495"/>
      <c r="O2031" s="509"/>
    </row>
    <row r="2032" spans="1:15" s="497" customFormat="1" ht="30" x14ac:dyDescent="0.2">
      <c r="A2032" s="506"/>
      <c r="B2032" s="495"/>
      <c r="C2032" s="495"/>
      <c r="D2032" s="495"/>
      <c r="E2032" s="495"/>
      <c r="F2032" s="495"/>
      <c r="H2032" s="495"/>
      <c r="J2032" s="495"/>
      <c r="K2032" s="495"/>
      <c r="L2032" s="495"/>
      <c r="O2032" s="509"/>
    </row>
    <row r="2033" spans="1:15" s="497" customFormat="1" ht="30" x14ac:dyDescent="0.2">
      <c r="A2033" s="506"/>
      <c r="B2033" s="495"/>
      <c r="C2033" s="495"/>
      <c r="D2033" s="495"/>
      <c r="E2033" s="495"/>
      <c r="F2033" s="495"/>
      <c r="H2033" s="495"/>
      <c r="J2033" s="495"/>
      <c r="K2033" s="495"/>
      <c r="L2033" s="495"/>
      <c r="O2033" s="509"/>
    </row>
    <row r="2034" spans="1:15" s="497" customFormat="1" ht="30" x14ac:dyDescent="0.2">
      <c r="A2034" s="506"/>
      <c r="B2034" s="495"/>
      <c r="C2034" s="495"/>
      <c r="D2034" s="495"/>
      <c r="E2034" s="495"/>
      <c r="F2034" s="495"/>
      <c r="H2034" s="495"/>
      <c r="J2034" s="495"/>
      <c r="K2034" s="495"/>
      <c r="L2034" s="495"/>
      <c r="O2034" s="499"/>
    </row>
    <row r="2035" spans="1:15" s="497" customFormat="1" ht="30" x14ac:dyDescent="0.2">
      <c r="A2035" s="506"/>
      <c r="B2035" s="495"/>
      <c r="C2035" s="495"/>
      <c r="D2035" s="495"/>
      <c r="E2035" s="495"/>
      <c r="F2035" s="495"/>
      <c r="H2035" s="495"/>
      <c r="J2035" s="495"/>
      <c r="K2035" s="495"/>
      <c r="L2035" s="495"/>
      <c r="O2035" s="509"/>
    </row>
    <row r="2036" spans="1:15" s="497" customFormat="1" ht="30" x14ac:dyDescent="0.2">
      <c r="A2036" s="506"/>
      <c r="B2036" s="495"/>
      <c r="C2036" s="495"/>
      <c r="D2036" s="495"/>
      <c r="E2036" s="495"/>
      <c r="F2036" s="495"/>
      <c r="H2036" s="495"/>
      <c r="J2036" s="495"/>
      <c r="K2036" s="495"/>
      <c r="L2036" s="495"/>
      <c r="O2036" s="509"/>
    </row>
    <row r="2037" spans="1:15" s="497" customFormat="1" ht="30" x14ac:dyDescent="0.2">
      <c r="A2037" s="506"/>
      <c r="B2037" s="495"/>
      <c r="C2037" s="495"/>
      <c r="D2037" s="495"/>
      <c r="E2037" s="495"/>
      <c r="F2037" s="495"/>
      <c r="H2037" s="495"/>
      <c r="J2037" s="495"/>
      <c r="K2037" s="495"/>
      <c r="L2037" s="495"/>
      <c r="O2037" s="509"/>
    </row>
    <row r="2038" spans="1:15" s="497" customFormat="1" ht="30" x14ac:dyDescent="0.2">
      <c r="A2038" s="506"/>
      <c r="B2038" s="495"/>
      <c r="C2038" s="495"/>
      <c r="D2038" s="495"/>
      <c r="E2038" s="495"/>
      <c r="F2038" s="495"/>
      <c r="H2038" s="495"/>
      <c r="J2038" s="495"/>
      <c r="K2038" s="495"/>
      <c r="L2038" s="495"/>
      <c r="O2038" s="509"/>
    </row>
    <row r="2039" spans="1:15" s="497" customFormat="1" ht="30" x14ac:dyDescent="0.2">
      <c r="A2039" s="506"/>
      <c r="B2039" s="495"/>
      <c r="C2039" s="495"/>
      <c r="D2039" s="495"/>
      <c r="E2039" s="495"/>
      <c r="F2039" s="495"/>
      <c r="H2039" s="495"/>
      <c r="J2039" s="495"/>
      <c r="K2039" s="495"/>
      <c r="L2039" s="495"/>
      <c r="O2039" s="509"/>
    </row>
    <row r="2040" spans="1:15" s="497" customFormat="1" ht="30" x14ac:dyDescent="0.2">
      <c r="A2040" s="506"/>
      <c r="B2040" s="495"/>
      <c r="C2040" s="495"/>
      <c r="D2040" s="495"/>
      <c r="E2040" s="495"/>
      <c r="F2040" s="495"/>
      <c r="H2040" s="495"/>
      <c r="J2040" s="495"/>
      <c r="K2040" s="495"/>
      <c r="L2040" s="495"/>
      <c r="O2040" s="499"/>
    </row>
    <row r="2041" spans="1:15" s="497" customFormat="1" ht="30" x14ac:dyDescent="0.2">
      <c r="A2041" s="506"/>
      <c r="B2041" s="495"/>
      <c r="C2041" s="495"/>
      <c r="D2041" s="495"/>
      <c r="E2041" s="495"/>
      <c r="F2041" s="495"/>
      <c r="H2041" s="495"/>
      <c r="J2041" s="495"/>
      <c r="K2041" s="495"/>
      <c r="L2041" s="495"/>
      <c r="O2041" s="509"/>
    </row>
    <row r="2042" spans="1:15" s="497" customFormat="1" ht="30" x14ac:dyDescent="0.2">
      <c r="A2042" s="506"/>
      <c r="B2042" s="495"/>
      <c r="C2042" s="495"/>
      <c r="D2042" s="495"/>
      <c r="E2042" s="495"/>
      <c r="F2042" s="495"/>
      <c r="H2042" s="495"/>
      <c r="J2042" s="495"/>
      <c r="K2042" s="495"/>
      <c r="L2042" s="495"/>
      <c r="O2042" s="509"/>
    </row>
    <row r="2043" spans="1:15" s="497" customFormat="1" ht="30" x14ac:dyDescent="0.2">
      <c r="A2043" s="506"/>
      <c r="B2043" s="495"/>
      <c r="C2043" s="495"/>
      <c r="D2043" s="495"/>
      <c r="E2043" s="495"/>
      <c r="F2043" s="495"/>
      <c r="H2043" s="495"/>
      <c r="J2043" s="495"/>
      <c r="K2043" s="495"/>
      <c r="L2043" s="495"/>
      <c r="O2043" s="509"/>
    </row>
    <row r="2044" spans="1:15" s="497" customFormat="1" ht="30" x14ac:dyDescent="0.2">
      <c r="A2044" s="506"/>
      <c r="B2044" s="495"/>
      <c r="C2044" s="495"/>
      <c r="D2044" s="495"/>
      <c r="E2044" s="495"/>
      <c r="F2044" s="495"/>
      <c r="H2044" s="495"/>
      <c r="J2044" s="495"/>
      <c r="K2044" s="495"/>
      <c r="L2044" s="495"/>
      <c r="O2044" s="509"/>
    </row>
    <row r="2045" spans="1:15" s="497" customFormat="1" ht="30" x14ac:dyDescent="0.2">
      <c r="A2045" s="506"/>
      <c r="B2045" s="495"/>
      <c r="C2045" s="495"/>
      <c r="D2045" s="495"/>
      <c r="E2045" s="495"/>
      <c r="F2045" s="495"/>
      <c r="H2045" s="495"/>
      <c r="J2045" s="495"/>
      <c r="K2045" s="495"/>
      <c r="L2045" s="495"/>
      <c r="O2045" s="509"/>
    </row>
    <row r="2046" spans="1:15" s="497" customFormat="1" ht="30" x14ac:dyDescent="0.2">
      <c r="A2046" s="506"/>
      <c r="B2046" s="495"/>
      <c r="C2046" s="495"/>
      <c r="D2046" s="495"/>
      <c r="E2046" s="495"/>
      <c r="F2046" s="495"/>
      <c r="H2046" s="495"/>
      <c r="J2046" s="495"/>
      <c r="K2046" s="495"/>
      <c r="L2046" s="495"/>
      <c r="O2046" s="509"/>
    </row>
    <row r="2047" spans="1:15" s="497" customFormat="1" ht="30" x14ac:dyDescent="0.2">
      <c r="A2047" s="506"/>
      <c r="B2047" s="495"/>
      <c r="C2047" s="495"/>
      <c r="D2047" s="495"/>
      <c r="E2047" s="495"/>
      <c r="F2047" s="495"/>
      <c r="H2047" s="495"/>
      <c r="J2047" s="495"/>
      <c r="K2047" s="495"/>
      <c r="L2047" s="495"/>
      <c r="O2047" s="509"/>
    </row>
    <row r="2048" spans="1:15" s="497" customFormat="1" ht="30" x14ac:dyDescent="0.2">
      <c r="A2048" s="506"/>
      <c r="B2048" s="495"/>
      <c r="C2048" s="495"/>
      <c r="D2048" s="495"/>
      <c r="E2048" s="495"/>
      <c r="F2048" s="495"/>
      <c r="H2048" s="495"/>
      <c r="J2048" s="495"/>
      <c r="K2048" s="495"/>
      <c r="L2048" s="495"/>
      <c r="O2048" s="509"/>
    </row>
    <row r="2049" spans="1:15" s="497" customFormat="1" ht="30" x14ac:dyDescent="0.2">
      <c r="A2049" s="506"/>
      <c r="B2049" s="495"/>
      <c r="C2049" s="495"/>
      <c r="D2049" s="495"/>
      <c r="E2049" s="495"/>
      <c r="F2049" s="495"/>
      <c r="H2049" s="495"/>
      <c r="J2049" s="495"/>
      <c r="K2049" s="495"/>
      <c r="L2049" s="495"/>
      <c r="O2049" s="509"/>
    </row>
    <row r="2050" spans="1:15" s="497" customFormat="1" ht="30" x14ac:dyDescent="0.2">
      <c r="A2050" s="506"/>
      <c r="B2050" s="495"/>
      <c r="C2050" s="495"/>
      <c r="D2050" s="495"/>
      <c r="E2050" s="495"/>
      <c r="F2050" s="495"/>
      <c r="H2050" s="495"/>
      <c r="J2050" s="495"/>
      <c r="K2050" s="495"/>
      <c r="L2050" s="495"/>
      <c r="O2050" s="509"/>
    </row>
    <row r="2051" spans="1:15" s="497" customFormat="1" ht="30" x14ac:dyDescent="0.2">
      <c r="A2051" s="506"/>
      <c r="B2051" s="495"/>
      <c r="C2051" s="495"/>
      <c r="D2051" s="495"/>
      <c r="E2051" s="495"/>
      <c r="F2051" s="495"/>
      <c r="H2051" s="495"/>
      <c r="J2051" s="495"/>
      <c r="K2051" s="495"/>
      <c r="L2051" s="495"/>
      <c r="O2051" s="509"/>
    </row>
    <row r="2052" spans="1:15" s="497" customFormat="1" ht="30" x14ac:dyDescent="0.2">
      <c r="A2052" s="506"/>
      <c r="B2052" s="495"/>
      <c r="C2052" s="495"/>
      <c r="D2052" s="495"/>
      <c r="E2052" s="495"/>
      <c r="F2052" s="495"/>
      <c r="H2052" s="495"/>
      <c r="J2052" s="495"/>
      <c r="K2052" s="495"/>
      <c r="L2052" s="495"/>
      <c r="O2052" s="509"/>
    </row>
    <row r="2053" spans="1:15" s="497" customFormat="1" ht="30" x14ac:dyDescent="0.2">
      <c r="A2053" s="506"/>
      <c r="B2053" s="495"/>
      <c r="C2053" s="495"/>
      <c r="D2053" s="495"/>
      <c r="E2053" s="495"/>
      <c r="F2053" s="495"/>
      <c r="H2053" s="495"/>
      <c r="J2053" s="495"/>
      <c r="K2053" s="495"/>
      <c r="L2053" s="495"/>
      <c r="O2053" s="509"/>
    </row>
    <row r="2054" spans="1:15" s="497" customFormat="1" ht="30" x14ac:dyDescent="0.2">
      <c r="A2054" s="506"/>
      <c r="B2054" s="495"/>
      <c r="C2054" s="495"/>
      <c r="D2054" s="495"/>
      <c r="E2054" s="495"/>
      <c r="F2054" s="495"/>
      <c r="H2054" s="495"/>
      <c r="J2054" s="495"/>
      <c r="K2054" s="495"/>
      <c r="L2054" s="495"/>
      <c r="O2054" s="509"/>
    </row>
    <row r="2055" spans="1:15" s="497" customFormat="1" ht="30" x14ac:dyDescent="0.2">
      <c r="A2055" s="506"/>
      <c r="B2055" s="495"/>
      <c r="C2055" s="495"/>
      <c r="D2055" s="495"/>
      <c r="E2055" s="495"/>
      <c r="F2055" s="495"/>
      <c r="H2055" s="495"/>
      <c r="J2055" s="495"/>
      <c r="K2055" s="495"/>
      <c r="L2055" s="495"/>
      <c r="O2055" s="499"/>
    </row>
    <row r="2056" spans="1:15" s="497" customFormat="1" ht="30" x14ac:dyDescent="0.2">
      <c r="A2056" s="506"/>
      <c r="B2056" s="495"/>
      <c r="C2056" s="495"/>
      <c r="D2056" s="495"/>
      <c r="E2056" s="495"/>
      <c r="F2056" s="495"/>
      <c r="H2056" s="495"/>
      <c r="J2056" s="495"/>
      <c r="K2056" s="495"/>
      <c r="L2056" s="495"/>
      <c r="O2056" s="509"/>
    </row>
    <row r="2057" spans="1:15" s="497" customFormat="1" ht="30" x14ac:dyDescent="0.2">
      <c r="A2057" s="506"/>
      <c r="B2057" s="495"/>
      <c r="C2057" s="495"/>
      <c r="D2057" s="495"/>
      <c r="E2057" s="495"/>
      <c r="F2057" s="495"/>
      <c r="H2057" s="495"/>
      <c r="J2057" s="495"/>
      <c r="K2057" s="495"/>
      <c r="L2057" s="495"/>
      <c r="O2057" s="509"/>
    </row>
    <row r="2058" spans="1:15" s="497" customFormat="1" ht="30" x14ac:dyDescent="0.2">
      <c r="A2058" s="506"/>
      <c r="B2058" s="495"/>
      <c r="C2058" s="495"/>
      <c r="D2058" s="495"/>
      <c r="E2058" s="495"/>
      <c r="F2058" s="495"/>
      <c r="H2058" s="495"/>
      <c r="J2058" s="495"/>
      <c r="K2058" s="495"/>
      <c r="L2058" s="495"/>
      <c r="O2058" s="509"/>
    </row>
    <row r="2059" spans="1:15" s="497" customFormat="1" ht="30" x14ac:dyDescent="0.2">
      <c r="A2059" s="506"/>
      <c r="B2059" s="495"/>
      <c r="C2059" s="495"/>
      <c r="D2059" s="495"/>
      <c r="E2059" s="495"/>
      <c r="F2059" s="495"/>
      <c r="H2059" s="495"/>
      <c r="J2059" s="495"/>
      <c r="K2059" s="495"/>
      <c r="L2059" s="495"/>
      <c r="O2059" s="509"/>
    </row>
    <row r="2060" spans="1:15" s="497" customFormat="1" ht="30" x14ac:dyDescent="0.2">
      <c r="A2060" s="506"/>
      <c r="B2060" s="495"/>
      <c r="C2060" s="495"/>
      <c r="D2060" s="495"/>
      <c r="E2060" s="495"/>
      <c r="F2060" s="495"/>
      <c r="H2060" s="495"/>
      <c r="J2060" s="495"/>
      <c r="K2060" s="495"/>
      <c r="L2060" s="495"/>
      <c r="O2060" s="509"/>
    </row>
    <row r="2061" spans="1:15" s="497" customFormat="1" ht="30" x14ac:dyDescent="0.2">
      <c r="A2061" s="506"/>
      <c r="B2061" s="495"/>
      <c r="C2061" s="495"/>
      <c r="D2061" s="495"/>
      <c r="E2061" s="495"/>
      <c r="F2061" s="495"/>
      <c r="H2061" s="495"/>
      <c r="J2061" s="495"/>
      <c r="K2061" s="495"/>
      <c r="L2061" s="495"/>
      <c r="O2061" s="509"/>
    </row>
    <row r="2062" spans="1:15" s="497" customFormat="1" ht="30" x14ac:dyDescent="0.2">
      <c r="A2062" s="506"/>
      <c r="B2062" s="495"/>
      <c r="C2062" s="495"/>
      <c r="D2062" s="495"/>
      <c r="E2062" s="495"/>
      <c r="F2062" s="495"/>
      <c r="H2062" s="495"/>
      <c r="J2062" s="495"/>
      <c r="K2062" s="495"/>
      <c r="L2062" s="495"/>
      <c r="O2062" s="509"/>
    </row>
    <row r="2063" spans="1:15" s="497" customFormat="1" ht="30" x14ac:dyDescent="0.2">
      <c r="A2063" s="506"/>
      <c r="B2063" s="495"/>
      <c r="C2063" s="495"/>
      <c r="D2063" s="495"/>
      <c r="E2063" s="495"/>
      <c r="F2063" s="495"/>
      <c r="H2063" s="495"/>
      <c r="J2063" s="495"/>
      <c r="K2063" s="495"/>
      <c r="L2063" s="495"/>
      <c r="O2063" s="509"/>
    </row>
    <row r="2064" spans="1:15" s="497" customFormat="1" ht="30" x14ac:dyDescent="0.2">
      <c r="A2064" s="506"/>
      <c r="B2064" s="495"/>
      <c r="C2064" s="495"/>
      <c r="D2064" s="495"/>
      <c r="E2064" s="495"/>
      <c r="F2064" s="495"/>
      <c r="H2064" s="495"/>
      <c r="J2064" s="495"/>
      <c r="K2064" s="495"/>
      <c r="L2064" s="495"/>
      <c r="O2064" s="509"/>
    </row>
    <row r="2065" spans="1:15" s="497" customFormat="1" ht="30" x14ac:dyDescent="0.2">
      <c r="A2065" s="506"/>
      <c r="B2065" s="495"/>
      <c r="C2065" s="495"/>
      <c r="D2065" s="495"/>
      <c r="E2065" s="495"/>
      <c r="F2065" s="495"/>
      <c r="H2065" s="495"/>
      <c r="J2065" s="495"/>
      <c r="K2065" s="495"/>
      <c r="L2065" s="495"/>
      <c r="O2065" s="509"/>
    </row>
    <row r="2066" spans="1:15" s="497" customFormat="1" ht="30" x14ac:dyDescent="0.2">
      <c r="A2066" s="506"/>
      <c r="B2066" s="495"/>
      <c r="C2066" s="495"/>
      <c r="D2066" s="495"/>
      <c r="E2066" s="495"/>
      <c r="F2066" s="495"/>
      <c r="H2066" s="495"/>
      <c r="J2066" s="495"/>
      <c r="K2066" s="495"/>
      <c r="L2066" s="495"/>
      <c r="O2066" s="509"/>
    </row>
    <row r="2067" spans="1:15" s="497" customFormat="1" ht="30" x14ac:dyDescent="0.2">
      <c r="A2067" s="506"/>
      <c r="B2067" s="495"/>
      <c r="C2067" s="495"/>
      <c r="D2067" s="495"/>
      <c r="E2067" s="495"/>
      <c r="F2067" s="495"/>
      <c r="H2067" s="495"/>
      <c r="J2067" s="495"/>
      <c r="K2067" s="495"/>
      <c r="L2067" s="495"/>
      <c r="O2067" s="509"/>
    </row>
    <row r="2068" spans="1:15" s="497" customFormat="1" ht="30" x14ac:dyDescent="0.2">
      <c r="A2068" s="506"/>
      <c r="B2068" s="495"/>
      <c r="C2068" s="495"/>
      <c r="D2068" s="495"/>
      <c r="E2068" s="495"/>
      <c r="F2068" s="495"/>
      <c r="H2068" s="495"/>
      <c r="J2068" s="495"/>
      <c r="K2068" s="495"/>
      <c r="L2068" s="495"/>
      <c r="O2068" s="509"/>
    </row>
    <row r="2069" spans="1:15" s="497" customFormat="1" ht="30" x14ac:dyDescent="0.2">
      <c r="A2069" s="506"/>
      <c r="B2069" s="495"/>
      <c r="C2069" s="495"/>
      <c r="D2069" s="495"/>
      <c r="E2069" s="495"/>
      <c r="F2069" s="495"/>
      <c r="H2069" s="495"/>
      <c r="J2069" s="495"/>
      <c r="K2069" s="495"/>
      <c r="L2069" s="495"/>
      <c r="O2069" s="509"/>
    </row>
    <row r="2070" spans="1:15" s="497" customFormat="1" ht="30" x14ac:dyDescent="0.2">
      <c r="A2070" s="506"/>
      <c r="B2070" s="495"/>
      <c r="C2070" s="495"/>
      <c r="D2070" s="495"/>
      <c r="E2070" s="495"/>
      <c r="F2070" s="495"/>
      <c r="H2070" s="495"/>
      <c r="J2070" s="495"/>
      <c r="K2070" s="495"/>
      <c r="L2070" s="495"/>
      <c r="O2070" s="509"/>
    </row>
    <row r="2071" spans="1:15" s="497" customFormat="1" ht="30" x14ac:dyDescent="0.2">
      <c r="A2071" s="506"/>
      <c r="B2071" s="495"/>
      <c r="C2071" s="495"/>
      <c r="D2071" s="495"/>
      <c r="E2071" s="495"/>
      <c r="F2071" s="495"/>
      <c r="H2071" s="495"/>
      <c r="J2071" s="495"/>
      <c r="K2071" s="495"/>
      <c r="L2071" s="495"/>
      <c r="O2071" s="509"/>
    </row>
    <row r="2072" spans="1:15" s="497" customFormat="1" ht="30" x14ac:dyDescent="0.2">
      <c r="A2072" s="506"/>
      <c r="B2072" s="495"/>
      <c r="C2072" s="495"/>
      <c r="D2072" s="495"/>
      <c r="E2072" s="495"/>
      <c r="F2072" s="495"/>
      <c r="H2072" s="495"/>
      <c r="J2072" s="495"/>
      <c r="K2072" s="495"/>
      <c r="L2072" s="495"/>
      <c r="O2072" s="509"/>
    </row>
    <row r="2073" spans="1:15" s="497" customFormat="1" ht="30" x14ac:dyDescent="0.2">
      <c r="A2073" s="506"/>
      <c r="B2073" s="495"/>
      <c r="C2073" s="495"/>
      <c r="D2073" s="495"/>
      <c r="E2073" s="495"/>
      <c r="F2073" s="495"/>
      <c r="H2073" s="495"/>
      <c r="J2073" s="495"/>
      <c r="K2073" s="495"/>
      <c r="L2073" s="495"/>
      <c r="O2073" s="509"/>
    </row>
    <row r="2074" spans="1:15" s="497" customFormat="1" ht="30" x14ac:dyDescent="0.2">
      <c r="A2074" s="506"/>
      <c r="B2074" s="495"/>
      <c r="C2074" s="495"/>
      <c r="D2074" s="495"/>
      <c r="E2074" s="495"/>
      <c r="F2074" s="495"/>
      <c r="H2074" s="495"/>
      <c r="J2074" s="495"/>
      <c r="K2074" s="495"/>
      <c r="L2074" s="495"/>
      <c r="O2074" s="509"/>
    </row>
    <row r="2075" spans="1:15" s="497" customFormat="1" ht="30" x14ac:dyDescent="0.2">
      <c r="A2075" s="506"/>
      <c r="B2075" s="495"/>
      <c r="C2075" s="495"/>
      <c r="D2075" s="495"/>
      <c r="E2075" s="495"/>
      <c r="F2075" s="495"/>
      <c r="H2075" s="495"/>
      <c r="J2075" s="495"/>
      <c r="K2075" s="495"/>
      <c r="L2075" s="495"/>
      <c r="O2075" s="509"/>
    </row>
    <row r="2076" spans="1:15" s="497" customFormat="1" ht="30" x14ac:dyDescent="0.2">
      <c r="A2076" s="506"/>
      <c r="B2076" s="495"/>
      <c r="C2076" s="495"/>
      <c r="D2076" s="495"/>
      <c r="E2076" s="495"/>
      <c r="F2076" s="495"/>
      <c r="H2076" s="495"/>
      <c r="J2076" s="495"/>
      <c r="K2076" s="495"/>
      <c r="L2076" s="495"/>
      <c r="O2076" s="509"/>
    </row>
    <row r="2077" spans="1:15" s="497" customFormat="1" ht="30" x14ac:dyDescent="0.2">
      <c r="A2077" s="506"/>
      <c r="B2077" s="495"/>
      <c r="C2077" s="495"/>
      <c r="D2077" s="495"/>
      <c r="E2077" s="495"/>
      <c r="F2077" s="495"/>
      <c r="H2077" s="495"/>
      <c r="J2077" s="495"/>
      <c r="K2077" s="495"/>
      <c r="L2077" s="495"/>
      <c r="O2077" s="509"/>
    </row>
    <row r="2078" spans="1:15" s="497" customFormat="1" ht="30" x14ac:dyDescent="0.2">
      <c r="A2078" s="506"/>
      <c r="B2078" s="495"/>
      <c r="C2078" s="495"/>
      <c r="D2078" s="495"/>
      <c r="E2078" s="495"/>
      <c r="F2078" s="495"/>
      <c r="H2078" s="495"/>
      <c r="J2078" s="495"/>
      <c r="K2078" s="495"/>
      <c r="L2078" s="495"/>
      <c r="O2078" s="509"/>
    </row>
    <row r="2079" spans="1:15" s="497" customFormat="1" ht="30" x14ac:dyDescent="0.2">
      <c r="A2079" s="506"/>
      <c r="B2079" s="495"/>
      <c r="C2079" s="495"/>
      <c r="D2079" s="495"/>
      <c r="E2079" s="495"/>
      <c r="F2079" s="495"/>
      <c r="H2079" s="495"/>
      <c r="J2079" s="495"/>
      <c r="K2079" s="495"/>
      <c r="L2079" s="495"/>
      <c r="O2079" s="509"/>
    </row>
    <row r="2080" spans="1:15" s="497" customFormat="1" ht="30" x14ac:dyDescent="0.2">
      <c r="A2080" s="506"/>
      <c r="B2080" s="495"/>
      <c r="C2080" s="495"/>
      <c r="D2080" s="495"/>
      <c r="E2080" s="495"/>
      <c r="F2080" s="495"/>
      <c r="H2080" s="495"/>
      <c r="J2080" s="495"/>
      <c r="K2080" s="495"/>
      <c r="L2080" s="495"/>
      <c r="O2080" s="509"/>
    </row>
    <row r="2081" spans="1:15" s="497" customFormat="1" ht="30" x14ac:dyDescent="0.2">
      <c r="A2081" s="506"/>
      <c r="B2081" s="495"/>
      <c r="C2081" s="495"/>
      <c r="D2081" s="495"/>
      <c r="E2081" s="495"/>
      <c r="F2081" s="495"/>
      <c r="H2081" s="495"/>
      <c r="J2081" s="495"/>
      <c r="K2081" s="495"/>
      <c r="L2081" s="495"/>
      <c r="O2081" s="509"/>
    </row>
    <row r="2082" spans="1:15" s="497" customFormat="1" ht="30" x14ac:dyDescent="0.2">
      <c r="A2082" s="506"/>
      <c r="B2082" s="495"/>
      <c r="C2082" s="495"/>
      <c r="D2082" s="495"/>
      <c r="E2082" s="495"/>
      <c r="F2082" s="495"/>
      <c r="H2082" s="495"/>
      <c r="J2082" s="495"/>
      <c r="K2082" s="495"/>
      <c r="L2082" s="495"/>
      <c r="O2082" s="509"/>
    </row>
    <row r="2083" spans="1:15" s="497" customFormat="1" ht="30" x14ac:dyDescent="0.2">
      <c r="A2083" s="506"/>
      <c r="B2083" s="495"/>
      <c r="C2083" s="495"/>
      <c r="D2083" s="495"/>
      <c r="E2083" s="495"/>
      <c r="F2083" s="495"/>
      <c r="H2083" s="495"/>
      <c r="J2083" s="495"/>
      <c r="K2083" s="495"/>
      <c r="L2083" s="495"/>
      <c r="O2083" s="509"/>
    </row>
    <row r="2084" spans="1:15" s="497" customFormat="1" ht="30" x14ac:dyDescent="0.2">
      <c r="A2084" s="506"/>
      <c r="B2084" s="495"/>
      <c r="C2084" s="495"/>
      <c r="D2084" s="495"/>
      <c r="E2084" s="495"/>
      <c r="F2084" s="495"/>
      <c r="H2084" s="495"/>
      <c r="J2084" s="495"/>
      <c r="K2084" s="495"/>
      <c r="L2084" s="495"/>
      <c r="O2084" s="509"/>
    </row>
    <row r="2085" spans="1:15" s="497" customFormat="1" ht="30" x14ac:dyDescent="0.2">
      <c r="A2085" s="506"/>
      <c r="B2085" s="495"/>
      <c r="C2085" s="495"/>
      <c r="D2085" s="495"/>
      <c r="E2085" s="495"/>
      <c r="F2085" s="495"/>
      <c r="H2085" s="495"/>
      <c r="J2085" s="495"/>
      <c r="K2085" s="495"/>
      <c r="L2085" s="495"/>
      <c r="O2085" s="509"/>
    </row>
    <row r="2086" spans="1:15" s="497" customFormat="1" ht="30" x14ac:dyDescent="0.2">
      <c r="A2086" s="506"/>
      <c r="B2086" s="495"/>
      <c r="C2086" s="495"/>
      <c r="D2086" s="495"/>
      <c r="E2086" s="495"/>
      <c r="F2086" s="495"/>
      <c r="H2086" s="495"/>
      <c r="J2086" s="495"/>
      <c r="K2086" s="495"/>
      <c r="L2086" s="495"/>
      <c r="O2086" s="509"/>
    </row>
    <row r="2087" spans="1:15" s="497" customFormat="1" ht="30" x14ac:dyDescent="0.2">
      <c r="A2087" s="506"/>
      <c r="B2087" s="495"/>
      <c r="C2087" s="495"/>
      <c r="D2087" s="495"/>
      <c r="E2087" s="495"/>
      <c r="F2087" s="495"/>
      <c r="H2087" s="495"/>
      <c r="J2087" s="495"/>
      <c r="K2087" s="495"/>
      <c r="L2087" s="495"/>
      <c r="O2087" s="509"/>
    </row>
    <row r="2088" spans="1:15" s="497" customFormat="1" ht="30" x14ac:dyDescent="0.2">
      <c r="A2088" s="506"/>
      <c r="B2088" s="495"/>
      <c r="C2088" s="495"/>
      <c r="D2088" s="495"/>
      <c r="E2088" s="495"/>
      <c r="F2088" s="495"/>
      <c r="H2088" s="495"/>
      <c r="J2088" s="495"/>
      <c r="K2088" s="495"/>
      <c r="L2088" s="495"/>
      <c r="O2088" s="509"/>
    </row>
    <row r="2089" spans="1:15" s="497" customFormat="1" ht="30" x14ac:dyDescent="0.2">
      <c r="A2089" s="506"/>
      <c r="B2089" s="495"/>
      <c r="C2089" s="495"/>
      <c r="D2089" s="495"/>
      <c r="E2089" s="495"/>
      <c r="F2089" s="495"/>
      <c r="H2089" s="495"/>
      <c r="J2089" s="495"/>
      <c r="K2089" s="495"/>
      <c r="L2089" s="495"/>
      <c r="O2089" s="509"/>
    </row>
    <row r="2090" spans="1:15" s="497" customFormat="1" ht="30" x14ac:dyDescent="0.2">
      <c r="A2090" s="506"/>
      <c r="B2090" s="495"/>
      <c r="C2090" s="495"/>
      <c r="D2090" s="495"/>
      <c r="E2090" s="495"/>
      <c r="F2090" s="495"/>
      <c r="H2090" s="495"/>
      <c r="J2090" s="495"/>
      <c r="K2090" s="495"/>
      <c r="L2090" s="495"/>
      <c r="O2090" s="509"/>
    </row>
    <row r="2091" spans="1:15" s="497" customFormat="1" ht="30" x14ac:dyDescent="0.2">
      <c r="A2091" s="506"/>
      <c r="B2091" s="495"/>
      <c r="C2091" s="495"/>
      <c r="D2091" s="495"/>
      <c r="E2091" s="495"/>
      <c r="F2091" s="495"/>
      <c r="H2091" s="495"/>
      <c r="J2091" s="495"/>
      <c r="K2091" s="495"/>
      <c r="L2091" s="495"/>
      <c r="O2091" s="509"/>
    </row>
    <row r="2092" spans="1:15" s="497" customFormat="1" ht="30" x14ac:dyDescent="0.2">
      <c r="A2092" s="506"/>
      <c r="B2092" s="495"/>
      <c r="C2092" s="495"/>
      <c r="D2092" s="495"/>
      <c r="E2092" s="495"/>
      <c r="F2092" s="495"/>
      <c r="H2092" s="495"/>
      <c r="J2092" s="495"/>
      <c r="K2092" s="495"/>
      <c r="L2092" s="495"/>
      <c r="O2092" s="509"/>
    </row>
    <row r="2093" spans="1:15" s="497" customFormat="1" ht="30" x14ac:dyDescent="0.2">
      <c r="A2093" s="506"/>
      <c r="B2093" s="495"/>
      <c r="C2093" s="495"/>
      <c r="D2093" s="495"/>
      <c r="E2093" s="495"/>
      <c r="F2093" s="495"/>
      <c r="H2093" s="495"/>
      <c r="J2093" s="495"/>
      <c r="K2093" s="495"/>
      <c r="L2093" s="495"/>
      <c r="O2093" s="509"/>
    </row>
    <row r="2094" spans="1:15" s="497" customFormat="1" ht="30" x14ac:dyDescent="0.2">
      <c r="A2094" s="506"/>
      <c r="B2094" s="495"/>
      <c r="C2094" s="495"/>
      <c r="D2094" s="495"/>
      <c r="E2094" s="495"/>
      <c r="F2094" s="495"/>
      <c r="H2094" s="495"/>
      <c r="J2094" s="495"/>
      <c r="K2094" s="495"/>
      <c r="L2094" s="495"/>
      <c r="O2094" s="509"/>
    </row>
    <row r="2095" spans="1:15" s="497" customFormat="1" ht="30" x14ac:dyDescent="0.2">
      <c r="A2095" s="506"/>
      <c r="B2095" s="495"/>
      <c r="C2095" s="495"/>
      <c r="D2095" s="495"/>
      <c r="E2095" s="495"/>
      <c r="F2095" s="495"/>
      <c r="H2095" s="495"/>
      <c r="J2095" s="495"/>
      <c r="K2095" s="495"/>
      <c r="L2095" s="495"/>
      <c r="O2095" s="509"/>
    </row>
    <row r="2096" spans="1:15" s="497" customFormat="1" ht="30" x14ac:dyDescent="0.2">
      <c r="A2096" s="506"/>
      <c r="B2096" s="495"/>
      <c r="C2096" s="495"/>
      <c r="D2096" s="495"/>
      <c r="E2096" s="495"/>
      <c r="F2096" s="495"/>
      <c r="H2096" s="495"/>
      <c r="J2096" s="495"/>
      <c r="K2096" s="495"/>
      <c r="L2096" s="495"/>
      <c r="O2096" s="509"/>
    </row>
    <row r="2097" spans="1:15" s="497" customFormat="1" ht="30" x14ac:dyDescent="0.2">
      <c r="A2097" s="506"/>
      <c r="B2097" s="495"/>
      <c r="C2097" s="495"/>
      <c r="D2097" s="495"/>
      <c r="E2097" s="495"/>
      <c r="F2097" s="495"/>
      <c r="H2097" s="495"/>
      <c r="J2097" s="495"/>
      <c r="K2097" s="495"/>
      <c r="L2097" s="495"/>
      <c r="O2097" s="509"/>
    </row>
    <row r="2098" spans="1:15" s="497" customFormat="1" ht="30" x14ac:dyDescent="0.2">
      <c r="A2098" s="506"/>
      <c r="B2098" s="495"/>
      <c r="C2098" s="495"/>
      <c r="D2098" s="495"/>
      <c r="E2098" s="495"/>
      <c r="F2098" s="495"/>
      <c r="H2098" s="495"/>
      <c r="J2098" s="495"/>
      <c r="K2098" s="495"/>
      <c r="L2098" s="495"/>
      <c r="O2098" s="509"/>
    </row>
    <row r="2099" spans="1:15" s="497" customFormat="1" ht="30" x14ac:dyDescent="0.2">
      <c r="A2099" s="506"/>
      <c r="B2099" s="495"/>
      <c r="C2099" s="495"/>
      <c r="D2099" s="495"/>
      <c r="E2099" s="495"/>
      <c r="F2099" s="495"/>
      <c r="H2099" s="495"/>
      <c r="J2099" s="495"/>
      <c r="K2099" s="495"/>
      <c r="L2099" s="495"/>
      <c r="O2099" s="509"/>
    </row>
    <row r="2100" spans="1:15" s="497" customFormat="1" ht="30" x14ac:dyDescent="0.2">
      <c r="A2100" s="506"/>
      <c r="B2100" s="495"/>
      <c r="C2100" s="495"/>
      <c r="D2100" s="495"/>
      <c r="E2100" s="495"/>
      <c r="F2100" s="495"/>
      <c r="H2100" s="495"/>
      <c r="J2100" s="495"/>
      <c r="K2100" s="495"/>
      <c r="L2100" s="495"/>
      <c r="O2100" s="509"/>
    </row>
    <row r="2101" spans="1:15" s="497" customFormat="1" ht="30" x14ac:dyDescent="0.2">
      <c r="A2101" s="506"/>
      <c r="B2101" s="495"/>
      <c r="C2101" s="495"/>
      <c r="D2101" s="495"/>
      <c r="E2101" s="495"/>
      <c r="F2101" s="495"/>
      <c r="H2101" s="495"/>
      <c r="J2101" s="495"/>
      <c r="K2101" s="495"/>
      <c r="L2101" s="495"/>
      <c r="O2101" s="509"/>
    </row>
    <row r="2102" spans="1:15" s="497" customFormat="1" ht="30" x14ac:dyDescent="0.2">
      <c r="A2102" s="506"/>
      <c r="B2102" s="495"/>
      <c r="C2102" s="495"/>
      <c r="D2102" s="495"/>
      <c r="E2102" s="495"/>
      <c r="F2102" s="495"/>
      <c r="H2102" s="495"/>
      <c r="J2102" s="495"/>
      <c r="K2102" s="495"/>
      <c r="L2102" s="495"/>
      <c r="O2102" s="509"/>
    </row>
    <row r="2103" spans="1:15" s="497" customFormat="1" ht="30" x14ac:dyDescent="0.2">
      <c r="A2103" s="506"/>
      <c r="B2103" s="495"/>
      <c r="C2103" s="495"/>
      <c r="D2103" s="495"/>
      <c r="E2103" s="495"/>
      <c r="F2103" s="495"/>
      <c r="H2103" s="495"/>
      <c r="J2103" s="495"/>
      <c r="K2103" s="495"/>
      <c r="L2103" s="495"/>
      <c r="O2103" s="509"/>
    </row>
    <row r="2104" spans="1:15" s="497" customFormat="1" ht="30" x14ac:dyDescent="0.2">
      <c r="A2104" s="506"/>
      <c r="B2104" s="495"/>
      <c r="C2104" s="495"/>
      <c r="D2104" s="495"/>
      <c r="E2104" s="495"/>
      <c r="F2104" s="495"/>
      <c r="H2104" s="495"/>
      <c r="J2104" s="495"/>
      <c r="K2104" s="495"/>
      <c r="L2104" s="495"/>
      <c r="O2104" s="509"/>
    </row>
    <row r="2105" spans="1:15" s="497" customFormat="1" ht="30" x14ac:dyDescent="0.2">
      <c r="A2105" s="506"/>
      <c r="B2105" s="495"/>
      <c r="C2105" s="495"/>
      <c r="D2105" s="495"/>
      <c r="E2105" s="495"/>
      <c r="F2105" s="495"/>
      <c r="H2105" s="495"/>
      <c r="J2105" s="495"/>
      <c r="K2105" s="495"/>
      <c r="L2105" s="495"/>
      <c r="O2105" s="509"/>
    </row>
    <row r="2106" spans="1:15" s="497" customFormat="1" ht="30" x14ac:dyDescent="0.2">
      <c r="A2106" s="506"/>
      <c r="B2106" s="495"/>
      <c r="C2106" s="495"/>
      <c r="D2106" s="495"/>
      <c r="E2106" s="495"/>
      <c r="F2106" s="495"/>
      <c r="H2106" s="495"/>
      <c r="J2106" s="495"/>
      <c r="K2106" s="495"/>
      <c r="L2106" s="495"/>
      <c r="O2106" s="509"/>
    </row>
    <row r="2107" spans="1:15" s="497" customFormat="1" ht="30" x14ac:dyDescent="0.2">
      <c r="A2107" s="506"/>
      <c r="B2107" s="495"/>
      <c r="C2107" s="495"/>
      <c r="D2107" s="495"/>
      <c r="E2107" s="495"/>
      <c r="F2107" s="495"/>
      <c r="H2107" s="495"/>
      <c r="J2107" s="495"/>
      <c r="K2107" s="495"/>
      <c r="L2107" s="495"/>
      <c r="O2107" s="509"/>
    </row>
    <row r="2108" spans="1:15" s="497" customFormat="1" ht="30" x14ac:dyDescent="0.2">
      <c r="A2108" s="506"/>
      <c r="B2108" s="495"/>
      <c r="C2108" s="495"/>
      <c r="D2108" s="495"/>
      <c r="E2108" s="495"/>
      <c r="F2108" s="495"/>
      <c r="H2108" s="495"/>
      <c r="J2108" s="495"/>
      <c r="K2108" s="495"/>
      <c r="L2108" s="495"/>
      <c r="O2108" s="509"/>
    </row>
    <row r="2109" spans="1:15" s="497" customFormat="1" ht="30" x14ac:dyDescent="0.2">
      <c r="A2109" s="506"/>
      <c r="B2109" s="495"/>
      <c r="C2109" s="495"/>
      <c r="D2109" s="495"/>
      <c r="E2109" s="495"/>
      <c r="F2109" s="495"/>
      <c r="H2109" s="495"/>
      <c r="J2109" s="495"/>
      <c r="K2109" s="495"/>
      <c r="L2109" s="495"/>
      <c r="O2109" s="509"/>
    </row>
    <row r="2110" spans="1:15" s="497" customFormat="1" ht="30" x14ac:dyDescent="0.2">
      <c r="A2110" s="506"/>
      <c r="B2110" s="495"/>
      <c r="C2110" s="495"/>
      <c r="D2110" s="495"/>
      <c r="E2110" s="495"/>
      <c r="F2110" s="495"/>
      <c r="H2110" s="495"/>
      <c r="J2110" s="495"/>
      <c r="K2110" s="495"/>
      <c r="L2110" s="495"/>
      <c r="O2110" s="509"/>
    </row>
    <row r="2111" spans="1:15" s="497" customFormat="1" ht="30" x14ac:dyDescent="0.2">
      <c r="A2111" s="506"/>
      <c r="B2111" s="495"/>
      <c r="C2111" s="495"/>
      <c r="D2111" s="495"/>
      <c r="E2111" s="495"/>
      <c r="F2111" s="495"/>
      <c r="H2111" s="495"/>
      <c r="J2111" s="495"/>
      <c r="K2111" s="495"/>
      <c r="L2111" s="495"/>
      <c r="O2111" s="509"/>
    </row>
    <row r="2112" spans="1:15" s="497" customFormat="1" ht="30" x14ac:dyDescent="0.2">
      <c r="A2112" s="506"/>
      <c r="B2112" s="495"/>
      <c r="C2112" s="495"/>
      <c r="D2112" s="495"/>
      <c r="E2112" s="495"/>
      <c r="F2112" s="495"/>
      <c r="H2112" s="495"/>
      <c r="J2112" s="495"/>
      <c r="K2112" s="495"/>
      <c r="L2112" s="495"/>
      <c r="O2112" s="509"/>
    </row>
    <row r="2113" spans="1:15" s="497" customFormat="1" ht="30" x14ac:dyDescent="0.2">
      <c r="A2113" s="506"/>
      <c r="B2113" s="495"/>
      <c r="C2113" s="495"/>
      <c r="D2113" s="495"/>
      <c r="E2113" s="495"/>
      <c r="F2113" s="495"/>
      <c r="H2113" s="495"/>
      <c r="J2113" s="495"/>
      <c r="K2113" s="495"/>
      <c r="L2113" s="495"/>
      <c r="O2113" s="509"/>
    </row>
    <row r="2114" spans="1:15" s="497" customFormat="1" ht="30" x14ac:dyDescent="0.2">
      <c r="A2114" s="506"/>
      <c r="B2114" s="495"/>
      <c r="C2114" s="495"/>
      <c r="D2114" s="495"/>
      <c r="E2114" s="495"/>
      <c r="F2114" s="495"/>
      <c r="H2114" s="495"/>
      <c r="J2114" s="495"/>
      <c r="K2114" s="495"/>
      <c r="L2114" s="495"/>
      <c r="O2114" s="509"/>
    </row>
    <row r="2115" spans="1:15" s="497" customFormat="1" ht="30" x14ac:dyDescent="0.2">
      <c r="A2115" s="506"/>
      <c r="B2115" s="495"/>
      <c r="C2115" s="495"/>
      <c r="D2115" s="495"/>
      <c r="E2115" s="495"/>
      <c r="F2115" s="495"/>
      <c r="H2115" s="495"/>
      <c r="J2115" s="495"/>
      <c r="K2115" s="495"/>
      <c r="L2115" s="495"/>
      <c r="O2115" s="509"/>
    </row>
    <row r="2116" spans="1:15" s="497" customFormat="1" ht="30" x14ac:dyDescent="0.2">
      <c r="A2116" s="506"/>
      <c r="B2116" s="495"/>
      <c r="C2116" s="495"/>
      <c r="D2116" s="495"/>
      <c r="E2116" s="495"/>
      <c r="F2116" s="495"/>
      <c r="H2116" s="495"/>
      <c r="J2116" s="495"/>
      <c r="K2116" s="495"/>
      <c r="L2116" s="495"/>
      <c r="O2116" s="509"/>
    </row>
    <row r="2117" spans="1:15" s="497" customFormat="1" ht="30" x14ac:dyDescent="0.2">
      <c r="A2117" s="506"/>
      <c r="B2117" s="495"/>
      <c r="C2117" s="495"/>
      <c r="D2117" s="495"/>
      <c r="E2117" s="495"/>
      <c r="F2117" s="495"/>
      <c r="H2117" s="495"/>
      <c r="J2117" s="495"/>
      <c r="K2117" s="495"/>
      <c r="L2117" s="495"/>
      <c r="O2117" s="509"/>
    </row>
    <row r="2118" spans="1:15" s="497" customFormat="1" ht="30" x14ac:dyDescent="0.2">
      <c r="A2118" s="506"/>
      <c r="B2118" s="495"/>
      <c r="C2118" s="495"/>
      <c r="D2118" s="495"/>
      <c r="E2118" s="495"/>
      <c r="F2118" s="495"/>
      <c r="H2118" s="495"/>
      <c r="J2118" s="495"/>
      <c r="K2118" s="495"/>
      <c r="L2118" s="495"/>
      <c r="O2118" s="509"/>
    </row>
    <row r="2119" spans="1:15" s="497" customFormat="1" ht="30" x14ac:dyDescent="0.2">
      <c r="A2119" s="506"/>
      <c r="B2119" s="495"/>
      <c r="C2119" s="495"/>
      <c r="D2119" s="495"/>
      <c r="E2119" s="495"/>
      <c r="F2119" s="495"/>
      <c r="H2119" s="495"/>
      <c r="J2119" s="495"/>
      <c r="K2119" s="495"/>
      <c r="L2119" s="495"/>
      <c r="O2119" s="509"/>
    </row>
    <row r="2120" spans="1:15" s="497" customFormat="1" ht="30" x14ac:dyDescent="0.2">
      <c r="A2120" s="506"/>
      <c r="B2120" s="495"/>
      <c r="C2120" s="495"/>
      <c r="D2120" s="495"/>
      <c r="E2120" s="495"/>
      <c r="F2120" s="495"/>
      <c r="H2120" s="495"/>
      <c r="J2120" s="495"/>
      <c r="K2120" s="495"/>
      <c r="L2120" s="495"/>
      <c r="O2120" s="509"/>
    </row>
    <row r="2121" spans="1:15" s="497" customFormat="1" ht="30" x14ac:dyDescent="0.2">
      <c r="A2121" s="506"/>
      <c r="B2121" s="495"/>
      <c r="C2121" s="495"/>
      <c r="D2121" s="495"/>
      <c r="E2121" s="495"/>
      <c r="F2121" s="495"/>
      <c r="H2121" s="495"/>
      <c r="J2121" s="495"/>
      <c r="K2121" s="495"/>
      <c r="L2121" s="495"/>
      <c r="O2121" s="509"/>
    </row>
    <row r="2122" spans="1:15" s="497" customFormat="1" ht="30" x14ac:dyDescent="0.2">
      <c r="A2122" s="506"/>
      <c r="B2122" s="495"/>
      <c r="C2122" s="495"/>
      <c r="D2122" s="495"/>
      <c r="E2122" s="495"/>
      <c r="F2122" s="495"/>
      <c r="H2122" s="495"/>
      <c r="J2122" s="495"/>
      <c r="K2122" s="495"/>
      <c r="L2122" s="495"/>
      <c r="O2122" s="509"/>
    </row>
    <row r="2123" spans="1:15" s="497" customFormat="1" ht="30" x14ac:dyDescent="0.2">
      <c r="A2123" s="506"/>
      <c r="B2123" s="495"/>
      <c r="C2123" s="495"/>
      <c r="D2123" s="495"/>
      <c r="E2123" s="495"/>
      <c r="F2123" s="495"/>
      <c r="H2123" s="495"/>
      <c r="J2123" s="495"/>
      <c r="K2123" s="495"/>
      <c r="L2123" s="495"/>
      <c r="O2123" s="509"/>
    </row>
    <row r="2124" spans="1:15" s="497" customFormat="1" ht="30" x14ac:dyDescent="0.2">
      <c r="A2124" s="506"/>
      <c r="B2124" s="495"/>
      <c r="C2124" s="495"/>
      <c r="D2124" s="495"/>
      <c r="E2124" s="495"/>
      <c r="F2124" s="495"/>
      <c r="H2124" s="495"/>
      <c r="J2124" s="495"/>
      <c r="K2124" s="495"/>
      <c r="L2124" s="495"/>
      <c r="O2124" s="509"/>
    </row>
    <row r="2125" spans="1:15" s="497" customFormat="1" ht="30" x14ac:dyDescent="0.2">
      <c r="A2125" s="506"/>
      <c r="B2125" s="495"/>
      <c r="C2125" s="495"/>
      <c r="D2125" s="495"/>
      <c r="E2125" s="495"/>
      <c r="F2125" s="495"/>
      <c r="H2125" s="495"/>
      <c r="J2125" s="495"/>
      <c r="K2125" s="495"/>
      <c r="L2125" s="495"/>
      <c r="O2125" s="509"/>
    </row>
    <row r="2126" spans="1:15" s="497" customFormat="1" ht="30" x14ac:dyDescent="0.2">
      <c r="A2126" s="506"/>
      <c r="B2126" s="495"/>
      <c r="C2126" s="495"/>
      <c r="D2126" s="495"/>
      <c r="E2126" s="495"/>
      <c r="F2126" s="495"/>
      <c r="H2126" s="495"/>
      <c r="J2126" s="495"/>
      <c r="K2126" s="495"/>
      <c r="L2126" s="495"/>
      <c r="O2126" s="509"/>
    </row>
    <row r="2127" spans="1:15" s="497" customFormat="1" ht="30" x14ac:dyDescent="0.2">
      <c r="A2127" s="506"/>
      <c r="B2127" s="495"/>
      <c r="C2127" s="495"/>
      <c r="D2127" s="495"/>
      <c r="E2127" s="495"/>
      <c r="F2127" s="495"/>
      <c r="H2127" s="495"/>
      <c r="J2127" s="495"/>
      <c r="K2127" s="495"/>
      <c r="L2127" s="495"/>
      <c r="O2127" s="509"/>
    </row>
    <row r="2128" spans="1:15" s="497" customFormat="1" ht="30" x14ac:dyDescent="0.2">
      <c r="A2128" s="506"/>
      <c r="B2128" s="495"/>
      <c r="C2128" s="495"/>
      <c r="D2128" s="495"/>
      <c r="E2128" s="495"/>
      <c r="F2128" s="495"/>
      <c r="H2128" s="495"/>
      <c r="J2128" s="495"/>
      <c r="K2128" s="495"/>
      <c r="L2128" s="495"/>
      <c r="O2128" s="509"/>
    </row>
    <row r="2129" spans="1:15" s="497" customFormat="1" ht="30" x14ac:dyDescent="0.2">
      <c r="A2129" s="506"/>
      <c r="B2129" s="495"/>
      <c r="C2129" s="495"/>
      <c r="D2129" s="495"/>
      <c r="E2129" s="495"/>
      <c r="F2129" s="495"/>
      <c r="H2129" s="495"/>
      <c r="J2129" s="495"/>
      <c r="K2129" s="495"/>
      <c r="L2129" s="495"/>
      <c r="O2129" s="509"/>
    </row>
    <row r="2130" spans="1:15" s="497" customFormat="1" ht="30" x14ac:dyDescent="0.2">
      <c r="A2130" s="506"/>
      <c r="B2130" s="495"/>
      <c r="C2130" s="495"/>
      <c r="D2130" s="495"/>
      <c r="E2130" s="495"/>
      <c r="F2130" s="495"/>
      <c r="H2130" s="495"/>
      <c r="J2130" s="495"/>
      <c r="K2130" s="495"/>
      <c r="L2130" s="495"/>
      <c r="O2130" s="509"/>
    </row>
    <row r="2131" spans="1:15" s="497" customFormat="1" ht="30" x14ac:dyDescent="0.2">
      <c r="A2131" s="506"/>
      <c r="B2131" s="495"/>
      <c r="C2131" s="495"/>
      <c r="D2131" s="495"/>
      <c r="E2131" s="495"/>
      <c r="F2131" s="495"/>
      <c r="H2131" s="495"/>
      <c r="J2131" s="495"/>
      <c r="K2131" s="495"/>
      <c r="L2131" s="495"/>
      <c r="O2131" s="509"/>
    </row>
    <row r="2132" spans="1:15" s="497" customFormat="1" ht="30" x14ac:dyDescent="0.2">
      <c r="A2132" s="506"/>
      <c r="B2132" s="495"/>
      <c r="C2132" s="495"/>
      <c r="D2132" s="495"/>
      <c r="E2132" s="495"/>
      <c r="F2132" s="495"/>
      <c r="H2132" s="495"/>
      <c r="J2132" s="495"/>
      <c r="K2132" s="495"/>
      <c r="L2132" s="495"/>
      <c r="O2132" s="509"/>
    </row>
    <row r="2133" spans="1:15" s="497" customFormat="1" ht="30" x14ac:dyDescent="0.2">
      <c r="A2133" s="506"/>
      <c r="B2133" s="495"/>
      <c r="C2133" s="495"/>
      <c r="D2133" s="495"/>
      <c r="E2133" s="495"/>
      <c r="F2133" s="495"/>
      <c r="H2133" s="495"/>
      <c r="J2133" s="495"/>
      <c r="K2133" s="495"/>
      <c r="L2133" s="495"/>
      <c r="O2133" s="509"/>
    </row>
    <row r="2134" spans="1:15" s="497" customFormat="1" ht="30" x14ac:dyDescent="0.2">
      <c r="A2134" s="506"/>
      <c r="B2134" s="495"/>
      <c r="C2134" s="495"/>
      <c r="D2134" s="495"/>
      <c r="E2134" s="495"/>
      <c r="F2134" s="495"/>
      <c r="H2134" s="495"/>
      <c r="J2134" s="495"/>
      <c r="K2134" s="495"/>
      <c r="L2134" s="495"/>
      <c r="O2134" s="509"/>
    </row>
    <row r="2135" spans="1:15" s="497" customFormat="1" ht="30" x14ac:dyDescent="0.2">
      <c r="A2135" s="506"/>
      <c r="B2135" s="495"/>
      <c r="C2135" s="495"/>
      <c r="D2135" s="495"/>
      <c r="E2135" s="495"/>
      <c r="F2135" s="495"/>
      <c r="H2135" s="495"/>
      <c r="J2135" s="495"/>
      <c r="K2135" s="495"/>
      <c r="L2135" s="495"/>
      <c r="O2135" s="509"/>
    </row>
    <row r="2136" spans="1:15" s="497" customFormat="1" ht="30" x14ac:dyDescent="0.2">
      <c r="A2136" s="506"/>
      <c r="B2136" s="495"/>
      <c r="C2136" s="495"/>
      <c r="D2136" s="495"/>
      <c r="E2136" s="495"/>
      <c r="F2136" s="495"/>
      <c r="H2136" s="495"/>
      <c r="J2136" s="495"/>
      <c r="K2136" s="495"/>
      <c r="L2136" s="495"/>
      <c r="O2136" s="509"/>
    </row>
    <row r="2137" spans="1:15" s="497" customFormat="1" ht="30" x14ac:dyDescent="0.2">
      <c r="A2137" s="506"/>
      <c r="B2137" s="495"/>
      <c r="C2137" s="495"/>
      <c r="D2137" s="495"/>
      <c r="E2137" s="495"/>
      <c r="F2137" s="495"/>
      <c r="H2137" s="495"/>
      <c r="J2137" s="495"/>
      <c r="K2137" s="495"/>
      <c r="L2137" s="495"/>
      <c r="O2137" s="509"/>
    </row>
    <row r="2138" spans="1:15" s="497" customFormat="1" ht="30" x14ac:dyDescent="0.2">
      <c r="A2138" s="506"/>
      <c r="B2138" s="495"/>
      <c r="C2138" s="495"/>
      <c r="D2138" s="495"/>
      <c r="E2138" s="495"/>
      <c r="F2138" s="495"/>
      <c r="H2138" s="495"/>
      <c r="J2138" s="495"/>
      <c r="K2138" s="495"/>
      <c r="L2138" s="495"/>
      <c r="O2138" s="509"/>
    </row>
    <row r="2139" spans="1:15" s="497" customFormat="1" ht="30" x14ac:dyDescent="0.2">
      <c r="A2139" s="506"/>
      <c r="B2139" s="495"/>
      <c r="C2139" s="495"/>
      <c r="D2139" s="495"/>
      <c r="E2139" s="495"/>
      <c r="F2139" s="495"/>
      <c r="H2139" s="495"/>
      <c r="J2139" s="495"/>
      <c r="K2139" s="495"/>
      <c r="L2139" s="495"/>
      <c r="O2139" s="509"/>
    </row>
    <row r="2140" spans="1:15" s="497" customFormat="1" ht="30" x14ac:dyDescent="0.2">
      <c r="A2140" s="506"/>
      <c r="B2140" s="495"/>
      <c r="C2140" s="495"/>
      <c r="D2140" s="495"/>
      <c r="E2140" s="495"/>
      <c r="F2140" s="495"/>
      <c r="H2140" s="495"/>
      <c r="J2140" s="495"/>
      <c r="K2140" s="495"/>
      <c r="L2140" s="495"/>
      <c r="O2140" s="509"/>
    </row>
    <row r="2141" spans="1:15" s="497" customFormat="1" ht="30" x14ac:dyDescent="0.2">
      <c r="A2141" s="506"/>
      <c r="B2141" s="495"/>
      <c r="C2141" s="495"/>
      <c r="D2141" s="495"/>
      <c r="E2141" s="495"/>
      <c r="F2141" s="495"/>
      <c r="H2141" s="495"/>
      <c r="J2141" s="495"/>
      <c r="K2141" s="495"/>
      <c r="L2141" s="495"/>
      <c r="O2141" s="509"/>
    </row>
    <row r="2142" spans="1:15" s="497" customFormat="1" ht="30" x14ac:dyDescent="0.2">
      <c r="A2142" s="506"/>
      <c r="B2142" s="495"/>
      <c r="C2142" s="495"/>
      <c r="D2142" s="495"/>
      <c r="E2142" s="495"/>
      <c r="F2142" s="495"/>
      <c r="H2142" s="495"/>
      <c r="J2142" s="495"/>
      <c r="K2142" s="495"/>
      <c r="L2142" s="495"/>
      <c r="O2142" s="509"/>
    </row>
    <row r="2143" spans="1:15" s="497" customFormat="1" ht="30" x14ac:dyDescent="0.2">
      <c r="A2143" s="506"/>
      <c r="B2143" s="495"/>
      <c r="C2143" s="495"/>
      <c r="D2143" s="495"/>
      <c r="E2143" s="495"/>
      <c r="F2143" s="495"/>
      <c r="H2143" s="495"/>
      <c r="J2143" s="495"/>
      <c r="K2143" s="495"/>
      <c r="L2143" s="495"/>
      <c r="O2143" s="509"/>
    </row>
    <row r="2144" spans="1:15" s="497" customFormat="1" ht="30" x14ac:dyDescent="0.2">
      <c r="A2144" s="506"/>
      <c r="B2144" s="495"/>
      <c r="C2144" s="495"/>
      <c r="D2144" s="495"/>
      <c r="E2144" s="495"/>
      <c r="F2144" s="495"/>
      <c r="H2144" s="495"/>
      <c r="J2144" s="495"/>
      <c r="K2144" s="495"/>
      <c r="L2144" s="495"/>
      <c r="O2144" s="509"/>
    </row>
    <row r="2145" spans="1:15" s="497" customFormat="1" ht="30" x14ac:dyDescent="0.2">
      <c r="A2145" s="506"/>
      <c r="B2145" s="495"/>
      <c r="C2145" s="495"/>
      <c r="D2145" s="495"/>
      <c r="E2145" s="495"/>
      <c r="F2145" s="495"/>
      <c r="H2145" s="495"/>
      <c r="J2145" s="495"/>
      <c r="K2145" s="495"/>
      <c r="L2145" s="495"/>
      <c r="O2145" s="509"/>
    </row>
    <row r="2146" spans="1:15" s="497" customFormat="1" ht="30" x14ac:dyDescent="0.2">
      <c r="A2146" s="506"/>
      <c r="B2146" s="495"/>
      <c r="C2146" s="495"/>
      <c r="D2146" s="495"/>
      <c r="E2146" s="495"/>
      <c r="F2146" s="495"/>
      <c r="H2146" s="495"/>
      <c r="J2146" s="495"/>
      <c r="K2146" s="495"/>
      <c r="L2146" s="495"/>
      <c r="O2146" s="509"/>
    </row>
    <row r="2147" spans="1:15" s="497" customFormat="1" ht="30" x14ac:dyDescent="0.2">
      <c r="A2147" s="506"/>
      <c r="B2147" s="495"/>
      <c r="C2147" s="495"/>
      <c r="D2147" s="495"/>
      <c r="E2147" s="495"/>
      <c r="F2147" s="495"/>
      <c r="H2147" s="495"/>
      <c r="J2147" s="495"/>
      <c r="K2147" s="495"/>
      <c r="L2147" s="495"/>
      <c r="O2147" s="509"/>
    </row>
    <row r="2148" spans="1:15" s="497" customFormat="1" ht="30" x14ac:dyDescent="0.2">
      <c r="A2148" s="506"/>
      <c r="B2148" s="495"/>
      <c r="C2148" s="495"/>
      <c r="D2148" s="495"/>
      <c r="E2148" s="495"/>
      <c r="F2148" s="495"/>
      <c r="H2148" s="495"/>
      <c r="J2148" s="495"/>
      <c r="K2148" s="495"/>
      <c r="L2148" s="495"/>
      <c r="O2148" s="509"/>
    </row>
    <row r="2149" spans="1:15" s="497" customFormat="1" ht="30" x14ac:dyDescent="0.2">
      <c r="A2149" s="506"/>
      <c r="B2149" s="495"/>
      <c r="C2149" s="495"/>
      <c r="D2149" s="495"/>
      <c r="E2149" s="495"/>
      <c r="F2149" s="495"/>
      <c r="H2149" s="495"/>
      <c r="J2149" s="495"/>
      <c r="K2149" s="495"/>
      <c r="L2149" s="495"/>
      <c r="O2149" s="509"/>
    </row>
    <row r="2150" spans="1:15" s="497" customFormat="1" ht="30" x14ac:dyDescent="0.2">
      <c r="A2150" s="506"/>
      <c r="B2150" s="495"/>
      <c r="C2150" s="495"/>
      <c r="D2150" s="495"/>
      <c r="E2150" s="495"/>
      <c r="F2150" s="495"/>
      <c r="H2150" s="495"/>
      <c r="J2150" s="495"/>
      <c r="K2150" s="495"/>
      <c r="L2150" s="495"/>
      <c r="O2150" s="509"/>
    </row>
    <row r="2151" spans="1:15" s="497" customFormat="1" ht="30" x14ac:dyDescent="0.2">
      <c r="A2151" s="506"/>
      <c r="B2151" s="495"/>
      <c r="C2151" s="495"/>
      <c r="D2151" s="495"/>
      <c r="E2151" s="495"/>
      <c r="F2151" s="495"/>
      <c r="H2151" s="495"/>
      <c r="J2151" s="495"/>
      <c r="K2151" s="495"/>
      <c r="L2151" s="495"/>
      <c r="O2151" s="509"/>
    </row>
    <row r="2152" spans="1:15" s="497" customFormat="1" ht="30" x14ac:dyDescent="0.2">
      <c r="A2152" s="506"/>
      <c r="B2152" s="495"/>
      <c r="C2152" s="495"/>
      <c r="D2152" s="495"/>
      <c r="E2152" s="495"/>
      <c r="F2152" s="495"/>
      <c r="H2152" s="495"/>
      <c r="J2152" s="495"/>
      <c r="K2152" s="495"/>
      <c r="L2152" s="495"/>
      <c r="O2152" s="509"/>
    </row>
    <row r="2153" spans="1:15" s="497" customFormat="1" ht="30" x14ac:dyDescent="0.2">
      <c r="A2153" s="506"/>
      <c r="B2153" s="495"/>
      <c r="C2153" s="495"/>
      <c r="D2153" s="495"/>
      <c r="E2153" s="495"/>
      <c r="F2153" s="495"/>
      <c r="H2153" s="495"/>
      <c r="J2153" s="495"/>
      <c r="K2153" s="495"/>
      <c r="L2153" s="495"/>
      <c r="O2153" s="509"/>
    </row>
    <row r="2154" spans="1:15" s="497" customFormat="1" ht="30" x14ac:dyDescent="0.2">
      <c r="A2154" s="506"/>
      <c r="B2154" s="495"/>
      <c r="C2154" s="495"/>
      <c r="D2154" s="495"/>
      <c r="E2154" s="495"/>
      <c r="F2154" s="495"/>
      <c r="H2154" s="495"/>
      <c r="J2154" s="495"/>
      <c r="K2154" s="495"/>
      <c r="L2154" s="495"/>
      <c r="O2154" s="509"/>
    </row>
    <row r="2155" spans="1:15" s="497" customFormat="1" ht="30" x14ac:dyDescent="0.2">
      <c r="A2155" s="506"/>
      <c r="B2155" s="495"/>
      <c r="C2155" s="495"/>
      <c r="D2155" s="495"/>
      <c r="E2155" s="495"/>
      <c r="F2155" s="495"/>
      <c r="H2155" s="495"/>
      <c r="J2155" s="495"/>
      <c r="K2155" s="495"/>
      <c r="L2155" s="495"/>
      <c r="O2155" s="509"/>
    </row>
    <row r="2156" spans="1:15" s="497" customFormat="1" ht="30" x14ac:dyDescent="0.2">
      <c r="A2156" s="506"/>
      <c r="B2156" s="495"/>
      <c r="C2156" s="495"/>
      <c r="D2156" s="495"/>
      <c r="E2156" s="495"/>
      <c r="F2156" s="495"/>
      <c r="H2156" s="495"/>
      <c r="J2156" s="495"/>
      <c r="K2156" s="495"/>
      <c r="L2156" s="495"/>
      <c r="O2156" s="509"/>
    </row>
    <row r="2157" spans="1:15" s="497" customFormat="1" ht="30" x14ac:dyDescent="0.2">
      <c r="A2157" s="506"/>
      <c r="B2157" s="495"/>
      <c r="C2157" s="495"/>
      <c r="D2157" s="495"/>
      <c r="E2157" s="495"/>
      <c r="F2157" s="495"/>
      <c r="H2157" s="495"/>
      <c r="J2157" s="495"/>
      <c r="K2157" s="495"/>
      <c r="L2157" s="495"/>
      <c r="O2157" s="509"/>
    </row>
    <row r="2158" spans="1:15" s="497" customFormat="1" ht="30" x14ac:dyDescent="0.2">
      <c r="A2158" s="506"/>
      <c r="B2158" s="495"/>
      <c r="C2158" s="495"/>
      <c r="D2158" s="495"/>
      <c r="E2158" s="495"/>
      <c r="F2158" s="495"/>
      <c r="H2158" s="495"/>
      <c r="J2158" s="495"/>
      <c r="K2158" s="495"/>
      <c r="L2158" s="495"/>
      <c r="O2158" s="509"/>
    </row>
    <row r="2159" spans="1:15" s="497" customFormat="1" ht="30" x14ac:dyDescent="0.2">
      <c r="A2159" s="506"/>
      <c r="B2159" s="495"/>
      <c r="C2159" s="495"/>
      <c r="D2159" s="495"/>
      <c r="E2159" s="495"/>
      <c r="F2159" s="495"/>
      <c r="H2159" s="495"/>
      <c r="J2159" s="495"/>
      <c r="K2159" s="495"/>
      <c r="L2159" s="495"/>
      <c r="O2159" s="509"/>
    </row>
    <row r="2160" spans="1:15" s="497" customFormat="1" ht="30" x14ac:dyDescent="0.2">
      <c r="A2160" s="506"/>
      <c r="B2160" s="495"/>
      <c r="C2160" s="495"/>
      <c r="D2160" s="495"/>
      <c r="E2160" s="495"/>
      <c r="F2160" s="495"/>
      <c r="H2160" s="495"/>
      <c r="J2160" s="495"/>
      <c r="K2160" s="495"/>
      <c r="L2160" s="495"/>
      <c r="O2160" s="509"/>
    </row>
    <row r="2161" spans="1:15" s="497" customFormat="1" ht="30" x14ac:dyDescent="0.2">
      <c r="A2161" s="506"/>
      <c r="B2161" s="495"/>
      <c r="C2161" s="495"/>
      <c r="D2161" s="495"/>
      <c r="E2161" s="495"/>
      <c r="F2161" s="495"/>
      <c r="H2161" s="495"/>
      <c r="J2161" s="495"/>
      <c r="K2161" s="495"/>
      <c r="L2161" s="495"/>
      <c r="O2161" s="509"/>
    </row>
    <row r="2162" spans="1:15" s="497" customFormat="1" ht="30" x14ac:dyDescent="0.2">
      <c r="A2162" s="506"/>
      <c r="B2162" s="495"/>
      <c r="C2162" s="495"/>
      <c r="D2162" s="495"/>
      <c r="E2162" s="495"/>
      <c r="F2162" s="495"/>
      <c r="H2162" s="495"/>
      <c r="J2162" s="495"/>
      <c r="K2162" s="495"/>
      <c r="L2162" s="495"/>
      <c r="O2162" s="509"/>
    </row>
    <row r="2163" spans="1:15" s="497" customFormat="1" ht="30" x14ac:dyDescent="0.2">
      <c r="A2163" s="506"/>
      <c r="B2163" s="495"/>
      <c r="C2163" s="495"/>
      <c r="D2163" s="495"/>
      <c r="E2163" s="495"/>
      <c r="F2163" s="495"/>
      <c r="H2163" s="495"/>
      <c r="J2163" s="495"/>
      <c r="K2163" s="495"/>
      <c r="L2163" s="495"/>
      <c r="O2163" s="509"/>
    </row>
    <row r="2164" spans="1:15" s="497" customFormat="1" ht="30" x14ac:dyDescent="0.2">
      <c r="A2164" s="506"/>
      <c r="B2164" s="495"/>
      <c r="C2164" s="495"/>
      <c r="D2164" s="495"/>
      <c r="E2164" s="495"/>
      <c r="F2164" s="495"/>
      <c r="H2164" s="495"/>
      <c r="J2164" s="495"/>
      <c r="K2164" s="495"/>
      <c r="L2164" s="495"/>
      <c r="O2164" s="509"/>
    </row>
    <row r="2165" spans="1:15" s="497" customFormat="1" ht="30" x14ac:dyDescent="0.2">
      <c r="A2165" s="506"/>
      <c r="B2165" s="495"/>
      <c r="C2165" s="495"/>
      <c r="D2165" s="495"/>
      <c r="E2165" s="495"/>
      <c r="F2165" s="495"/>
      <c r="H2165" s="495"/>
      <c r="J2165" s="495"/>
      <c r="K2165" s="495"/>
      <c r="L2165" s="495"/>
      <c r="O2165" s="509"/>
    </row>
    <row r="2166" spans="1:15" s="497" customFormat="1" ht="30" x14ac:dyDescent="0.2">
      <c r="A2166" s="506"/>
      <c r="B2166" s="495"/>
      <c r="C2166" s="495"/>
      <c r="D2166" s="495"/>
      <c r="E2166" s="495"/>
      <c r="F2166" s="495"/>
      <c r="H2166" s="495"/>
      <c r="J2166" s="495"/>
      <c r="K2166" s="495"/>
      <c r="L2166" s="495"/>
      <c r="O2166" s="509"/>
    </row>
    <row r="2167" spans="1:15" s="497" customFormat="1" ht="30" x14ac:dyDescent="0.2">
      <c r="A2167" s="506"/>
      <c r="B2167" s="495"/>
      <c r="C2167" s="495"/>
      <c r="D2167" s="495"/>
      <c r="E2167" s="495"/>
      <c r="F2167" s="495"/>
      <c r="H2167" s="495"/>
      <c r="J2167" s="495"/>
      <c r="K2167" s="495"/>
      <c r="L2167" s="495"/>
      <c r="O2167" s="509"/>
    </row>
    <row r="2168" spans="1:15" s="497" customFormat="1" ht="30" x14ac:dyDescent="0.2">
      <c r="A2168" s="506"/>
      <c r="B2168" s="495"/>
      <c r="C2168" s="495"/>
      <c r="D2168" s="495"/>
      <c r="E2168" s="495"/>
      <c r="F2168" s="495"/>
      <c r="H2168" s="495"/>
      <c r="J2168" s="495"/>
      <c r="K2168" s="495"/>
      <c r="L2168" s="495"/>
      <c r="O2168" s="509"/>
    </row>
    <row r="2169" spans="1:15" s="497" customFormat="1" ht="30" x14ac:dyDescent="0.2">
      <c r="A2169" s="506"/>
      <c r="B2169" s="495"/>
      <c r="C2169" s="495"/>
      <c r="D2169" s="495"/>
      <c r="E2169" s="495"/>
      <c r="F2169" s="495"/>
      <c r="H2169" s="495"/>
      <c r="J2169" s="495"/>
      <c r="K2169" s="495"/>
      <c r="L2169" s="495"/>
      <c r="O2169" s="499"/>
    </row>
    <row r="2170" spans="1:15" s="497" customFormat="1" ht="30" x14ac:dyDescent="0.2">
      <c r="A2170" s="506"/>
      <c r="B2170" s="495"/>
      <c r="C2170" s="495"/>
      <c r="D2170" s="495"/>
      <c r="E2170" s="495"/>
      <c r="F2170" s="495"/>
      <c r="H2170" s="495"/>
      <c r="J2170" s="495"/>
      <c r="K2170" s="495"/>
      <c r="L2170" s="495"/>
      <c r="O2170" s="509"/>
    </row>
    <row r="2171" spans="1:15" s="497" customFormat="1" ht="30" x14ac:dyDescent="0.2">
      <c r="A2171" s="506"/>
      <c r="B2171" s="495"/>
      <c r="C2171" s="495"/>
      <c r="D2171" s="495"/>
      <c r="E2171" s="495"/>
      <c r="F2171" s="495"/>
      <c r="H2171" s="495"/>
      <c r="J2171" s="495"/>
      <c r="K2171" s="495"/>
      <c r="L2171" s="495"/>
      <c r="O2171" s="509"/>
    </row>
    <row r="2172" spans="1:15" s="497" customFormat="1" ht="30" x14ac:dyDescent="0.2">
      <c r="A2172" s="506"/>
      <c r="B2172" s="495"/>
      <c r="C2172" s="495"/>
      <c r="D2172" s="495"/>
      <c r="E2172" s="495"/>
      <c r="F2172" s="495"/>
      <c r="H2172" s="495"/>
      <c r="J2172" s="495"/>
      <c r="K2172" s="495"/>
      <c r="L2172" s="495"/>
      <c r="O2172" s="509"/>
    </row>
    <row r="2173" spans="1:15" s="497" customFormat="1" ht="30" x14ac:dyDescent="0.2">
      <c r="A2173" s="506"/>
      <c r="B2173" s="495"/>
      <c r="C2173" s="495"/>
      <c r="D2173" s="495"/>
      <c r="E2173" s="495"/>
      <c r="F2173" s="495"/>
      <c r="H2173" s="495"/>
      <c r="J2173" s="495"/>
      <c r="K2173" s="495"/>
      <c r="L2173" s="495"/>
      <c r="O2173" s="509"/>
    </row>
    <row r="2174" spans="1:15" s="497" customFormat="1" ht="30" x14ac:dyDescent="0.2">
      <c r="A2174" s="506"/>
      <c r="B2174" s="495"/>
      <c r="C2174" s="495"/>
      <c r="D2174" s="495"/>
      <c r="E2174" s="495"/>
      <c r="F2174" s="495"/>
      <c r="H2174" s="495"/>
      <c r="J2174" s="495"/>
      <c r="K2174" s="495"/>
      <c r="L2174" s="495"/>
      <c r="O2174" s="509"/>
    </row>
    <row r="2175" spans="1:15" s="497" customFormat="1" ht="30" x14ac:dyDescent="0.2">
      <c r="A2175" s="506"/>
      <c r="B2175" s="495"/>
      <c r="C2175" s="495"/>
      <c r="D2175" s="495"/>
      <c r="E2175" s="495"/>
      <c r="F2175" s="495"/>
      <c r="H2175" s="495"/>
      <c r="J2175" s="495"/>
      <c r="K2175" s="495"/>
      <c r="L2175" s="495"/>
      <c r="O2175" s="509"/>
    </row>
    <row r="2176" spans="1:15" s="497" customFormat="1" ht="30" x14ac:dyDescent="0.2">
      <c r="A2176" s="506"/>
      <c r="B2176" s="495"/>
      <c r="C2176" s="495"/>
      <c r="D2176" s="495"/>
      <c r="E2176" s="495"/>
      <c r="F2176" s="495"/>
      <c r="H2176" s="495"/>
      <c r="J2176" s="495"/>
      <c r="K2176" s="495"/>
      <c r="L2176" s="495"/>
      <c r="O2176" s="509"/>
    </row>
    <row r="2177" spans="1:15" s="497" customFormat="1" ht="30" x14ac:dyDescent="0.2">
      <c r="A2177" s="506"/>
      <c r="B2177" s="495"/>
      <c r="C2177" s="495"/>
      <c r="D2177" s="495"/>
      <c r="E2177" s="495"/>
      <c r="F2177" s="495"/>
      <c r="H2177" s="495"/>
      <c r="J2177" s="495"/>
      <c r="K2177" s="495"/>
      <c r="L2177" s="495"/>
      <c r="O2177" s="509"/>
    </row>
    <row r="2178" spans="1:15" s="497" customFormat="1" ht="30" x14ac:dyDescent="0.2">
      <c r="A2178" s="506"/>
      <c r="B2178" s="495"/>
      <c r="C2178" s="495"/>
      <c r="D2178" s="495"/>
      <c r="E2178" s="495"/>
      <c r="F2178" s="495"/>
      <c r="H2178" s="495"/>
      <c r="J2178" s="495"/>
      <c r="K2178" s="495"/>
      <c r="L2178" s="495"/>
      <c r="O2178" s="509"/>
    </row>
    <row r="2179" spans="1:15" s="497" customFormat="1" ht="30" x14ac:dyDescent="0.2">
      <c r="A2179" s="506"/>
      <c r="B2179" s="495"/>
      <c r="C2179" s="495"/>
      <c r="D2179" s="495"/>
      <c r="E2179" s="495"/>
      <c r="F2179" s="495"/>
      <c r="H2179" s="495"/>
      <c r="J2179" s="495"/>
      <c r="K2179" s="495"/>
      <c r="L2179" s="495"/>
      <c r="O2179" s="509"/>
    </row>
    <row r="2180" spans="1:15" s="497" customFormat="1" ht="30" x14ac:dyDescent="0.2">
      <c r="A2180" s="506"/>
      <c r="B2180" s="495"/>
      <c r="C2180" s="495"/>
      <c r="D2180" s="495"/>
      <c r="E2180" s="495"/>
      <c r="F2180" s="495"/>
      <c r="H2180" s="495"/>
      <c r="J2180" s="495"/>
      <c r="K2180" s="495"/>
      <c r="L2180" s="495"/>
      <c r="O2180" s="509"/>
    </row>
    <row r="2181" spans="1:15" s="497" customFormat="1" ht="30" x14ac:dyDescent="0.2">
      <c r="A2181" s="506"/>
      <c r="B2181" s="495"/>
      <c r="C2181" s="495"/>
      <c r="D2181" s="495"/>
      <c r="E2181" s="495"/>
      <c r="F2181" s="495"/>
      <c r="H2181" s="495"/>
      <c r="J2181" s="495"/>
      <c r="K2181" s="495"/>
      <c r="L2181" s="495"/>
      <c r="O2181" s="509"/>
    </row>
    <row r="2182" spans="1:15" s="497" customFormat="1" ht="30" x14ac:dyDescent="0.2">
      <c r="A2182" s="506"/>
      <c r="B2182" s="495"/>
      <c r="C2182" s="495"/>
      <c r="D2182" s="495"/>
      <c r="E2182" s="495"/>
      <c r="F2182" s="495"/>
      <c r="H2182" s="495"/>
      <c r="J2182" s="495"/>
      <c r="K2182" s="495"/>
      <c r="L2182" s="495"/>
      <c r="O2182" s="509"/>
    </row>
    <row r="2183" spans="1:15" s="497" customFormat="1" ht="30" x14ac:dyDescent="0.2">
      <c r="A2183" s="506"/>
      <c r="B2183" s="495"/>
      <c r="C2183" s="495"/>
      <c r="D2183" s="495"/>
      <c r="E2183" s="495"/>
      <c r="F2183" s="495"/>
      <c r="H2183" s="495"/>
      <c r="J2183" s="495"/>
      <c r="K2183" s="495"/>
      <c r="L2183" s="495"/>
      <c r="O2183" s="509"/>
    </row>
    <row r="2184" spans="1:15" s="497" customFormat="1" ht="30" x14ac:dyDescent="0.2">
      <c r="A2184" s="506"/>
      <c r="B2184" s="495"/>
      <c r="C2184" s="495"/>
      <c r="D2184" s="495"/>
      <c r="E2184" s="495"/>
      <c r="F2184" s="495"/>
      <c r="H2184" s="495"/>
      <c r="J2184" s="495"/>
      <c r="K2184" s="495"/>
      <c r="L2184" s="495"/>
      <c r="O2184" s="509"/>
    </row>
    <row r="2185" spans="1:15" s="497" customFormat="1" ht="30" x14ac:dyDescent="0.2">
      <c r="A2185" s="506"/>
      <c r="B2185" s="495"/>
      <c r="C2185" s="495"/>
      <c r="D2185" s="495"/>
      <c r="E2185" s="495"/>
      <c r="F2185" s="495"/>
      <c r="H2185" s="495"/>
      <c r="J2185" s="495"/>
      <c r="K2185" s="495"/>
      <c r="L2185" s="495"/>
      <c r="O2185" s="509"/>
    </row>
    <row r="2186" spans="1:15" s="497" customFormat="1" ht="30" x14ac:dyDescent="0.2">
      <c r="A2186" s="506"/>
      <c r="B2186" s="495"/>
      <c r="C2186" s="495"/>
      <c r="D2186" s="495"/>
      <c r="E2186" s="495"/>
      <c r="F2186" s="495"/>
      <c r="H2186" s="495"/>
      <c r="J2186" s="495"/>
      <c r="K2186" s="495"/>
      <c r="L2186" s="495"/>
      <c r="O2186" s="509"/>
    </row>
    <row r="2187" spans="1:15" s="497" customFormat="1" ht="30" x14ac:dyDescent="0.2">
      <c r="A2187" s="506"/>
      <c r="B2187" s="495"/>
      <c r="C2187" s="495"/>
      <c r="D2187" s="495"/>
      <c r="E2187" s="495"/>
      <c r="F2187" s="495"/>
      <c r="H2187" s="495"/>
      <c r="J2187" s="495"/>
      <c r="K2187" s="495"/>
      <c r="L2187" s="495"/>
      <c r="O2187" s="509"/>
    </row>
    <row r="2188" spans="1:15" s="497" customFormat="1" ht="30" x14ac:dyDescent="0.2">
      <c r="A2188" s="506"/>
      <c r="B2188" s="495"/>
      <c r="C2188" s="495"/>
      <c r="D2188" s="495"/>
      <c r="E2188" s="495"/>
      <c r="F2188" s="495"/>
      <c r="H2188" s="495"/>
      <c r="J2188" s="495"/>
      <c r="K2188" s="495"/>
      <c r="L2188" s="495"/>
      <c r="O2188" s="509"/>
    </row>
    <row r="2189" spans="1:15" s="497" customFormat="1" ht="30" x14ac:dyDescent="0.2">
      <c r="A2189" s="506"/>
      <c r="B2189" s="495"/>
      <c r="C2189" s="495"/>
      <c r="D2189" s="495"/>
      <c r="E2189" s="495"/>
      <c r="F2189" s="495"/>
      <c r="H2189" s="495"/>
      <c r="J2189" s="495"/>
      <c r="K2189" s="495"/>
      <c r="L2189" s="495"/>
      <c r="O2189" s="509"/>
    </row>
    <row r="2190" spans="1:15" s="497" customFormat="1" ht="30" x14ac:dyDescent="0.2">
      <c r="A2190" s="506"/>
      <c r="B2190" s="495"/>
      <c r="C2190" s="495"/>
      <c r="D2190" s="495"/>
      <c r="E2190" s="495"/>
      <c r="F2190" s="495"/>
      <c r="H2190" s="495"/>
      <c r="J2190" s="495"/>
      <c r="K2190" s="495"/>
      <c r="L2190" s="495"/>
      <c r="O2190" s="509"/>
    </row>
    <row r="2191" spans="1:15" s="497" customFormat="1" ht="30" x14ac:dyDescent="0.2">
      <c r="A2191" s="506"/>
      <c r="B2191" s="495"/>
      <c r="C2191" s="495"/>
      <c r="D2191" s="495"/>
      <c r="E2191" s="495"/>
      <c r="F2191" s="495"/>
      <c r="H2191" s="495"/>
      <c r="J2191" s="495"/>
      <c r="K2191" s="495"/>
      <c r="L2191" s="495"/>
      <c r="O2191" s="509"/>
    </row>
    <row r="2192" spans="1:15" s="497" customFormat="1" ht="30" x14ac:dyDescent="0.2">
      <c r="A2192" s="506"/>
      <c r="B2192" s="495"/>
      <c r="C2192" s="495"/>
      <c r="D2192" s="495"/>
      <c r="E2192" s="495"/>
      <c r="F2192" s="495"/>
      <c r="H2192" s="495"/>
      <c r="J2192" s="495"/>
      <c r="K2192" s="495"/>
      <c r="L2192" s="495"/>
      <c r="O2192" s="509"/>
    </row>
    <row r="2193" spans="1:15" s="497" customFormat="1" ht="30" x14ac:dyDescent="0.2">
      <c r="A2193" s="506"/>
      <c r="B2193" s="495"/>
      <c r="C2193" s="495"/>
      <c r="D2193" s="495"/>
      <c r="E2193" s="495"/>
      <c r="F2193" s="495"/>
      <c r="H2193" s="495"/>
      <c r="J2193" s="495"/>
      <c r="K2193" s="495"/>
      <c r="L2193" s="495"/>
      <c r="O2193" s="509"/>
    </row>
    <row r="2194" spans="1:15" s="497" customFormat="1" ht="30" x14ac:dyDescent="0.2">
      <c r="A2194" s="506"/>
      <c r="B2194" s="495"/>
      <c r="C2194" s="495"/>
      <c r="D2194" s="495"/>
      <c r="E2194" s="495"/>
      <c r="F2194" s="495"/>
      <c r="H2194" s="495"/>
      <c r="J2194" s="495"/>
      <c r="K2194" s="495"/>
      <c r="L2194" s="495"/>
      <c r="O2194" s="509"/>
    </row>
    <row r="2195" spans="1:15" s="497" customFormat="1" ht="30" x14ac:dyDescent="0.2">
      <c r="A2195" s="506"/>
      <c r="B2195" s="495"/>
      <c r="C2195" s="495"/>
      <c r="D2195" s="495"/>
      <c r="E2195" s="495"/>
      <c r="F2195" s="495"/>
      <c r="H2195" s="495"/>
      <c r="J2195" s="495"/>
      <c r="K2195" s="495"/>
      <c r="L2195" s="495"/>
      <c r="O2195" s="509"/>
    </row>
    <row r="2196" spans="1:15" s="497" customFormat="1" ht="30" x14ac:dyDescent="0.2">
      <c r="A2196" s="506"/>
      <c r="B2196" s="495"/>
      <c r="C2196" s="495"/>
      <c r="D2196" s="495"/>
      <c r="E2196" s="495"/>
      <c r="F2196" s="495"/>
      <c r="H2196" s="495"/>
      <c r="J2196" s="495"/>
      <c r="K2196" s="495"/>
      <c r="L2196" s="495"/>
      <c r="O2196" s="509"/>
    </row>
    <row r="2197" spans="1:15" s="497" customFormat="1" ht="30" x14ac:dyDescent="0.2">
      <c r="A2197" s="506"/>
      <c r="B2197" s="495"/>
      <c r="C2197" s="495"/>
      <c r="D2197" s="495"/>
      <c r="E2197" s="495"/>
      <c r="F2197" s="495"/>
      <c r="H2197" s="495"/>
      <c r="J2197" s="495"/>
      <c r="K2197" s="495"/>
      <c r="L2197" s="495"/>
      <c r="O2197" s="509"/>
    </row>
    <row r="2198" spans="1:15" s="497" customFormat="1" ht="30" x14ac:dyDescent="0.2">
      <c r="A2198" s="506"/>
      <c r="B2198" s="495"/>
      <c r="C2198" s="495"/>
      <c r="D2198" s="495"/>
      <c r="E2198" s="495"/>
      <c r="F2198" s="495"/>
      <c r="H2198" s="495"/>
      <c r="J2198" s="495"/>
      <c r="K2198" s="495"/>
      <c r="L2198" s="495"/>
      <c r="O2198" s="509"/>
    </row>
    <row r="2199" spans="1:15" s="497" customFormat="1" ht="30" x14ac:dyDescent="0.2">
      <c r="A2199" s="506"/>
      <c r="B2199" s="495"/>
      <c r="C2199" s="495"/>
      <c r="D2199" s="495"/>
      <c r="E2199" s="495"/>
      <c r="F2199" s="495"/>
      <c r="H2199" s="495"/>
      <c r="J2199" s="495"/>
      <c r="K2199" s="495"/>
      <c r="L2199" s="495"/>
      <c r="O2199" s="509"/>
    </row>
    <row r="2200" spans="1:15" s="497" customFormat="1" ht="30" x14ac:dyDescent="0.2">
      <c r="A2200" s="506"/>
      <c r="B2200" s="495"/>
      <c r="C2200" s="495"/>
      <c r="D2200" s="495"/>
      <c r="E2200" s="495"/>
      <c r="F2200" s="495"/>
      <c r="H2200" s="495"/>
      <c r="J2200" s="495"/>
      <c r="K2200" s="495"/>
      <c r="L2200" s="495"/>
      <c r="O2200" s="509"/>
    </row>
    <row r="2201" spans="1:15" s="497" customFormat="1" ht="30" x14ac:dyDescent="0.2">
      <c r="A2201" s="506"/>
      <c r="B2201" s="495"/>
      <c r="C2201" s="495"/>
      <c r="D2201" s="495"/>
      <c r="E2201" s="495"/>
      <c r="F2201" s="495"/>
      <c r="H2201" s="495"/>
      <c r="J2201" s="495"/>
      <c r="K2201" s="495"/>
      <c r="L2201" s="495"/>
      <c r="O2201" s="509"/>
    </row>
    <row r="2202" spans="1:15" s="497" customFormat="1" ht="30" x14ac:dyDescent="0.2">
      <c r="A2202" s="506"/>
      <c r="B2202" s="495"/>
      <c r="C2202" s="495"/>
      <c r="D2202" s="495"/>
      <c r="E2202" s="495"/>
      <c r="F2202" s="495"/>
      <c r="H2202" s="495"/>
      <c r="J2202" s="495"/>
      <c r="K2202" s="495"/>
      <c r="L2202" s="495"/>
      <c r="O2202" s="509"/>
    </row>
    <row r="2203" spans="1:15" s="497" customFormat="1" ht="30" x14ac:dyDescent="0.2">
      <c r="A2203" s="506"/>
      <c r="B2203" s="495"/>
      <c r="C2203" s="495"/>
      <c r="D2203" s="495"/>
      <c r="E2203" s="495"/>
      <c r="F2203" s="495"/>
      <c r="H2203" s="495"/>
      <c r="J2203" s="495"/>
      <c r="K2203" s="495"/>
      <c r="L2203" s="495"/>
      <c r="O2203" s="509"/>
    </row>
    <row r="2204" spans="1:15" s="497" customFormat="1" ht="30" x14ac:dyDescent="0.2">
      <c r="A2204" s="506"/>
      <c r="B2204" s="495"/>
      <c r="C2204" s="495"/>
      <c r="D2204" s="495"/>
      <c r="E2204" s="495"/>
      <c r="F2204" s="495"/>
      <c r="H2204" s="495"/>
      <c r="J2204" s="495"/>
      <c r="K2204" s="495"/>
      <c r="L2204" s="495"/>
      <c r="O2204" s="509"/>
    </row>
    <row r="2205" spans="1:15" s="497" customFormat="1" ht="30" x14ac:dyDescent="0.2">
      <c r="A2205" s="506"/>
      <c r="B2205" s="495"/>
      <c r="C2205" s="495"/>
      <c r="D2205" s="495"/>
      <c r="E2205" s="495"/>
      <c r="F2205" s="495"/>
      <c r="H2205" s="495"/>
      <c r="J2205" s="495"/>
      <c r="K2205" s="495"/>
      <c r="L2205" s="495"/>
      <c r="O2205" s="509"/>
    </row>
    <row r="2206" spans="1:15" s="497" customFormat="1" ht="30" x14ac:dyDescent="0.2">
      <c r="A2206" s="506"/>
      <c r="B2206" s="495"/>
      <c r="C2206" s="495"/>
      <c r="D2206" s="495"/>
      <c r="E2206" s="495"/>
      <c r="F2206" s="495"/>
      <c r="H2206" s="495"/>
      <c r="J2206" s="495"/>
      <c r="K2206" s="495"/>
      <c r="L2206" s="495"/>
      <c r="O2206" s="509"/>
    </row>
    <row r="2207" spans="1:15" s="497" customFormat="1" ht="30" x14ac:dyDescent="0.2">
      <c r="A2207" s="506"/>
      <c r="B2207" s="495"/>
      <c r="C2207" s="495"/>
      <c r="D2207" s="495"/>
      <c r="E2207" s="495"/>
      <c r="F2207" s="495"/>
      <c r="H2207" s="495"/>
      <c r="J2207" s="495"/>
      <c r="K2207" s="495"/>
      <c r="L2207" s="495"/>
      <c r="O2207" s="509"/>
    </row>
    <row r="2208" spans="1:15" s="497" customFormat="1" ht="30" x14ac:dyDescent="0.2">
      <c r="A2208" s="506"/>
      <c r="B2208" s="495"/>
      <c r="C2208" s="495"/>
      <c r="D2208" s="495"/>
      <c r="E2208" s="495"/>
      <c r="F2208" s="495"/>
      <c r="H2208" s="495"/>
      <c r="J2208" s="495"/>
      <c r="K2208" s="495"/>
      <c r="L2208" s="495"/>
      <c r="O2208" s="509"/>
    </row>
    <row r="2209" spans="1:15" s="497" customFormat="1" ht="30" x14ac:dyDescent="0.2">
      <c r="A2209" s="506"/>
      <c r="B2209" s="495"/>
      <c r="C2209" s="495"/>
      <c r="D2209" s="495"/>
      <c r="E2209" s="495"/>
      <c r="F2209" s="495"/>
      <c r="H2209" s="495"/>
      <c r="J2209" s="495"/>
      <c r="K2209" s="495"/>
      <c r="L2209" s="495"/>
      <c r="O2209" s="509"/>
    </row>
    <row r="2210" spans="1:15" s="497" customFormat="1" ht="30" x14ac:dyDescent="0.2">
      <c r="A2210" s="506"/>
      <c r="B2210" s="495"/>
      <c r="C2210" s="495"/>
      <c r="D2210" s="495"/>
      <c r="E2210" s="495"/>
      <c r="F2210" s="495"/>
      <c r="H2210" s="495"/>
      <c r="J2210" s="495"/>
      <c r="K2210" s="495"/>
      <c r="L2210" s="495"/>
      <c r="O2210" s="509"/>
    </row>
    <row r="2211" spans="1:15" s="497" customFormat="1" ht="30" x14ac:dyDescent="0.2">
      <c r="A2211" s="506"/>
      <c r="B2211" s="495"/>
      <c r="C2211" s="495"/>
      <c r="D2211" s="495"/>
      <c r="E2211" s="495"/>
      <c r="F2211" s="495"/>
      <c r="H2211" s="495"/>
      <c r="J2211" s="495"/>
      <c r="K2211" s="495"/>
      <c r="L2211" s="495"/>
      <c r="O2211" s="509"/>
    </row>
    <row r="2212" spans="1:15" s="497" customFormat="1" ht="30" x14ac:dyDescent="0.2">
      <c r="A2212" s="506"/>
      <c r="B2212" s="495"/>
      <c r="C2212" s="495"/>
      <c r="D2212" s="495"/>
      <c r="E2212" s="495"/>
      <c r="F2212" s="495"/>
      <c r="H2212" s="495"/>
      <c r="J2212" s="495"/>
      <c r="K2212" s="495"/>
      <c r="L2212" s="495"/>
      <c r="O2212" s="509"/>
    </row>
    <row r="2213" spans="1:15" s="497" customFormat="1" ht="30" x14ac:dyDescent="0.2">
      <c r="A2213" s="506"/>
      <c r="B2213" s="495"/>
      <c r="C2213" s="495"/>
      <c r="D2213" s="495"/>
      <c r="E2213" s="495"/>
      <c r="F2213" s="495"/>
      <c r="H2213" s="495"/>
      <c r="J2213" s="495"/>
      <c r="K2213" s="495"/>
      <c r="L2213" s="495"/>
      <c r="O2213" s="509"/>
    </row>
    <row r="2214" spans="1:15" s="497" customFormat="1" ht="30" x14ac:dyDescent="0.2">
      <c r="A2214" s="506"/>
      <c r="B2214" s="495"/>
      <c r="C2214" s="495"/>
      <c r="D2214" s="495"/>
      <c r="E2214" s="495"/>
      <c r="F2214" s="495"/>
      <c r="H2214" s="495"/>
      <c r="J2214" s="495"/>
      <c r="K2214" s="495"/>
      <c r="L2214" s="495"/>
      <c r="O2214" s="509"/>
    </row>
    <row r="2215" spans="1:15" s="497" customFormat="1" ht="30" x14ac:dyDescent="0.2">
      <c r="A2215" s="506"/>
      <c r="B2215" s="495"/>
      <c r="C2215" s="495"/>
      <c r="D2215" s="495"/>
      <c r="E2215" s="495"/>
      <c r="F2215" s="495"/>
      <c r="H2215" s="495"/>
      <c r="J2215" s="495"/>
      <c r="K2215" s="495"/>
      <c r="L2215" s="495"/>
      <c r="O2215" s="509"/>
    </row>
    <row r="2216" spans="1:15" s="497" customFormat="1" ht="30" x14ac:dyDescent="0.2">
      <c r="A2216" s="506"/>
      <c r="B2216" s="495"/>
      <c r="C2216" s="495"/>
      <c r="D2216" s="495"/>
      <c r="E2216" s="495"/>
      <c r="F2216" s="495"/>
      <c r="H2216" s="495"/>
      <c r="J2216" s="495"/>
      <c r="K2216" s="495"/>
      <c r="L2216" s="495"/>
      <c r="O2216" s="509"/>
    </row>
    <row r="2217" spans="1:15" s="497" customFormat="1" ht="30" x14ac:dyDescent="0.2">
      <c r="A2217" s="506"/>
      <c r="B2217" s="495"/>
      <c r="C2217" s="495"/>
      <c r="D2217" s="495"/>
      <c r="E2217" s="495"/>
      <c r="F2217" s="495"/>
      <c r="H2217" s="495"/>
      <c r="J2217" s="495"/>
      <c r="K2217" s="495"/>
      <c r="L2217" s="495"/>
      <c r="O2217" s="509"/>
    </row>
    <row r="2218" spans="1:15" s="497" customFormat="1" ht="30" x14ac:dyDescent="0.2">
      <c r="A2218" s="506"/>
      <c r="B2218" s="495"/>
      <c r="C2218" s="495"/>
      <c r="D2218" s="495"/>
      <c r="E2218" s="495"/>
      <c r="F2218" s="495"/>
      <c r="H2218" s="495"/>
      <c r="J2218" s="495"/>
      <c r="K2218" s="495"/>
      <c r="L2218" s="495"/>
      <c r="O2218" s="509"/>
    </row>
    <row r="2219" spans="1:15" s="497" customFormat="1" ht="30" x14ac:dyDescent="0.2">
      <c r="A2219" s="506"/>
      <c r="B2219" s="495"/>
      <c r="C2219" s="495"/>
      <c r="D2219" s="495"/>
      <c r="E2219" s="495"/>
      <c r="F2219" s="495"/>
      <c r="H2219" s="495"/>
      <c r="J2219" s="495"/>
      <c r="K2219" s="495"/>
      <c r="L2219" s="495"/>
      <c r="O2219" s="509"/>
    </row>
    <row r="2220" spans="1:15" s="497" customFormat="1" ht="30" x14ac:dyDescent="0.2">
      <c r="A2220" s="506"/>
      <c r="B2220" s="495"/>
      <c r="C2220" s="495"/>
      <c r="D2220" s="495"/>
      <c r="E2220" s="495"/>
      <c r="F2220" s="495"/>
      <c r="H2220" s="495"/>
      <c r="J2220" s="495"/>
      <c r="K2220" s="495"/>
      <c r="L2220" s="495"/>
      <c r="O2220" s="509"/>
    </row>
    <row r="2221" spans="1:15" s="497" customFormat="1" ht="30" x14ac:dyDescent="0.2">
      <c r="A2221" s="506"/>
      <c r="B2221" s="495"/>
      <c r="C2221" s="495"/>
      <c r="D2221" s="495"/>
      <c r="E2221" s="495"/>
      <c r="F2221" s="495"/>
      <c r="H2221" s="495"/>
      <c r="J2221" s="495"/>
      <c r="K2221" s="495"/>
      <c r="L2221" s="495"/>
      <c r="O2221" s="509"/>
    </row>
    <row r="2222" spans="1:15" s="497" customFormat="1" ht="30" x14ac:dyDescent="0.2">
      <c r="A2222" s="506"/>
      <c r="B2222" s="495"/>
      <c r="C2222" s="495"/>
      <c r="D2222" s="495"/>
      <c r="E2222" s="495"/>
      <c r="F2222" s="495"/>
      <c r="H2222" s="495"/>
      <c r="J2222" s="495"/>
      <c r="K2222" s="495"/>
      <c r="L2222" s="495"/>
      <c r="O2222" s="509"/>
    </row>
    <row r="2223" spans="1:15" s="497" customFormat="1" ht="30" x14ac:dyDescent="0.2">
      <c r="A2223" s="506"/>
      <c r="B2223" s="495"/>
      <c r="C2223" s="495"/>
      <c r="D2223" s="495"/>
      <c r="E2223" s="495"/>
      <c r="F2223" s="495"/>
      <c r="H2223" s="495"/>
      <c r="J2223" s="495"/>
      <c r="K2223" s="495"/>
      <c r="L2223" s="495"/>
      <c r="O2223" s="509"/>
    </row>
    <row r="2224" spans="1:15" s="497" customFormat="1" ht="30" x14ac:dyDescent="0.2">
      <c r="A2224" s="506"/>
      <c r="B2224" s="495"/>
      <c r="C2224" s="495"/>
      <c r="D2224" s="495"/>
      <c r="E2224" s="495"/>
      <c r="F2224" s="495"/>
      <c r="H2224" s="495"/>
      <c r="J2224" s="495"/>
      <c r="K2224" s="495"/>
      <c r="L2224" s="495"/>
      <c r="O2224" s="509"/>
    </row>
    <row r="2225" spans="1:15" s="497" customFormat="1" ht="30" x14ac:dyDescent="0.2">
      <c r="A2225" s="506"/>
      <c r="B2225" s="495"/>
      <c r="C2225" s="495"/>
      <c r="D2225" s="495"/>
      <c r="E2225" s="495"/>
      <c r="F2225" s="495"/>
      <c r="H2225" s="495"/>
      <c r="J2225" s="495"/>
      <c r="K2225" s="495"/>
      <c r="L2225" s="495"/>
      <c r="O2225" s="509"/>
    </row>
    <row r="2226" spans="1:15" s="497" customFormat="1" ht="30" x14ac:dyDescent="0.2">
      <c r="A2226" s="506"/>
      <c r="B2226" s="495"/>
      <c r="C2226" s="495"/>
      <c r="D2226" s="495"/>
      <c r="E2226" s="495"/>
      <c r="F2226" s="495"/>
      <c r="H2226" s="495"/>
      <c r="J2226" s="495"/>
      <c r="K2226" s="495"/>
      <c r="L2226" s="495"/>
      <c r="O2226" s="499"/>
    </row>
    <row r="2227" spans="1:15" s="497" customFormat="1" ht="30" x14ac:dyDescent="0.2">
      <c r="A2227" s="506"/>
      <c r="B2227" s="495"/>
      <c r="C2227" s="495"/>
      <c r="D2227" s="495"/>
      <c r="E2227" s="495"/>
      <c r="F2227" s="495"/>
      <c r="H2227" s="495"/>
      <c r="J2227" s="495"/>
      <c r="K2227" s="495"/>
      <c r="L2227" s="495"/>
      <c r="O2227" s="509"/>
    </row>
    <row r="2228" spans="1:15" s="497" customFormat="1" ht="30" x14ac:dyDescent="0.2">
      <c r="A2228" s="506"/>
      <c r="B2228" s="495"/>
      <c r="C2228" s="495"/>
      <c r="D2228" s="495"/>
      <c r="E2228" s="495"/>
      <c r="F2228" s="495"/>
      <c r="H2228" s="495"/>
      <c r="J2228" s="495"/>
      <c r="K2228" s="495"/>
      <c r="L2228" s="495"/>
      <c r="O2228" s="509"/>
    </row>
    <row r="2229" spans="1:15" s="497" customFormat="1" ht="30" x14ac:dyDescent="0.2">
      <c r="A2229" s="506"/>
      <c r="B2229" s="495"/>
      <c r="C2229" s="495"/>
      <c r="D2229" s="495"/>
      <c r="E2229" s="495"/>
      <c r="F2229" s="495"/>
      <c r="H2229" s="495"/>
      <c r="J2229" s="495"/>
      <c r="K2229" s="495"/>
      <c r="L2229" s="495"/>
      <c r="O2229" s="509"/>
    </row>
    <row r="2230" spans="1:15" s="497" customFormat="1" ht="30" x14ac:dyDescent="0.2">
      <c r="A2230" s="506"/>
      <c r="B2230" s="495"/>
      <c r="C2230" s="495"/>
      <c r="D2230" s="495"/>
      <c r="E2230" s="495"/>
      <c r="F2230" s="495"/>
      <c r="H2230" s="495"/>
      <c r="J2230" s="495"/>
      <c r="K2230" s="495"/>
      <c r="L2230" s="495"/>
      <c r="O2230" s="509"/>
    </row>
    <row r="2231" spans="1:15" s="497" customFormat="1" ht="30" x14ac:dyDescent="0.2">
      <c r="A2231" s="506"/>
      <c r="B2231" s="495"/>
      <c r="C2231" s="495"/>
      <c r="D2231" s="495"/>
      <c r="E2231" s="495"/>
      <c r="F2231" s="495"/>
      <c r="H2231" s="495"/>
      <c r="J2231" s="495"/>
      <c r="K2231" s="495"/>
      <c r="L2231" s="495"/>
      <c r="O2231" s="509"/>
    </row>
    <row r="2232" spans="1:15" s="497" customFormat="1" ht="30" x14ac:dyDescent="0.2">
      <c r="A2232" s="506"/>
      <c r="B2232" s="495"/>
      <c r="C2232" s="495"/>
      <c r="D2232" s="495"/>
      <c r="E2232" s="495"/>
      <c r="F2232" s="495"/>
      <c r="H2232" s="495"/>
      <c r="J2232" s="495"/>
      <c r="K2232" s="495"/>
      <c r="L2232" s="495"/>
      <c r="O2232" s="509"/>
    </row>
    <row r="2233" spans="1:15" s="497" customFormat="1" ht="30" x14ac:dyDescent="0.2">
      <c r="A2233" s="506"/>
      <c r="B2233" s="495"/>
      <c r="C2233" s="495"/>
      <c r="D2233" s="495"/>
      <c r="E2233" s="495"/>
      <c r="F2233" s="495"/>
      <c r="H2233" s="495"/>
      <c r="J2233" s="495"/>
      <c r="K2233" s="495"/>
      <c r="L2233" s="495"/>
      <c r="O2233" s="509"/>
    </row>
    <row r="2234" spans="1:15" s="497" customFormat="1" ht="30" x14ac:dyDescent="0.2">
      <c r="A2234" s="506"/>
      <c r="B2234" s="495"/>
      <c r="C2234" s="495"/>
      <c r="D2234" s="495"/>
      <c r="E2234" s="495"/>
      <c r="F2234" s="495"/>
      <c r="H2234" s="495"/>
      <c r="J2234" s="495"/>
      <c r="K2234" s="495"/>
      <c r="L2234" s="495"/>
      <c r="O2234" s="509"/>
    </row>
    <row r="2235" spans="1:15" s="497" customFormat="1" ht="30" x14ac:dyDescent="0.2">
      <c r="A2235" s="506"/>
      <c r="B2235" s="495"/>
      <c r="C2235" s="495"/>
      <c r="D2235" s="495"/>
      <c r="E2235" s="495"/>
      <c r="F2235" s="495"/>
      <c r="H2235" s="495"/>
      <c r="J2235" s="495"/>
      <c r="K2235" s="495"/>
      <c r="L2235" s="495"/>
      <c r="O2235" s="509"/>
    </row>
    <row r="2236" spans="1:15" s="497" customFormat="1" ht="30" x14ac:dyDescent="0.2">
      <c r="A2236" s="506"/>
      <c r="B2236" s="495"/>
      <c r="C2236" s="495"/>
      <c r="D2236" s="495"/>
      <c r="E2236" s="495"/>
      <c r="F2236" s="495"/>
      <c r="H2236" s="495"/>
      <c r="J2236" s="495"/>
      <c r="K2236" s="495"/>
      <c r="L2236" s="495"/>
      <c r="O2236" s="509"/>
    </row>
    <row r="2237" spans="1:15" s="497" customFormat="1" ht="30" x14ac:dyDescent="0.2">
      <c r="A2237" s="506"/>
      <c r="B2237" s="495"/>
      <c r="C2237" s="495"/>
      <c r="D2237" s="495"/>
      <c r="E2237" s="495"/>
      <c r="F2237" s="495"/>
      <c r="H2237" s="495"/>
      <c r="J2237" s="495"/>
      <c r="K2237" s="495"/>
      <c r="L2237" s="495"/>
      <c r="O2237" s="509"/>
    </row>
    <row r="2238" spans="1:15" s="497" customFormat="1" ht="30" x14ac:dyDescent="0.2">
      <c r="A2238" s="506"/>
      <c r="B2238" s="495"/>
      <c r="C2238" s="495"/>
      <c r="D2238" s="495"/>
      <c r="E2238" s="495"/>
      <c r="F2238" s="495"/>
      <c r="H2238" s="495"/>
      <c r="J2238" s="495"/>
      <c r="K2238" s="495"/>
      <c r="L2238" s="495"/>
      <c r="O2238" s="509"/>
    </row>
    <row r="2239" spans="1:15" s="497" customFormat="1" ht="30" x14ac:dyDescent="0.2">
      <c r="A2239" s="506"/>
      <c r="B2239" s="495"/>
      <c r="C2239" s="495"/>
      <c r="D2239" s="495"/>
      <c r="E2239" s="495"/>
      <c r="F2239" s="495"/>
      <c r="H2239" s="495"/>
      <c r="J2239" s="495"/>
      <c r="K2239" s="495"/>
      <c r="L2239" s="495"/>
      <c r="O2239" s="509"/>
    </row>
    <row r="2240" spans="1:15" s="497" customFormat="1" ht="30" x14ac:dyDescent="0.2">
      <c r="A2240" s="506"/>
      <c r="B2240" s="495"/>
      <c r="C2240" s="495"/>
      <c r="D2240" s="495"/>
      <c r="E2240" s="495"/>
      <c r="F2240" s="495"/>
      <c r="H2240" s="495"/>
      <c r="J2240" s="495"/>
      <c r="K2240" s="495"/>
      <c r="L2240" s="495"/>
      <c r="O2240" s="509"/>
    </row>
    <row r="2241" spans="1:15" s="497" customFormat="1" ht="30" x14ac:dyDescent="0.2">
      <c r="A2241" s="506"/>
      <c r="B2241" s="495"/>
      <c r="C2241" s="495"/>
      <c r="D2241" s="495"/>
      <c r="E2241" s="495"/>
      <c r="F2241" s="495"/>
      <c r="H2241" s="495"/>
      <c r="J2241" s="495"/>
      <c r="K2241" s="495"/>
      <c r="L2241" s="495"/>
      <c r="O2241" s="509"/>
    </row>
    <row r="2242" spans="1:15" s="497" customFormat="1" ht="30" x14ac:dyDescent="0.2">
      <c r="A2242" s="506"/>
      <c r="B2242" s="495"/>
      <c r="C2242" s="495"/>
      <c r="D2242" s="495"/>
      <c r="E2242" s="495"/>
      <c r="F2242" s="495"/>
      <c r="H2242" s="495"/>
      <c r="J2242" s="495"/>
      <c r="K2242" s="495"/>
      <c r="L2242" s="495"/>
      <c r="O2242" s="509"/>
    </row>
    <row r="2243" spans="1:15" s="497" customFormat="1" ht="30" x14ac:dyDescent="0.2">
      <c r="A2243" s="506"/>
      <c r="B2243" s="495"/>
      <c r="C2243" s="495"/>
      <c r="D2243" s="495"/>
      <c r="E2243" s="495"/>
      <c r="F2243" s="495"/>
      <c r="H2243" s="495"/>
      <c r="J2243" s="495"/>
      <c r="K2243" s="495"/>
      <c r="L2243" s="495"/>
      <c r="O2243" s="509"/>
    </row>
    <row r="2244" spans="1:15" s="497" customFormat="1" ht="30" x14ac:dyDescent="0.2">
      <c r="A2244" s="506"/>
      <c r="B2244" s="495"/>
      <c r="C2244" s="495"/>
      <c r="D2244" s="495"/>
      <c r="E2244" s="495"/>
      <c r="F2244" s="495"/>
      <c r="H2244" s="495"/>
      <c r="J2244" s="495"/>
      <c r="K2244" s="495"/>
      <c r="L2244" s="495"/>
      <c r="O2244" s="509"/>
    </row>
    <row r="2245" spans="1:15" s="497" customFormat="1" ht="30" x14ac:dyDescent="0.2">
      <c r="A2245" s="506"/>
      <c r="B2245" s="495"/>
      <c r="C2245" s="495"/>
      <c r="D2245" s="495"/>
      <c r="E2245" s="495"/>
      <c r="F2245" s="495"/>
      <c r="H2245" s="495"/>
      <c r="J2245" s="495"/>
      <c r="K2245" s="495"/>
      <c r="L2245" s="495"/>
      <c r="O2245" s="509"/>
    </row>
    <row r="2246" spans="1:15" s="497" customFormat="1" ht="30" x14ac:dyDescent="0.2">
      <c r="A2246" s="506"/>
      <c r="B2246" s="495"/>
      <c r="C2246" s="495"/>
      <c r="D2246" s="495"/>
      <c r="E2246" s="495"/>
      <c r="F2246" s="495"/>
      <c r="H2246" s="495"/>
      <c r="J2246" s="495"/>
      <c r="K2246" s="495"/>
      <c r="L2246" s="495"/>
      <c r="O2246" s="509"/>
    </row>
    <row r="2247" spans="1:15" s="497" customFormat="1" ht="30" x14ac:dyDescent="0.2">
      <c r="A2247" s="506"/>
      <c r="B2247" s="495"/>
      <c r="C2247" s="495"/>
      <c r="D2247" s="495"/>
      <c r="E2247" s="495"/>
      <c r="F2247" s="495"/>
      <c r="H2247" s="495"/>
      <c r="J2247" s="495"/>
      <c r="K2247" s="495"/>
      <c r="L2247" s="495"/>
      <c r="O2247" s="509"/>
    </row>
    <row r="2248" spans="1:15" s="497" customFormat="1" ht="30" x14ac:dyDescent="0.2">
      <c r="A2248" s="506"/>
      <c r="B2248" s="495"/>
      <c r="C2248" s="495"/>
      <c r="D2248" s="495"/>
      <c r="E2248" s="495"/>
      <c r="F2248" s="495"/>
      <c r="H2248" s="495"/>
      <c r="J2248" s="495"/>
      <c r="K2248" s="495"/>
      <c r="L2248" s="495"/>
      <c r="O2248" s="509"/>
    </row>
    <row r="2249" spans="1:15" s="497" customFormat="1" ht="30" x14ac:dyDescent="0.2">
      <c r="A2249" s="506"/>
      <c r="B2249" s="495"/>
      <c r="C2249" s="495"/>
      <c r="D2249" s="495"/>
      <c r="E2249" s="495"/>
      <c r="F2249" s="495"/>
      <c r="H2249" s="495"/>
      <c r="J2249" s="495"/>
      <c r="K2249" s="495"/>
      <c r="L2249" s="495"/>
      <c r="O2249" s="509"/>
    </row>
    <row r="2250" spans="1:15" s="497" customFormat="1" ht="30" x14ac:dyDescent="0.2">
      <c r="A2250" s="506"/>
      <c r="B2250" s="495"/>
      <c r="C2250" s="495"/>
      <c r="D2250" s="495"/>
      <c r="E2250" s="495"/>
      <c r="F2250" s="495"/>
      <c r="H2250" s="495"/>
      <c r="J2250" s="495"/>
      <c r="K2250" s="495"/>
      <c r="L2250" s="495"/>
      <c r="O2250" s="509"/>
    </row>
    <row r="2251" spans="1:15" s="497" customFormat="1" ht="30" x14ac:dyDescent="0.2">
      <c r="A2251" s="506"/>
      <c r="B2251" s="495"/>
      <c r="C2251" s="495"/>
      <c r="D2251" s="495"/>
      <c r="E2251" s="495"/>
      <c r="F2251" s="495"/>
      <c r="H2251" s="495"/>
      <c r="J2251" s="495"/>
      <c r="K2251" s="495"/>
      <c r="L2251" s="495"/>
      <c r="O2251" s="509"/>
    </row>
    <row r="2252" spans="1:15" s="497" customFormat="1" ht="30" x14ac:dyDescent="0.2">
      <c r="A2252" s="506"/>
      <c r="B2252" s="495"/>
      <c r="C2252" s="495"/>
      <c r="D2252" s="495"/>
      <c r="E2252" s="495"/>
      <c r="F2252" s="495"/>
      <c r="H2252" s="495"/>
      <c r="J2252" s="495"/>
      <c r="K2252" s="495"/>
      <c r="L2252" s="495"/>
      <c r="O2252" s="509"/>
    </row>
    <row r="2253" spans="1:15" s="497" customFormat="1" ht="30" x14ac:dyDescent="0.2">
      <c r="A2253" s="506"/>
      <c r="B2253" s="495"/>
      <c r="C2253" s="495"/>
      <c r="D2253" s="495"/>
      <c r="E2253" s="495"/>
      <c r="F2253" s="495"/>
      <c r="H2253" s="495"/>
      <c r="J2253" s="495"/>
      <c r="K2253" s="495"/>
      <c r="L2253" s="495"/>
      <c r="O2253" s="509"/>
    </row>
    <row r="2254" spans="1:15" s="497" customFormat="1" ht="30" x14ac:dyDescent="0.2">
      <c r="A2254" s="506"/>
      <c r="B2254" s="495"/>
      <c r="C2254" s="495"/>
      <c r="D2254" s="495"/>
      <c r="E2254" s="495"/>
      <c r="F2254" s="495"/>
      <c r="H2254" s="495"/>
      <c r="J2254" s="495"/>
      <c r="K2254" s="495"/>
      <c r="L2254" s="495"/>
      <c r="O2254" s="509"/>
    </row>
    <row r="2255" spans="1:15" s="497" customFormat="1" ht="30" x14ac:dyDescent="0.2">
      <c r="A2255" s="506"/>
      <c r="B2255" s="495"/>
      <c r="C2255" s="495"/>
      <c r="D2255" s="495"/>
      <c r="E2255" s="495"/>
      <c r="F2255" s="495"/>
      <c r="H2255" s="495"/>
      <c r="J2255" s="495"/>
      <c r="K2255" s="495"/>
      <c r="L2255" s="495"/>
      <c r="O2255" s="509"/>
    </row>
    <row r="2256" spans="1:15" s="497" customFormat="1" ht="30" x14ac:dyDescent="0.2">
      <c r="A2256" s="506"/>
      <c r="B2256" s="495"/>
      <c r="C2256" s="495"/>
      <c r="D2256" s="495"/>
      <c r="E2256" s="495"/>
      <c r="F2256" s="495"/>
      <c r="H2256" s="495"/>
      <c r="J2256" s="495"/>
      <c r="K2256" s="495"/>
      <c r="L2256" s="495"/>
      <c r="O2256" s="509"/>
    </row>
    <row r="2257" spans="1:15" s="497" customFormat="1" ht="30" x14ac:dyDescent="0.2">
      <c r="A2257" s="506"/>
      <c r="B2257" s="495"/>
      <c r="C2257" s="495"/>
      <c r="D2257" s="495"/>
      <c r="E2257" s="495"/>
      <c r="F2257" s="495"/>
      <c r="H2257" s="495"/>
      <c r="J2257" s="495"/>
      <c r="K2257" s="495"/>
      <c r="L2257" s="495"/>
      <c r="O2257" s="509"/>
    </row>
    <row r="2258" spans="1:15" s="497" customFormat="1" ht="30" x14ac:dyDescent="0.2">
      <c r="A2258" s="506"/>
      <c r="B2258" s="495"/>
      <c r="C2258" s="495"/>
      <c r="D2258" s="495"/>
      <c r="E2258" s="495"/>
      <c r="F2258" s="495"/>
      <c r="H2258" s="495"/>
      <c r="J2258" s="495"/>
      <c r="K2258" s="495"/>
      <c r="L2258" s="495"/>
      <c r="O2258" s="509"/>
    </row>
    <row r="2259" spans="1:15" s="497" customFormat="1" ht="30" x14ac:dyDescent="0.2">
      <c r="A2259" s="506"/>
      <c r="B2259" s="495"/>
      <c r="C2259" s="495"/>
      <c r="D2259" s="495"/>
      <c r="E2259" s="495"/>
      <c r="F2259" s="495"/>
      <c r="H2259" s="495"/>
      <c r="J2259" s="495"/>
      <c r="K2259" s="495"/>
      <c r="L2259" s="495"/>
      <c r="O2259" s="509"/>
    </row>
    <row r="2260" spans="1:15" s="497" customFormat="1" ht="30" x14ac:dyDescent="0.2">
      <c r="A2260" s="506"/>
      <c r="B2260" s="495"/>
      <c r="C2260" s="495"/>
      <c r="D2260" s="495"/>
      <c r="E2260" s="495"/>
      <c r="F2260" s="495"/>
      <c r="H2260" s="495"/>
      <c r="J2260" s="495"/>
      <c r="K2260" s="495"/>
      <c r="L2260" s="495"/>
      <c r="O2260" s="509"/>
    </row>
    <row r="2261" spans="1:15" s="497" customFormat="1" ht="30" x14ac:dyDescent="0.2">
      <c r="A2261" s="506"/>
      <c r="B2261" s="495"/>
      <c r="C2261" s="495"/>
      <c r="D2261" s="495"/>
      <c r="E2261" s="495"/>
      <c r="F2261" s="495"/>
      <c r="H2261" s="495"/>
      <c r="J2261" s="495"/>
      <c r="K2261" s="495"/>
      <c r="L2261" s="495"/>
      <c r="O2261" s="509"/>
    </row>
    <row r="2262" spans="1:15" s="497" customFormat="1" ht="30" x14ac:dyDescent="0.2">
      <c r="A2262" s="506"/>
      <c r="B2262" s="495"/>
      <c r="C2262" s="495"/>
      <c r="D2262" s="495"/>
      <c r="E2262" s="495"/>
      <c r="F2262" s="495"/>
      <c r="H2262" s="495"/>
      <c r="J2262" s="495"/>
      <c r="K2262" s="495"/>
      <c r="L2262" s="495"/>
      <c r="O2262" s="509"/>
    </row>
    <row r="2263" spans="1:15" s="497" customFormat="1" ht="30" x14ac:dyDescent="0.2">
      <c r="A2263" s="506"/>
      <c r="B2263" s="495"/>
      <c r="C2263" s="495"/>
      <c r="D2263" s="495"/>
      <c r="E2263" s="495"/>
      <c r="F2263" s="495"/>
      <c r="H2263" s="495"/>
      <c r="J2263" s="495"/>
      <c r="K2263" s="495"/>
      <c r="L2263" s="495"/>
      <c r="O2263" s="509"/>
    </row>
    <row r="2264" spans="1:15" s="497" customFormat="1" ht="30" x14ac:dyDescent="0.2">
      <c r="A2264" s="506"/>
      <c r="B2264" s="495"/>
      <c r="C2264" s="495"/>
      <c r="D2264" s="495"/>
      <c r="E2264" s="495"/>
      <c r="F2264" s="495"/>
      <c r="H2264" s="495"/>
      <c r="J2264" s="495"/>
      <c r="K2264" s="495"/>
      <c r="L2264" s="495"/>
      <c r="O2264" s="509"/>
    </row>
    <row r="2265" spans="1:15" s="497" customFormat="1" ht="30" x14ac:dyDescent="0.2">
      <c r="A2265" s="506"/>
      <c r="B2265" s="495"/>
      <c r="C2265" s="495"/>
      <c r="D2265" s="495"/>
      <c r="E2265" s="495"/>
      <c r="F2265" s="495"/>
      <c r="H2265" s="495"/>
      <c r="J2265" s="495"/>
      <c r="K2265" s="495"/>
      <c r="L2265" s="495"/>
      <c r="O2265" s="509"/>
    </row>
    <row r="2266" spans="1:15" s="497" customFormat="1" ht="30" x14ac:dyDescent="0.2">
      <c r="A2266" s="506"/>
      <c r="B2266" s="495"/>
      <c r="C2266" s="495"/>
      <c r="D2266" s="495"/>
      <c r="E2266" s="495"/>
      <c r="F2266" s="495"/>
      <c r="H2266" s="495"/>
      <c r="J2266" s="495"/>
      <c r="K2266" s="495"/>
      <c r="L2266" s="495"/>
      <c r="O2266" s="509"/>
    </row>
    <row r="2267" spans="1:15" s="497" customFormat="1" ht="30" x14ac:dyDescent="0.2">
      <c r="A2267" s="506"/>
      <c r="B2267" s="495"/>
      <c r="C2267" s="495"/>
      <c r="D2267" s="495"/>
      <c r="E2267" s="495"/>
      <c r="F2267" s="495"/>
      <c r="H2267" s="495"/>
      <c r="J2267" s="495"/>
      <c r="K2267" s="495"/>
      <c r="L2267" s="495"/>
      <c r="O2267" s="509"/>
    </row>
    <row r="2268" spans="1:15" s="497" customFormat="1" ht="30" x14ac:dyDescent="0.2">
      <c r="A2268" s="506"/>
      <c r="B2268" s="495"/>
      <c r="C2268" s="495"/>
      <c r="D2268" s="495"/>
      <c r="E2268" s="495"/>
      <c r="F2268" s="495"/>
      <c r="H2268" s="495"/>
      <c r="J2268" s="495"/>
      <c r="K2268" s="495"/>
      <c r="L2268" s="495"/>
      <c r="O2268" s="509"/>
    </row>
    <row r="2269" spans="1:15" s="497" customFormat="1" ht="30" x14ac:dyDescent="0.2">
      <c r="A2269" s="506"/>
      <c r="B2269" s="495"/>
      <c r="C2269" s="495"/>
      <c r="D2269" s="495"/>
      <c r="E2269" s="495"/>
      <c r="F2269" s="495"/>
      <c r="H2269" s="495"/>
      <c r="J2269" s="495"/>
      <c r="K2269" s="495"/>
      <c r="L2269" s="495"/>
      <c r="O2269" s="509"/>
    </row>
    <row r="2270" spans="1:15" s="497" customFormat="1" ht="30" x14ac:dyDescent="0.2">
      <c r="A2270" s="506"/>
      <c r="B2270" s="495"/>
      <c r="C2270" s="495"/>
      <c r="D2270" s="495"/>
      <c r="E2270" s="495"/>
      <c r="F2270" s="495"/>
      <c r="H2270" s="495"/>
      <c r="J2270" s="495"/>
      <c r="K2270" s="495"/>
      <c r="L2270" s="495"/>
      <c r="O2270" s="509"/>
    </row>
    <row r="2271" spans="1:15" s="497" customFormat="1" ht="30" x14ac:dyDescent="0.2">
      <c r="A2271" s="506"/>
      <c r="B2271" s="495"/>
      <c r="C2271" s="495"/>
      <c r="D2271" s="495"/>
      <c r="E2271" s="495"/>
      <c r="F2271" s="495"/>
      <c r="H2271" s="495"/>
      <c r="J2271" s="495"/>
      <c r="K2271" s="495"/>
      <c r="L2271" s="495"/>
      <c r="O2271" s="509"/>
    </row>
    <row r="2272" spans="1:15" s="497" customFormat="1" ht="30" x14ac:dyDescent="0.2">
      <c r="A2272" s="506"/>
      <c r="B2272" s="495"/>
      <c r="C2272" s="495"/>
      <c r="D2272" s="495"/>
      <c r="E2272" s="495"/>
      <c r="F2272" s="495"/>
      <c r="H2272" s="495"/>
      <c r="J2272" s="495"/>
      <c r="K2272" s="495"/>
      <c r="L2272" s="495"/>
      <c r="O2272" s="509"/>
    </row>
    <row r="2273" spans="1:15" s="497" customFormat="1" ht="30" x14ac:dyDescent="0.2">
      <c r="A2273" s="506"/>
      <c r="B2273" s="495"/>
      <c r="C2273" s="495"/>
      <c r="D2273" s="495"/>
      <c r="E2273" s="495"/>
      <c r="F2273" s="495"/>
      <c r="H2273" s="495"/>
      <c r="J2273" s="495"/>
      <c r="K2273" s="495"/>
      <c r="L2273" s="495"/>
      <c r="O2273" s="509"/>
    </row>
    <row r="2274" spans="1:15" s="497" customFormat="1" ht="30" x14ac:dyDescent="0.2">
      <c r="A2274" s="506"/>
      <c r="B2274" s="495"/>
      <c r="C2274" s="495"/>
      <c r="D2274" s="495"/>
      <c r="E2274" s="495"/>
      <c r="F2274" s="495"/>
      <c r="H2274" s="495"/>
      <c r="J2274" s="495"/>
      <c r="K2274" s="495"/>
      <c r="L2274" s="495"/>
      <c r="O2274" s="509"/>
    </row>
    <row r="2275" spans="1:15" s="497" customFormat="1" ht="30" x14ac:dyDescent="0.2">
      <c r="A2275" s="506"/>
      <c r="B2275" s="495"/>
      <c r="C2275" s="495"/>
      <c r="D2275" s="495"/>
      <c r="E2275" s="495"/>
      <c r="F2275" s="495"/>
      <c r="H2275" s="495"/>
      <c r="J2275" s="495"/>
      <c r="K2275" s="495"/>
      <c r="L2275" s="495"/>
      <c r="O2275" s="509"/>
    </row>
    <row r="2276" spans="1:15" s="497" customFormat="1" ht="30" x14ac:dyDescent="0.2">
      <c r="A2276" s="506"/>
      <c r="B2276" s="495"/>
      <c r="C2276" s="495"/>
      <c r="D2276" s="495"/>
      <c r="E2276" s="495"/>
      <c r="F2276" s="495"/>
      <c r="H2276" s="495"/>
      <c r="J2276" s="495"/>
      <c r="K2276" s="495"/>
      <c r="L2276" s="495"/>
      <c r="O2276" s="509"/>
    </row>
    <row r="2277" spans="1:15" s="497" customFormat="1" ht="30" x14ac:dyDescent="0.2">
      <c r="A2277" s="506"/>
      <c r="B2277" s="495"/>
      <c r="C2277" s="495"/>
      <c r="D2277" s="495"/>
      <c r="E2277" s="495"/>
      <c r="F2277" s="495"/>
      <c r="H2277" s="495"/>
      <c r="J2277" s="495"/>
      <c r="K2277" s="495"/>
      <c r="L2277" s="495"/>
      <c r="O2277" s="509"/>
    </row>
    <row r="2278" spans="1:15" s="497" customFormat="1" ht="30" x14ac:dyDescent="0.2">
      <c r="A2278" s="506"/>
      <c r="B2278" s="495"/>
      <c r="C2278" s="495"/>
      <c r="D2278" s="495"/>
      <c r="E2278" s="495"/>
      <c r="F2278" s="495"/>
      <c r="H2278" s="495"/>
      <c r="J2278" s="495"/>
      <c r="K2278" s="495"/>
      <c r="L2278" s="495"/>
      <c r="O2278" s="509"/>
    </row>
    <row r="2279" spans="1:15" s="497" customFormat="1" ht="30" x14ac:dyDescent="0.2">
      <c r="A2279" s="506"/>
      <c r="B2279" s="495"/>
      <c r="C2279" s="495"/>
      <c r="D2279" s="495"/>
      <c r="E2279" s="495"/>
      <c r="F2279" s="495"/>
      <c r="H2279" s="495"/>
      <c r="J2279" s="495"/>
      <c r="K2279" s="495"/>
      <c r="L2279" s="495"/>
      <c r="O2279" s="509"/>
    </row>
    <row r="2280" spans="1:15" s="497" customFormat="1" ht="30" x14ac:dyDescent="0.2">
      <c r="A2280" s="506"/>
      <c r="B2280" s="495"/>
      <c r="C2280" s="495"/>
      <c r="D2280" s="495"/>
      <c r="E2280" s="495"/>
      <c r="F2280" s="495"/>
      <c r="H2280" s="495"/>
      <c r="J2280" s="495"/>
      <c r="K2280" s="495"/>
      <c r="L2280" s="495"/>
      <c r="O2280" s="509"/>
    </row>
    <row r="2281" spans="1:15" s="497" customFormat="1" ht="30" x14ac:dyDescent="0.2">
      <c r="A2281" s="506"/>
      <c r="B2281" s="495"/>
      <c r="C2281" s="495"/>
      <c r="D2281" s="495"/>
      <c r="E2281" s="495"/>
      <c r="F2281" s="495"/>
      <c r="H2281" s="495"/>
      <c r="J2281" s="495"/>
      <c r="K2281" s="495"/>
      <c r="L2281" s="495"/>
      <c r="O2281" s="509"/>
    </row>
    <row r="2282" spans="1:15" s="497" customFormat="1" ht="30" x14ac:dyDescent="0.2">
      <c r="A2282" s="506"/>
      <c r="B2282" s="495"/>
      <c r="C2282" s="495"/>
      <c r="D2282" s="495"/>
      <c r="E2282" s="495"/>
      <c r="F2282" s="495"/>
      <c r="H2282" s="495"/>
      <c r="J2282" s="495"/>
      <c r="K2282" s="495"/>
      <c r="L2282" s="495"/>
      <c r="O2282" s="509"/>
    </row>
    <row r="2283" spans="1:15" s="497" customFormat="1" ht="30" x14ac:dyDescent="0.2">
      <c r="A2283" s="506"/>
      <c r="B2283" s="495"/>
      <c r="C2283" s="495"/>
      <c r="D2283" s="495"/>
      <c r="E2283" s="495"/>
      <c r="F2283" s="495"/>
      <c r="H2283" s="495"/>
      <c r="J2283" s="495"/>
      <c r="K2283" s="495"/>
      <c r="L2283" s="495"/>
      <c r="O2283" s="509"/>
    </row>
    <row r="2284" spans="1:15" s="497" customFormat="1" ht="30" x14ac:dyDescent="0.2">
      <c r="A2284" s="506"/>
      <c r="B2284" s="495"/>
      <c r="C2284" s="495"/>
      <c r="D2284" s="495"/>
      <c r="E2284" s="495"/>
      <c r="F2284" s="495"/>
      <c r="H2284" s="495"/>
      <c r="J2284" s="495"/>
      <c r="K2284" s="495"/>
      <c r="L2284" s="495"/>
      <c r="O2284" s="509"/>
    </row>
    <row r="2285" spans="1:15" s="497" customFormat="1" ht="30" x14ac:dyDescent="0.2">
      <c r="A2285" s="506"/>
      <c r="B2285" s="495"/>
      <c r="C2285" s="495"/>
      <c r="D2285" s="495"/>
      <c r="E2285" s="495"/>
      <c r="F2285" s="495"/>
      <c r="H2285" s="495"/>
      <c r="J2285" s="495"/>
      <c r="K2285" s="495"/>
      <c r="L2285" s="495"/>
      <c r="O2285" s="509"/>
    </row>
    <row r="2286" spans="1:15" s="497" customFormat="1" ht="30" x14ac:dyDescent="0.2">
      <c r="A2286" s="506"/>
      <c r="B2286" s="495"/>
      <c r="C2286" s="495"/>
      <c r="D2286" s="495"/>
      <c r="E2286" s="495"/>
      <c r="F2286" s="495"/>
      <c r="H2286" s="495"/>
      <c r="J2286" s="495"/>
      <c r="K2286" s="495"/>
      <c r="L2286" s="495"/>
      <c r="O2286" s="509"/>
    </row>
    <row r="2287" spans="1:15" s="497" customFormat="1" ht="30" x14ac:dyDescent="0.2">
      <c r="A2287" s="506"/>
      <c r="B2287" s="495"/>
      <c r="C2287" s="495"/>
      <c r="D2287" s="495"/>
      <c r="E2287" s="495"/>
      <c r="F2287" s="495"/>
      <c r="H2287" s="495"/>
      <c r="J2287" s="495"/>
      <c r="K2287" s="495"/>
      <c r="L2287" s="495"/>
      <c r="O2287" s="509"/>
    </row>
    <row r="2288" spans="1:15" s="497" customFormat="1" ht="30" x14ac:dyDescent="0.2">
      <c r="A2288" s="506"/>
      <c r="B2288" s="495"/>
      <c r="C2288" s="495"/>
      <c r="D2288" s="495"/>
      <c r="E2288" s="495"/>
      <c r="F2288" s="495"/>
      <c r="H2288" s="495"/>
      <c r="J2288" s="495"/>
      <c r="K2288" s="495"/>
      <c r="L2288" s="495"/>
      <c r="O2288" s="509"/>
    </row>
    <row r="2289" spans="1:15" s="497" customFormat="1" ht="30" x14ac:dyDescent="0.2">
      <c r="A2289" s="506"/>
      <c r="B2289" s="495"/>
      <c r="C2289" s="495"/>
      <c r="D2289" s="495"/>
      <c r="E2289" s="495"/>
      <c r="F2289" s="495"/>
      <c r="H2289" s="495"/>
      <c r="J2289" s="495"/>
      <c r="K2289" s="495"/>
      <c r="L2289" s="495"/>
      <c r="O2289" s="499"/>
    </row>
    <row r="2290" spans="1:15" s="497" customFormat="1" ht="30" x14ac:dyDescent="0.2">
      <c r="A2290" s="506"/>
      <c r="B2290" s="495"/>
      <c r="C2290" s="495"/>
      <c r="D2290" s="495"/>
      <c r="E2290" s="495"/>
      <c r="F2290" s="495"/>
      <c r="H2290" s="495"/>
      <c r="J2290" s="495"/>
      <c r="K2290" s="495"/>
      <c r="L2290" s="495"/>
      <c r="O2290" s="509"/>
    </row>
    <row r="2291" spans="1:15" s="497" customFormat="1" ht="30" x14ac:dyDescent="0.2">
      <c r="A2291" s="506"/>
      <c r="B2291" s="495"/>
      <c r="C2291" s="495"/>
      <c r="D2291" s="495"/>
      <c r="E2291" s="495"/>
      <c r="F2291" s="495"/>
      <c r="H2291" s="495"/>
      <c r="J2291" s="495"/>
      <c r="K2291" s="495"/>
      <c r="L2291" s="495"/>
      <c r="O2291" s="509"/>
    </row>
    <row r="2292" spans="1:15" s="497" customFormat="1" ht="30" x14ac:dyDescent="0.2">
      <c r="A2292" s="506"/>
      <c r="B2292" s="495"/>
      <c r="C2292" s="495"/>
      <c r="D2292" s="495"/>
      <c r="E2292" s="495"/>
      <c r="F2292" s="495"/>
      <c r="H2292" s="495"/>
      <c r="J2292" s="495"/>
      <c r="K2292" s="495"/>
      <c r="L2292" s="495"/>
      <c r="O2292" s="509"/>
    </row>
    <row r="2293" spans="1:15" s="497" customFormat="1" ht="30" x14ac:dyDescent="0.2">
      <c r="A2293" s="506"/>
      <c r="B2293" s="495"/>
      <c r="C2293" s="495"/>
      <c r="D2293" s="495"/>
      <c r="E2293" s="495"/>
      <c r="F2293" s="495"/>
      <c r="H2293" s="495"/>
      <c r="J2293" s="495"/>
      <c r="K2293" s="495"/>
      <c r="L2293" s="495"/>
      <c r="O2293" s="509"/>
    </row>
    <row r="2294" spans="1:15" s="497" customFormat="1" ht="30" x14ac:dyDescent="0.2">
      <c r="A2294" s="506"/>
      <c r="B2294" s="495"/>
      <c r="C2294" s="495"/>
      <c r="D2294" s="495"/>
      <c r="E2294" s="495"/>
      <c r="F2294" s="495"/>
      <c r="H2294" s="495"/>
      <c r="J2294" s="495"/>
      <c r="K2294" s="495"/>
      <c r="L2294" s="495"/>
      <c r="O2294" s="509"/>
    </row>
    <row r="2295" spans="1:15" s="497" customFormat="1" ht="30" x14ac:dyDescent="0.2">
      <c r="A2295" s="506"/>
      <c r="B2295" s="495"/>
      <c r="C2295" s="495"/>
      <c r="D2295" s="495"/>
      <c r="E2295" s="495"/>
      <c r="F2295" s="495"/>
      <c r="H2295" s="495"/>
      <c r="J2295" s="495"/>
      <c r="K2295" s="495"/>
      <c r="L2295" s="495"/>
      <c r="O2295" s="509"/>
    </row>
    <row r="2296" spans="1:15" s="497" customFormat="1" ht="30" x14ac:dyDescent="0.2">
      <c r="A2296" s="506"/>
      <c r="B2296" s="495"/>
      <c r="C2296" s="495"/>
      <c r="D2296" s="495"/>
      <c r="E2296" s="495"/>
      <c r="F2296" s="495"/>
      <c r="H2296" s="495"/>
      <c r="J2296" s="495"/>
      <c r="K2296" s="495"/>
      <c r="L2296" s="495"/>
      <c r="O2296" s="509"/>
    </row>
    <row r="2297" spans="1:15" s="497" customFormat="1" ht="30" x14ac:dyDescent="0.2">
      <c r="A2297" s="506"/>
      <c r="B2297" s="495"/>
      <c r="C2297" s="495"/>
      <c r="D2297" s="495"/>
      <c r="E2297" s="495"/>
      <c r="F2297" s="495"/>
      <c r="H2297" s="495"/>
      <c r="J2297" s="495"/>
      <c r="K2297" s="495"/>
      <c r="L2297" s="495"/>
      <c r="O2297" s="509"/>
    </row>
    <row r="2298" spans="1:15" s="497" customFormat="1" ht="30" x14ac:dyDescent="0.2">
      <c r="A2298" s="506"/>
      <c r="B2298" s="495"/>
      <c r="C2298" s="495"/>
      <c r="D2298" s="495"/>
      <c r="E2298" s="495"/>
      <c r="F2298" s="495"/>
      <c r="H2298" s="495"/>
      <c r="J2298" s="495"/>
      <c r="K2298" s="495"/>
      <c r="L2298" s="495"/>
      <c r="O2298" s="509"/>
    </row>
    <row r="2299" spans="1:15" s="497" customFormat="1" ht="30" x14ac:dyDescent="0.2">
      <c r="A2299" s="506"/>
      <c r="B2299" s="495"/>
      <c r="C2299" s="495"/>
      <c r="D2299" s="495"/>
      <c r="E2299" s="495"/>
      <c r="F2299" s="495"/>
      <c r="H2299" s="495"/>
      <c r="J2299" s="495"/>
      <c r="K2299" s="495"/>
      <c r="L2299" s="495"/>
      <c r="O2299" s="509"/>
    </row>
    <row r="2300" spans="1:15" s="497" customFormat="1" ht="30" x14ac:dyDescent="0.2">
      <c r="A2300" s="506"/>
      <c r="B2300" s="495"/>
      <c r="C2300" s="495"/>
      <c r="D2300" s="495"/>
      <c r="E2300" s="495"/>
      <c r="F2300" s="495"/>
      <c r="H2300" s="495"/>
      <c r="J2300" s="495"/>
      <c r="K2300" s="495"/>
      <c r="L2300" s="495"/>
      <c r="O2300" s="509"/>
    </row>
    <row r="2301" spans="1:15" s="497" customFormat="1" ht="30" x14ac:dyDescent="0.2">
      <c r="A2301" s="506"/>
      <c r="B2301" s="495"/>
      <c r="C2301" s="495"/>
      <c r="D2301" s="495"/>
      <c r="E2301" s="495"/>
      <c r="F2301" s="495"/>
      <c r="H2301" s="495"/>
      <c r="J2301" s="495"/>
      <c r="K2301" s="495"/>
      <c r="L2301" s="495"/>
      <c r="O2301" s="509"/>
    </row>
    <row r="2302" spans="1:15" s="497" customFormat="1" ht="30" x14ac:dyDescent="0.2">
      <c r="A2302" s="506"/>
      <c r="B2302" s="495"/>
      <c r="C2302" s="495"/>
      <c r="D2302" s="495"/>
      <c r="E2302" s="495"/>
      <c r="F2302" s="495"/>
      <c r="H2302" s="495"/>
      <c r="J2302" s="495"/>
      <c r="K2302" s="495"/>
      <c r="L2302" s="495"/>
      <c r="O2302" s="509"/>
    </row>
    <row r="2303" spans="1:15" s="497" customFormat="1" ht="30" x14ac:dyDescent="0.2">
      <c r="A2303" s="506"/>
      <c r="B2303" s="495"/>
      <c r="C2303" s="495"/>
      <c r="D2303" s="495"/>
      <c r="E2303" s="495"/>
      <c r="F2303" s="495"/>
      <c r="H2303" s="495"/>
      <c r="J2303" s="495"/>
      <c r="K2303" s="495"/>
      <c r="L2303" s="495"/>
      <c r="O2303" s="509"/>
    </row>
    <row r="2304" spans="1:15" s="497" customFormat="1" ht="30" x14ac:dyDescent="0.2">
      <c r="A2304" s="506"/>
      <c r="B2304" s="495"/>
      <c r="C2304" s="495"/>
      <c r="D2304" s="495"/>
      <c r="E2304" s="495"/>
      <c r="F2304" s="495"/>
      <c r="H2304" s="495"/>
      <c r="J2304" s="495"/>
      <c r="K2304" s="495"/>
      <c r="L2304" s="495"/>
      <c r="O2304" s="509"/>
    </row>
    <row r="2305" spans="1:15" s="497" customFormat="1" ht="30" x14ac:dyDescent="0.2">
      <c r="A2305" s="506"/>
      <c r="B2305" s="495"/>
      <c r="C2305" s="495"/>
      <c r="D2305" s="495"/>
      <c r="E2305" s="495"/>
      <c r="F2305" s="495"/>
      <c r="H2305" s="495"/>
      <c r="J2305" s="495"/>
      <c r="K2305" s="495"/>
      <c r="L2305" s="495"/>
      <c r="O2305" s="509"/>
    </row>
    <row r="2306" spans="1:15" s="497" customFormat="1" ht="30" x14ac:dyDescent="0.2">
      <c r="A2306" s="506"/>
      <c r="B2306" s="495"/>
      <c r="C2306" s="495"/>
      <c r="D2306" s="495"/>
      <c r="E2306" s="495"/>
      <c r="F2306" s="495"/>
      <c r="H2306" s="495"/>
      <c r="J2306" s="495"/>
      <c r="K2306" s="495"/>
      <c r="L2306" s="495"/>
      <c r="O2306" s="509"/>
    </row>
    <row r="2307" spans="1:15" s="497" customFormat="1" ht="30" x14ac:dyDescent="0.2">
      <c r="A2307" s="506"/>
      <c r="B2307" s="495"/>
      <c r="C2307" s="495"/>
      <c r="D2307" s="495"/>
      <c r="E2307" s="495"/>
      <c r="F2307" s="495"/>
      <c r="H2307" s="495"/>
      <c r="J2307" s="495"/>
      <c r="K2307" s="495"/>
      <c r="L2307" s="495"/>
      <c r="O2307" s="509"/>
    </row>
    <row r="2308" spans="1:15" s="497" customFormat="1" ht="30" x14ac:dyDescent="0.2">
      <c r="A2308" s="506"/>
      <c r="B2308" s="495"/>
      <c r="C2308" s="495"/>
      <c r="D2308" s="495"/>
      <c r="E2308" s="495"/>
      <c r="F2308" s="495"/>
      <c r="H2308" s="495"/>
      <c r="J2308" s="495"/>
      <c r="K2308" s="495"/>
      <c r="L2308" s="495"/>
      <c r="O2308" s="509"/>
    </row>
    <row r="2309" spans="1:15" s="497" customFormat="1" ht="30" x14ac:dyDescent="0.2">
      <c r="A2309" s="506"/>
      <c r="B2309" s="495"/>
      <c r="C2309" s="495"/>
      <c r="D2309" s="495"/>
      <c r="E2309" s="495"/>
      <c r="F2309" s="495"/>
      <c r="H2309" s="495"/>
      <c r="J2309" s="495"/>
      <c r="K2309" s="495"/>
      <c r="L2309" s="495"/>
      <c r="O2309" s="509"/>
    </row>
    <row r="2310" spans="1:15" s="497" customFormat="1" ht="30" x14ac:dyDescent="0.2">
      <c r="A2310" s="506"/>
      <c r="B2310" s="495"/>
      <c r="C2310" s="495"/>
      <c r="D2310" s="495"/>
      <c r="E2310" s="495"/>
      <c r="F2310" s="495"/>
      <c r="H2310" s="495"/>
      <c r="J2310" s="495"/>
      <c r="K2310" s="495"/>
      <c r="L2310" s="495"/>
      <c r="O2310" s="509"/>
    </row>
    <row r="2311" spans="1:15" s="497" customFormat="1" ht="30" x14ac:dyDescent="0.2">
      <c r="A2311" s="506"/>
      <c r="B2311" s="495"/>
      <c r="C2311" s="495"/>
      <c r="D2311" s="495"/>
      <c r="E2311" s="495"/>
      <c r="F2311" s="495"/>
      <c r="H2311" s="495"/>
      <c r="J2311" s="495"/>
      <c r="K2311" s="495"/>
      <c r="L2311" s="495"/>
      <c r="O2311" s="509"/>
    </row>
    <row r="2312" spans="1:15" s="497" customFormat="1" ht="30" x14ac:dyDescent="0.2">
      <c r="A2312" s="506"/>
      <c r="B2312" s="495"/>
      <c r="C2312" s="495"/>
      <c r="D2312" s="495"/>
      <c r="E2312" s="495"/>
      <c r="F2312" s="495"/>
      <c r="H2312" s="495"/>
      <c r="J2312" s="495"/>
      <c r="K2312" s="495"/>
      <c r="L2312" s="495"/>
      <c r="O2312" s="509"/>
    </row>
    <row r="2313" spans="1:15" s="497" customFormat="1" ht="30" x14ac:dyDescent="0.2">
      <c r="A2313" s="506"/>
      <c r="B2313" s="495"/>
      <c r="C2313" s="495"/>
      <c r="D2313" s="495"/>
      <c r="E2313" s="495"/>
      <c r="F2313" s="495"/>
      <c r="H2313" s="495"/>
      <c r="J2313" s="495"/>
      <c r="K2313" s="495"/>
      <c r="L2313" s="495"/>
      <c r="O2313" s="509"/>
    </row>
    <row r="2314" spans="1:15" s="497" customFormat="1" ht="30" x14ac:dyDescent="0.2">
      <c r="A2314" s="506"/>
      <c r="B2314" s="495"/>
      <c r="C2314" s="495"/>
      <c r="D2314" s="495"/>
      <c r="E2314" s="495"/>
      <c r="F2314" s="495"/>
      <c r="H2314" s="495"/>
      <c r="J2314" s="495"/>
      <c r="K2314" s="495"/>
      <c r="L2314" s="495"/>
      <c r="O2314" s="509"/>
    </row>
    <row r="2315" spans="1:15" s="497" customFormat="1" ht="30" x14ac:dyDescent="0.2">
      <c r="A2315" s="506"/>
      <c r="B2315" s="495"/>
      <c r="C2315" s="495"/>
      <c r="D2315" s="495"/>
      <c r="E2315" s="495"/>
      <c r="F2315" s="495"/>
      <c r="H2315" s="495"/>
      <c r="J2315" s="495"/>
      <c r="K2315" s="495"/>
      <c r="L2315" s="495"/>
      <c r="O2315" s="509"/>
    </row>
    <row r="2316" spans="1:15" s="497" customFormat="1" ht="30" x14ac:dyDescent="0.2">
      <c r="A2316" s="506"/>
      <c r="B2316" s="495"/>
      <c r="C2316" s="495"/>
      <c r="D2316" s="495"/>
      <c r="E2316" s="495"/>
      <c r="F2316" s="495"/>
      <c r="H2316" s="495"/>
      <c r="J2316" s="495"/>
      <c r="K2316" s="495"/>
      <c r="L2316" s="495"/>
      <c r="O2316" s="509"/>
    </row>
    <row r="2317" spans="1:15" s="497" customFormat="1" ht="30" x14ac:dyDescent="0.2">
      <c r="A2317" s="506"/>
      <c r="B2317" s="495"/>
      <c r="C2317" s="495"/>
      <c r="D2317" s="495"/>
      <c r="E2317" s="495"/>
      <c r="F2317" s="495"/>
      <c r="H2317" s="495"/>
      <c r="J2317" s="495"/>
      <c r="K2317" s="495"/>
      <c r="L2317" s="495"/>
      <c r="O2317" s="509"/>
    </row>
    <row r="2318" spans="1:15" s="497" customFormat="1" ht="30" x14ac:dyDescent="0.2">
      <c r="A2318" s="506"/>
      <c r="B2318" s="495"/>
      <c r="C2318" s="495"/>
      <c r="D2318" s="495"/>
      <c r="E2318" s="495"/>
      <c r="F2318" s="495"/>
      <c r="H2318" s="495"/>
      <c r="J2318" s="495"/>
      <c r="K2318" s="495"/>
      <c r="L2318" s="495"/>
      <c r="O2318" s="509"/>
    </row>
    <row r="2319" spans="1:15" s="497" customFormat="1" ht="30" x14ac:dyDescent="0.2">
      <c r="A2319" s="506"/>
      <c r="B2319" s="495"/>
      <c r="C2319" s="495"/>
      <c r="D2319" s="495"/>
      <c r="E2319" s="495"/>
      <c r="F2319" s="495"/>
      <c r="H2319" s="495"/>
      <c r="J2319" s="495"/>
      <c r="K2319" s="495"/>
      <c r="L2319" s="495"/>
      <c r="O2319" s="509"/>
    </row>
    <row r="2320" spans="1:15" s="497" customFormat="1" ht="30" x14ac:dyDescent="0.2">
      <c r="A2320" s="506"/>
      <c r="B2320" s="495"/>
      <c r="C2320" s="495"/>
      <c r="D2320" s="495"/>
      <c r="E2320" s="495"/>
      <c r="F2320" s="495"/>
      <c r="H2320" s="495"/>
      <c r="J2320" s="495"/>
      <c r="K2320" s="495"/>
      <c r="L2320" s="495"/>
      <c r="O2320" s="509"/>
    </row>
    <row r="2321" spans="1:15" s="497" customFormat="1" ht="30" x14ac:dyDescent="0.2">
      <c r="A2321" s="506"/>
      <c r="B2321" s="495"/>
      <c r="C2321" s="495"/>
      <c r="D2321" s="495"/>
      <c r="E2321" s="495"/>
      <c r="F2321" s="495"/>
      <c r="H2321" s="495"/>
      <c r="J2321" s="495"/>
      <c r="K2321" s="495"/>
      <c r="L2321" s="495"/>
      <c r="O2321" s="509"/>
    </row>
    <row r="2322" spans="1:15" s="497" customFormat="1" ht="30" x14ac:dyDescent="0.2">
      <c r="A2322" s="506"/>
      <c r="B2322" s="495"/>
      <c r="C2322" s="495"/>
      <c r="D2322" s="495"/>
      <c r="E2322" s="495"/>
      <c r="F2322" s="495"/>
      <c r="H2322" s="495"/>
      <c r="J2322" s="495"/>
      <c r="K2322" s="495"/>
      <c r="L2322" s="495"/>
      <c r="O2322" s="509"/>
    </row>
    <row r="2323" spans="1:15" s="497" customFormat="1" ht="30" x14ac:dyDescent="0.2">
      <c r="A2323" s="506"/>
      <c r="B2323" s="495"/>
      <c r="C2323" s="495"/>
      <c r="D2323" s="495"/>
      <c r="E2323" s="495"/>
      <c r="F2323" s="495"/>
      <c r="H2323" s="495"/>
      <c r="J2323" s="495"/>
      <c r="K2323" s="495"/>
      <c r="L2323" s="495"/>
      <c r="O2323" s="509"/>
    </row>
    <row r="2324" spans="1:15" s="497" customFormat="1" ht="30" x14ac:dyDescent="0.2">
      <c r="A2324" s="506"/>
      <c r="B2324" s="495"/>
      <c r="C2324" s="495"/>
      <c r="D2324" s="495"/>
      <c r="E2324" s="495"/>
      <c r="F2324" s="495"/>
      <c r="H2324" s="495"/>
      <c r="J2324" s="495"/>
      <c r="K2324" s="495"/>
      <c r="L2324" s="495"/>
      <c r="O2324" s="509"/>
    </row>
    <row r="2325" spans="1:15" s="497" customFormat="1" ht="30" x14ac:dyDescent="0.2">
      <c r="A2325" s="506"/>
      <c r="B2325" s="495"/>
      <c r="C2325" s="495"/>
      <c r="D2325" s="495"/>
      <c r="E2325" s="495"/>
      <c r="F2325" s="495"/>
      <c r="H2325" s="495"/>
      <c r="J2325" s="495"/>
      <c r="K2325" s="495"/>
      <c r="L2325" s="495"/>
      <c r="O2325" s="509"/>
    </row>
    <row r="2326" spans="1:15" s="497" customFormat="1" ht="30" x14ac:dyDescent="0.2">
      <c r="A2326" s="506"/>
      <c r="B2326" s="495"/>
      <c r="C2326" s="495"/>
      <c r="D2326" s="495"/>
      <c r="E2326" s="495"/>
      <c r="F2326" s="495"/>
      <c r="H2326" s="495"/>
      <c r="J2326" s="495"/>
      <c r="K2326" s="495"/>
      <c r="L2326" s="495"/>
      <c r="O2326" s="509"/>
    </row>
    <row r="2327" spans="1:15" s="497" customFormat="1" ht="30" x14ac:dyDescent="0.2">
      <c r="A2327" s="506"/>
      <c r="B2327" s="495"/>
      <c r="C2327" s="495"/>
      <c r="D2327" s="495"/>
      <c r="E2327" s="495"/>
      <c r="F2327" s="495"/>
      <c r="H2327" s="495"/>
      <c r="J2327" s="495"/>
      <c r="K2327" s="495"/>
      <c r="L2327" s="495"/>
      <c r="O2327" s="509"/>
    </row>
    <row r="2328" spans="1:15" s="497" customFormat="1" ht="30" x14ac:dyDescent="0.2">
      <c r="A2328" s="506"/>
      <c r="B2328" s="495"/>
      <c r="C2328" s="495"/>
      <c r="D2328" s="495"/>
      <c r="E2328" s="495"/>
      <c r="F2328" s="495"/>
      <c r="H2328" s="495"/>
      <c r="J2328" s="495"/>
      <c r="K2328" s="495"/>
      <c r="L2328" s="495"/>
      <c r="O2328" s="509"/>
    </row>
    <row r="2329" spans="1:15" s="497" customFormat="1" ht="30" x14ac:dyDescent="0.2">
      <c r="A2329" s="506"/>
      <c r="B2329" s="495"/>
      <c r="C2329" s="495"/>
      <c r="D2329" s="495"/>
      <c r="E2329" s="495"/>
      <c r="F2329" s="495"/>
      <c r="H2329" s="495"/>
      <c r="J2329" s="495"/>
      <c r="K2329" s="495"/>
      <c r="L2329" s="495"/>
      <c r="O2329" s="509"/>
    </row>
    <row r="2330" spans="1:15" s="497" customFormat="1" ht="30" x14ac:dyDescent="0.2">
      <c r="A2330" s="506"/>
      <c r="B2330" s="495"/>
      <c r="C2330" s="495"/>
      <c r="D2330" s="495"/>
      <c r="E2330" s="495"/>
      <c r="F2330" s="495"/>
      <c r="H2330" s="495"/>
      <c r="J2330" s="495"/>
      <c r="K2330" s="495"/>
      <c r="L2330" s="495"/>
      <c r="O2330" s="509"/>
    </row>
    <row r="2331" spans="1:15" s="497" customFormat="1" ht="30" x14ac:dyDescent="0.2">
      <c r="A2331" s="506"/>
      <c r="B2331" s="495"/>
      <c r="C2331" s="495"/>
      <c r="D2331" s="495"/>
      <c r="E2331" s="495"/>
      <c r="F2331" s="495"/>
      <c r="H2331" s="495"/>
      <c r="J2331" s="495"/>
      <c r="K2331" s="495"/>
      <c r="L2331" s="495"/>
      <c r="O2331" s="509"/>
    </row>
    <row r="2332" spans="1:15" s="497" customFormat="1" ht="30" x14ac:dyDescent="0.2">
      <c r="A2332" s="506"/>
      <c r="B2332" s="495"/>
      <c r="C2332" s="495"/>
      <c r="D2332" s="495"/>
      <c r="E2332" s="495"/>
      <c r="F2332" s="495"/>
      <c r="H2332" s="495"/>
      <c r="J2332" s="495"/>
      <c r="K2332" s="495"/>
      <c r="L2332" s="495"/>
      <c r="O2332" s="509"/>
    </row>
    <row r="2333" spans="1:15" s="497" customFormat="1" ht="30" x14ac:dyDescent="0.2">
      <c r="A2333" s="506"/>
      <c r="B2333" s="495"/>
      <c r="C2333" s="495"/>
      <c r="D2333" s="495"/>
      <c r="E2333" s="495"/>
      <c r="F2333" s="495"/>
      <c r="H2333" s="495"/>
      <c r="J2333" s="495"/>
      <c r="K2333" s="495"/>
      <c r="L2333" s="495"/>
      <c r="O2333" s="509"/>
    </row>
    <row r="2334" spans="1:15" s="497" customFormat="1" ht="30" x14ac:dyDescent="0.2">
      <c r="A2334" s="506"/>
      <c r="B2334" s="495"/>
      <c r="C2334" s="495"/>
      <c r="D2334" s="495"/>
      <c r="E2334" s="495"/>
      <c r="F2334" s="495"/>
      <c r="H2334" s="495"/>
      <c r="J2334" s="495"/>
      <c r="K2334" s="495"/>
      <c r="L2334" s="495"/>
      <c r="O2334" s="509"/>
    </row>
    <row r="2335" spans="1:15" s="497" customFormat="1" ht="30" x14ac:dyDescent="0.2">
      <c r="A2335" s="506"/>
      <c r="B2335" s="495"/>
      <c r="C2335" s="495"/>
      <c r="D2335" s="495"/>
      <c r="E2335" s="495"/>
      <c r="F2335" s="495"/>
      <c r="H2335" s="495"/>
      <c r="J2335" s="495"/>
      <c r="K2335" s="495"/>
      <c r="L2335" s="495"/>
      <c r="O2335" s="499"/>
    </row>
    <row r="2336" spans="1:15" s="497" customFormat="1" ht="30" x14ac:dyDescent="0.2">
      <c r="A2336" s="506"/>
      <c r="B2336" s="495"/>
      <c r="C2336" s="495"/>
      <c r="D2336" s="495"/>
      <c r="E2336" s="495"/>
      <c r="F2336" s="495"/>
      <c r="H2336" s="495"/>
      <c r="J2336" s="495"/>
      <c r="K2336" s="495"/>
      <c r="L2336" s="495"/>
      <c r="O2336" s="509"/>
    </row>
    <row r="2337" spans="1:15" s="497" customFormat="1" ht="30" x14ac:dyDescent="0.2">
      <c r="A2337" s="506"/>
      <c r="B2337" s="495"/>
      <c r="C2337" s="495"/>
      <c r="D2337" s="495"/>
      <c r="E2337" s="495"/>
      <c r="F2337" s="495"/>
      <c r="H2337" s="495"/>
      <c r="J2337" s="495"/>
      <c r="K2337" s="495"/>
      <c r="L2337" s="495"/>
      <c r="O2337" s="509"/>
    </row>
    <row r="2338" spans="1:15" s="497" customFormat="1" ht="30" x14ac:dyDescent="0.2">
      <c r="A2338" s="506"/>
      <c r="B2338" s="495"/>
      <c r="C2338" s="495"/>
      <c r="D2338" s="495"/>
      <c r="E2338" s="495"/>
      <c r="F2338" s="495"/>
      <c r="H2338" s="495"/>
      <c r="J2338" s="495"/>
      <c r="K2338" s="495"/>
      <c r="L2338" s="495"/>
      <c r="O2338" s="509"/>
    </row>
    <row r="2339" spans="1:15" s="497" customFormat="1" ht="30" x14ac:dyDescent="0.2">
      <c r="A2339" s="506"/>
      <c r="B2339" s="495"/>
      <c r="C2339" s="495"/>
      <c r="D2339" s="495"/>
      <c r="E2339" s="495"/>
      <c r="F2339" s="495"/>
      <c r="H2339" s="495"/>
      <c r="J2339" s="495"/>
      <c r="K2339" s="495"/>
      <c r="L2339" s="495"/>
      <c r="O2339" s="509"/>
    </row>
    <row r="2340" spans="1:15" s="497" customFormat="1" ht="30" x14ac:dyDescent="0.2">
      <c r="A2340" s="506"/>
      <c r="B2340" s="495"/>
      <c r="C2340" s="495"/>
      <c r="D2340" s="495"/>
      <c r="E2340" s="495"/>
      <c r="F2340" s="495"/>
      <c r="H2340" s="495"/>
      <c r="J2340" s="495"/>
      <c r="K2340" s="495"/>
      <c r="L2340" s="495"/>
      <c r="O2340" s="509"/>
    </row>
    <row r="2341" spans="1:15" s="497" customFormat="1" ht="30" x14ac:dyDescent="0.2">
      <c r="A2341" s="506"/>
      <c r="B2341" s="495"/>
      <c r="C2341" s="495"/>
      <c r="D2341" s="495"/>
      <c r="E2341" s="495"/>
      <c r="F2341" s="495"/>
      <c r="H2341" s="495"/>
      <c r="J2341" s="495"/>
      <c r="K2341" s="495"/>
      <c r="L2341" s="495"/>
      <c r="O2341" s="509"/>
    </row>
    <row r="2342" spans="1:15" s="497" customFormat="1" ht="30" x14ac:dyDescent="0.2">
      <c r="A2342" s="506"/>
      <c r="B2342" s="495"/>
      <c r="C2342" s="495"/>
      <c r="D2342" s="495"/>
      <c r="E2342" s="495"/>
      <c r="F2342" s="495"/>
      <c r="H2342" s="495"/>
      <c r="J2342" s="495"/>
      <c r="K2342" s="495"/>
      <c r="L2342" s="495"/>
      <c r="O2342" s="509"/>
    </row>
    <row r="2343" spans="1:15" s="497" customFormat="1" ht="30" x14ac:dyDescent="0.2">
      <c r="A2343" s="506"/>
      <c r="B2343" s="495"/>
      <c r="C2343" s="495"/>
      <c r="D2343" s="495"/>
      <c r="E2343" s="495"/>
      <c r="F2343" s="495"/>
      <c r="H2343" s="495"/>
      <c r="J2343" s="495"/>
      <c r="K2343" s="495"/>
      <c r="L2343" s="495"/>
      <c r="O2343" s="509"/>
    </row>
    <row r="2344" spans="1:15" s="497" customFormat="1" ht="30" x14ac:dyDescent="0.2">
      <c r="A2344" s="506"/>
      <c r="B2344" s="495"/>
      <c r="C2344" s="495"/>
      <c r="D2344" s="495"/>
      <c r="E2344" s="495"/>
      <c r="F2344" s="495"/>
      <c r="H2344" s="495"/>
      <c r="J2344" s="495"/>
      <c r="K2344" s="495"/>
      <c r="L2344" s="495"/>
      <c r="O2344" s="509"/>
    </row>
    <row r="2345" spans="1:15" s="497" customFormat="1" ht="30" x14ac:dyDescent="0.2">
      <c r="A2345" s="506"/>
      <c r="B2345" s="495"/>
      <c r="C2345" s="495"/>
      <c r="D2345" s="495"/>
      <c r="E2345" s="495"/>
      <c r="F2345" s="495"/>
      <c r="H2345" s="495"/>
      <c r="J2345" s="495"/>
      <c r="K2345" s="495"/>
      <c r="L2345" s="495"/>
      <c r="O2345" s="509"/>
    </row>
    <row r="2346" spans="1:15" s="497" customFormat="1" ht="30" x14ac:dyDescent="0.2">
      <c r="A2346" s="506"/>
      <c r="B2346" s="495"/>
      <c r="C2346" s="495"/>
      <c r="D2346" s="495"/>
      <c r="E2346" s="495"/>
      <c r="F2346" s="495"/>
      <c r="H2346" s="495"/>
      <c r="J2346" s="495"/>
      <c r="K2346" s="495"/>
      <c r="L2346" s="495"/>
      <c r="O2346" s="509"/>
    </row>
    <row r="2347" spans="1:15" s="497" customFormat="1" ht="30" x14ac:dyDescent="0.2">
      <c r="A2347" s="506"/>
      <c r="B2347" s="495"/>
      <c r="C2347" s="495"/>
      <c r="D2347" s="495"/>
      <c r="E2347" s="495"/>
      <c r="F2347" s="495"/>
      <c r="H2347" s="495"/>
      <c r="J2347" s="495"/>
      <c r="K2347" s="495"/>
      <c r="L2347" s="495"/>
      <c r="O2347" s="509"/>
    </row>
    <row r="2348" spans="1:15" s="497" customFormat="1" ht="30" x14ac:dyDescent="0.2">
      <c r="A2348" s="506"/>
      <c r="B2348" s="495"/>
      <c r="C2348" s="495"/>
      <c r="D2348" s="495"/>
      <c r="E2348" s="495"/>
      <c r="F2348" s="495"/>
      <c r="H2348" s="495"/>
      <c r="J2348" s="495"/>
      <c r="K2348" s="495"/>
      <c r="L2348" s="495"/>
      <c r="O2348" s="509"/>
    </row>
    <row r="2349" spans="1:15" s="497" customFormat="1" ht="30" x14ac:dyDescent="0.2">
      <c r="A2349" s="506"/>
      <c r="B2349" s="495"/>
      <c r="C2349" s="495"/>
      <c r="D2349" s="495"/>
      <c r="E2349" s="495"/>
      <c r="F2349" s="495"/>
      <c r="H2349" s="495"/>
      <c r="J2349" s="495"/>
      <c r="K2349" s="495"/>
      <c r="L2349" s="495"/>
      <c r="O2349" s="509"/>
    </row>
    <row r="2350" spans="1:15" s="497" customFormat="1" ht="30" x14ac:dyDescent="0.2">
      <c r="A2350" s="506"/>
      <c r="B2350" s="495"/>
      <c r="C2350" s="495"/>
      <c r="D2350" s="495"/>
      <c r="E2350" s="495"/>
      <c r="F2350" s="495"/>
      <c r="H2350" s="495"/>
      <c r="J2350" s="495"/>
      <c r="K2350" s="495"/>
      <c r="L2350" s="495"/>
      <c r="O2350" s="509"/>
    </row>
    <row r="2351" spans="1:15" s="497" customFormat="1" ht="30" x14ac:dyDescent="0.2">
      <c r="A2351" s="506"/>
      <c r="B2351" s="495"/>
      <c r="C2351" s="495"/>
      <c r="D2351" s="495"/>
      <c r="E2351" s="495"/>
      <c r="F2351" s="495"/>
      <c r="H2351" s="495"/>
      <c r="J2351" s="495"/>
      <c r="K2351" s="495"/>
      <c r="L2351" s="495"/>
      <c r="O2351" s="509"/>
    </row>
    <row r="2352" spans="1:15" s="497" customFormat="1" ht="30" x14ac:dyDescent="0.2">
      <c r="A2352" s="506"/>
      <c r="B2352" s="495"/>
      <c r="C2352" s="495"/>
      <c r="D2352" s="495"/>
      <c r="E2352" s="495"/>
      <c r="F2352" s="495"/>
      <c r="H2352" s="495"/>
      <c r="J2352" s="495"/>
      <c r="K2352" s="495"/>
      <c r="L2352" s="495"/>
      <c r="O2352" s="509"/>
    </row>
    <row r="2353" spans="1:15" s="497" customFormat="1" ht="30" x14ac:dyDescent="0.2">
      <c r="A2353" s="506"/>
      <c r="B2353" s="495"/>
      <c r="C2353" s="495"/>
      <c r="D2353" s="495"/>
      <c r="E2353" s="495"/>
      <c r="F2353" s="495"/>
      <c r="H2353" s="495"/>
      <c r="J2353" s="495"/>
      <c r="K2353" s="495"/>
      <c r="L2353" s="495"/>
      <c r="O2353" s="509"/>
    </row>
    <row r="2354" spans="1:15" s="497" customFormat="1" ht="30" x14ac:dyDescent="0.2">
      <c r="A2354" s="506"/>
      <c r="B2354" s="495"/>
      <c r="C2354" s="495"/>
      <c r="D2354" s="495"/>
      <c r="E2354" s="495"/>
      <c r="F2354" s="495"/>
      <c r="H2354" s="495"/>
      <c r="J2354" s="495"/>
      <c r="K2354" s="495"/>
      <c r="L2354" s="495"/>
      <c r="O2354" s="509"/>
    </row>
    <row r="2355" spans="1:15" s="497" customFormat="1" ht="30" x14ac:dyDescent="0.2">
      <c r="A2355" s="506"/>
      <c r="B2355" s="495"/>
      <c r="C2355" s="495"/>
      <c r="D2355" s="495"/>
      <c r="E2355" s="495"/>
      <c r="F2355" s="495"/>
      <c r="H2355" s="495"/>
      <c r="J2355" s="495"/>
      <c r="K2355" s="495"/>
      <c r="L2355" s="495"/>
      <c r="O2355" s="509"/>
    </row>
    <row r="2356" spans="1:15" s="497" customFormat="1" ht="30" x14ac:dyDescent="0.2">
      <c r="A2356" s="506"/>
      <c r="B2356" s="495"/>
      <c r="C2356" s="495"/>
      <c r="D2356" s="495"/>
      <c r="E2356" s="495"/>
      <c r="F2356" s="495"/>
      <c r="H2356" s="495"/>
      <c r="J2356" s="495"/>
      <c r="K2356" s="495"/>
      <c r="L2356" s="495"/>
      <c r="O2356" s="509"/>
    </row>
    <row r="2357" spans="1:15" s="497" customFormat="1" ht="30" x14ac:dyDescent="0.2">
      <c r="A2357" s="506"/>
      <c r="B2357" s="495"/>
      <c r="C2357" s="495"/>
      <c r="D2357" s="495"/>
      <c r="E2357" s="495"/>
      <c r="F2357" s="495"/>
      <c r="H2357" s="495"/>
      <c r="J2357" s="495"/>
      <c r="K2357" s="495"/>
      <c r="L2357" s="495"/>
      <c r="O2357" s="509"/>
    </row>
    <row r="2358" spans="1:15" s="497" customFormat="1" ht="30" x14ac:dyDescent="0.2">
      <c r="A2358" s="506"/>
      <c r="B2358" s="495"/>
      <c r="C2358" s="495"/>
      <c r="D2358" s="495"/>
      <c r="E2358" s="495"/>
      <c r="F2358" s="495"/>
      <c r="H2358" s="495"/>
      <c r="J2358" s="495"/>
      <c r="K2358" s="495"/>
      <c r="L2358" s="495"/>
      <c r="O2358" s="509"/>
    </row>
    <row r="2359" spans="1:15" s="497" customFormat="1" ht="30" x14ac:dyDescent="0.2">
      <c r="A2359" s="506"/>
      <c r="B2359" s="495"/>
      <c r="C2359" s="495"/>
      <c r="D2359" s="495"/>
      <c r="E2359" s="495"/>
      <c r="F2359" s="495"/>
      <c r="H2359" s="495"/>
      <c r="J2359" s="495"/>
      <c r="K2359" s="495"/>
      <c r="L2359" s="495"/>
      <c r="O2359" s="509"/>
    </row>
    <row r="2360" spans="1:15" s="497" customFormat="1" ht="30" x14ac:dyDescent="0.2">
      <c r="A2360" s="506"/>
      <c r="B2360" s="495"/>
      <c r="C2360" s="495"/>
      <c r="D2360" s="495"/>
      <c r="E2360" s="495"/>
      <c r="F2360" s="495"/>
      <c r="H2360" s="495"/>
      <c r="J2360" s="495"/>
      <c r="K2360" s="495"/>
      <c r="L2360" s="495"/>
      <c r="O2360" s="509"/>
    </row>
    <row r="2361" spans="1:15" s="497" customFormat="1" ht="30" x14ac:dyDescent="0.2">
      <c r="A2361" s="506"/>
      <c r="B2361" s="495"/>
      <c r="C2361" s="495"/>
      <c r="D2361" s="495"/>
      <c r="E2361" s="495"/>
      <c r="F2361" s="495"/>
      <c r="H2361" s="495"/>
      <c r="J2361" s="495"/>
      <c r="K2361" s="495"/>
      <c r="L2361" s="495"/>
      <c r="O2361" s="509"/>
    </row>
    <row r="2362" spans="1:15" s="497" customFormat="1" ht="30" x14ac:dyDescent="0.2">
      <c r="A2362" s="506"/>
      <c r="B2362" s="495"/>
      <c r="C2362" s="495"/>
      <c r="D2362" s="495"/>
      <c r="E2362" s="495"/>
      <c r="F2362" s="495"/>
      <c r="H2362" s="495"/>
      <c r="J2362" s="495"/>
      <c r="K2362" s="495"/>
      <c r="L2362" s="495"/>
      <c r="O2362" s="509"/>
    </row>
    <row r="2363" spans="1:15" s="497" customFormat="1" ht="30" x14ac:dyDescent="0.2">
      <c r="A2363" s="506"/>
      <c r="B2363" s="495"/>
      <c r="C2363" s="495"/>
      <c r="D2363" s="495"/>
      <c r="E2363" s="495"/>
      <c r="F2363" s="495"/>
      <c r="H2363" s="495"/>
      <c r="J2363" s="495"/>
      <c r="K2363" s="495"/>
      <c r="L2363" s="495"/>
      <c r="O2363" s="509"/>
    </row>
    <row r="2364" spans="1:15" s="497" customFormat="1" ht="30" x14ac:dyDescent="0.2">
      <c r="A2364" s="506"/>
      <c r="B2364" s="495"/>
      <c r="C2364" s="495"/>
      <c r="D2364" s="495"/>
      <c r="E2364" s="495"/>
      <c r="F2364" s="495"/>
      <c r="H2364" s="495"/>
      <c r="J2364" s="495"/>
      <c r="K2364" s="495"/>
      <c r="L2364" s="495"/>
      <c r="O2364" s="509"/>
    </row>
    <row r="2365" spans="1:15" s="497" customFormat="1" ht="30" x14ac:dyDescent="0.2">
      <c r="A2365" s="506"/>
      <c r="B2365" s="495"/>
      <c r="C2365" s="495"/>
      <c r="D2365" s="495"/>
      <c r="E2365" s="495"/>
      <c r="F2365" s="495"/>
      <c r="H2365" s="495"/>
      <c r="J2365" s="495"/>
      <c r="K2365" s="495"/>
      <c r="L2365" s="495"/>
      <c r="O2365" s="509"/>
    </row>
    <row r="2366" spans="1:15" s="497" customFormat="1" ht="30" x14ac:dyDescent="0.2">
      <c r="A2366" s="506"/>
      <c r="B2366" s="495"/>
      <c r="C2366" s="495"/>
      <c r="D2366" s="495"/>
      <c r="E2366" s="495"/>
      <c r="F2366" s="495"/>
      <c r="H2366" s="495"/>
      <c r="J2366" s="495"/>
      <c r="K2366" s="495"/>
      <c r="L2366" s="495"/>
      <c r="O2366" s="509"/>
    </row>
    <row r="2367" spans="1:15" s="497" customFormat="1" ht="30" x14ac:dyDescent="0.2">
      <c r="A2367" s="506"/>
      <c r="B2367" s="495"/>
      <c r="C2367" s="495"/>
      <c r="D2367" s="495"/>
      <c r="E2367" s="495"/>
      <c r="F2367" s="495"/>
      <c r="H2367" s="495"/>
      <c r="J2367" s="495"/>
      <c r="K2367" s="495"/>
      <c r="L2367" s="495"/>
      <c r="O2367" s="509"/>
    </row>
    <row r="2368" spans="1:15" s="497" customFormat="1" ht="30" x14ac:dyDescent="0.2">
      <c r="A2368" s="506"/>
      <c r="B2368" s="495"/>
      <c r="C2368" s="495"/>
      <c r="D2368" s="495"/>
      <c r="E2368" s="495"/>
      <c r="F2368" s="495"/>
      <c r="H2368" s="495"/>
      <c r="J2368" s="495"/>
      <c r="K2368" s="495"/>
      <c r="L2368" s="495"/>
      <c r="O2368" s="509"/>
    </row>
    <row r="2369" spans="1:15" s="497" customFormat="1" ht="30" x14ac:dyDescent="0.2">
      <c r="A2369" s="506"/>
      <c r="B2369" s="495"/>
      <c r="C2369" s="495"/>
      <c r="D2369" s="495"/>
      <c r="E2369" s="495"/>
      <c r="F2369" s="495"/>
      <c r="H2369" s="495"/>
      <c r="J2369" s="495"/>
      <c r="K2369" s="495"/>
      <c r="L2369" s="495"/>
      <c r="O2369" s="509"/>
    </row>
    <row r="2370" spans="1:15" s="497" customFormat="1" ht="30" x14ac:dyDescent="0.2">
      <c r="A2370" s="506"/>
      <c r="B2370" s="495"/>
      <c r="C2370" s="495"/>
      <c r="D2370" s="495"/>
      <c r="E2370" s="495"/>
      <c r="F2370" s="495"/>
      <c r="H2370" s="495"/>
      <c r="J2370" s="495"/>
      <c r="K2370" s="495"/>
      <c r="L2370" s="495"/>
      <c r="O2370" s="509"/>
    </row>
    <row r="2371" spans="1:15" s="497" customFormat="1" ht="30" x14ac:dyDescent="0.2">
      <c r="A2371" s="506"/>
      <c r="B2371" s="495"/>
      <c r="C2371" s="495"/>
      <c r="D2371" s="495"/>
      <c r="E2371" s="495"/>
      <c r="F2371" s="495"/>
      <c r="H2371" s="495"/>
      <c r="J2371" s="495"/>
      <c r="K2371" s="495"/>
      <c r="L2371" s="495"/>
      <c r="O2371" s="509"/>
    </row>
    <row r="2372" spans="1:15" s="497" customFormat="1" ht="30" x14ac:dyDescent="0.2">
      <c r="A2372" s="506"/>
      <c r="B2372" s="495"/>
      <c r="C2372" s="495"/>
      <c r="D2372" s="495"/>
      <c r="E2372" s="495"/>
      <c r="F2372" s="495"/>
      <c r="H2372" s="495"/>
      <c r="J2372" s="495"/>
      <c r="K2372" s="495"/>
      <c r="L2372" s="495"/>
      <c r="O2372" s="509"/>
    </row>
    <row r="2373" spans="1:15" s="497" customFormat="1" ht="30" x14ac:dyDescent="0.2">
      <c r="A2373" s="506"/>
      <c r="B2373" s="495"/>
      <c r="C2373" s="495"/>
      <c r="D2373" s="495"/>
      <c r="E2373" s="495"/>
      <c r="F2373" s="495"/>
      <c r="H2373" s="495"/>
      <c r="J2373" s="495"/>
      <c r="K2373" s="495"/>
      <c r="L2373" s="495"/>
      <c r="O2373" s="509"/>
    </row>
    <row r="2374" spans="1:15" s="497" customFormat="1" ht="30" x14ac:dyDescent="0.2">
      <c r="A2374" s="506"/>
      <c r="B2374" s="495"/>
      <c r="C2374" s="495"/>
      <c r="D2374" s="495"/>
      <c r="E2374" s="495"/>
      <c r="F2374" s="495"/>
      <c r="H2374" s="495"/>
      <c r="J2374" s="495"/>
      <c r="K2374" s="495"/>
      <c r="L2374" s="495"/>
      <c r="O2374" s="509"/>
    </row>
    <row r="2375" spans="1:15" s="497" customFormat="1" ht="30" x14ac:dyDescent="0.2">
      <c r="A2375" s="506"/>
      <c r="B2375" s="495"/>
      <c r="C2375" s="495"/>
      <c r="D2375" s="495"/>
      <c r="E2375" s="495"/>
      <c r="F2375" s="495"/>
      <c r="H2375" s="495"/>
      <c r="J2375" s="495"/>
      <c r="K2375" s="495"/>
      <c r="L2375" s="495"/>
      <c r="O2375" s="509"/>
    </row>
    <row r="2376" spans="1:15" s="497" customFormat="1" ht="30" x14ac:dyDescent="0.2">
      <c r="A2376" s="506"/>
      <c r="B2376" s="495"/>
      <c r="C2376" s="495"/>
      <c r="D2376" s="495"/>
      <c r="E2376" s="495"/>
      <c r="F2376" s="495"/>
      <c r="H2376" s="495"/>
      <c r="J2376" s="495"/>
      <c r="K2376" s="495"/>
      <c r="L2376" s="495"/>
      <c r="O2376" s="509"/>
    </row>
    <row r="2377" spans="1:15" s="497" customFormat="1" ht="30" x14ac:dyDescent="0.2">
      <c r="A2377" s="506"/>
      <c r="B2377" s="495"/>
      <c r="C2377" s="495"/>
      <c r="D2377" s="495"/>
      <c r="E2377" s="495"/>
      <c r="F2377" s="495"/>
      <c r="H2377" s="495"/>
      <c r="J2377" s="495"/>
      <c r="K2377" s="495"/>
      <c r="L2377" s="495"/>
      <c r="O2377" s="509"/>
    </row>
    <row r="2378" spans="1:15" s="497" customFormat="1" ht="30" x14ac:dyDescent="0.2">
      <c r="A2378" s="506"/>
      <c r="B2378" s="495"/>
      <c r="C2378" s="495"/>
      <c r="D2378" s="495"/>
      <c r="E2378" s="495"/>
      <c r="F2378" s="495"/>
      <c r="H2378" s="495"/>
      <c r="J2378" s="495"/>
      <c r="K2378" s="495"/>
      <c r="L2378" s="495"/>
      <c r="O2378" s="509"/>
    </row>
    <row r="2379" spans="1:15" s="497" customFormat="1" ht="30" x14ac:dyDescent="0.2">
      <c r="A2379" s="506"/>
      <c r="B2379" s="495"/>
      <c r="C2379" s="495"/>
      <c r="D2379" s="495"/>
      <c r="E2379" s="495"/>
      <c r="F2379" s="495"/>
      <c r="H2379" s="495"/>
      <c r="J2379" s="495"/>
      <c r="K2379" s="495"/>
      <c r="L2379" s="495"/>
      <c r="O2379" s="509"/>
    </row>
    <row r="2380" spans="1:15" s="497" customFormat="1" ht="30" x14ac:dyDescent="0.2">
      <c r="A2380" s="506"/>
      <c r="B2380" s="495"/>
      <c r="C2380" s="495"/>
      <c r="D2380" s="495"/>
      <c r="E2380" s="495"/>
      <c r="F2380" s="495"/>
      <c r="H2380" s="495"/>
      <c r="J2380" s="495"/>
      <c r="K2380" s="495"/>
      <c r="L2380" s="495"/>
      <c r="O2380" s="509"/>
    </row>
    <row r="2381" spans="1:15" s="497" customFormat="1" ht="30" x14ac:dyDescent="0.2">
      <c r="A2381" s="506"/>
      <c r="B2381" s="495"/>
      <c r="C2381" s="495"/>
      <c r="D2381" s="495"/>
      <c r="E2381" s="495"/>
      <c r="F2381" s="495"/>
      <c r="H2381" s="495"/>
      <c r="J2381" s="495"/>
      <c r="K2381" s="495"/>
      <c r="L2381" s="495"/>
      <c r="O2381" s="509"/>
    </row>
    <row r="2382" spans="1:15" s="497" customFormat="1" ht="30" x14ac:dyDescent="0.2">
      <c r="A2382" s="506"/>
      <c r="B2382" s="495"/>
      <c r="C2382" s="495"/>
      <c r="D2382" s="495"/>
      <c r="E2382" s="495"/>
      <c r="F2382" s="495"/>
      <c r="H2382" s="495"/>
      <c r="J2382" s="495"/>
      <c r="K2382" s="495"/>
      <c r="L2382" s="495"/>
      <c r="O2382" s="509"/>
    </row>
    <row r="2383" spans="1:15" s="497" customFormat="1" ht="30" x14ac:dyDescent="0.2">
      <c r="A2383" s="506"/>
      <c r="B2383" s="495"/>
      <c r="C2383" s="495"/>
      <c r="D2383" s="495"/>
      <c r="E2383" s="495"/>
      <c r="F2383" s="495"/>
      <c r="H2383" s="495"/>
      <c r="J2383" s="495"/>
      <c r="K2383" s="495"/>
      <c r="L2383" s="495"/>
      <c r="O2383" s="509"/>
    </row>
    <row r="2384" spans="1:15" s="497" customFormat="1" ht="30" x14ac:dyDescent="0.2">
      <c r="A2384" s="506"/>
      <c r="B2384" s="495"/>
      <c r="C2384" s="495"/>
      <c r="D2384" s="495"/>
      <c r="E2384" s="495"/>
      <c r="F2384" s="495"/>
      <c r="H2384" s="495"/>
      <c r="J2384" s="495"/>
      <c r="K2384" s="495"/>
      <c r="L2384" s="495"/>
      <c r="O2384" s="509"/>
    </row>
    <row r="2385" spans="1:15" s="497" customFormat="1" ht="30" x14ac:dyDescent="0.2">
      <c r="A2385" s="506"/>
      <c r="B2385" s="495"/>
      <c r="C2385" s="495"/>
      <c r="D2385" s="495"/>
      <c r="E2385" s="495"/>
      <c r="F2385" s="495"/>
      <c r="H2385" s="495"/>
      <c r="J2385" s="495"/>
      <c r="K2385" s="495"/>
      <c r="L2385" s="495"/>
      <c r="O2385" s="509"/>
    </row>
    <row r="2386" spans="1:15" s="497" customFormat="1" ht="30" x14ac:dyDescent="0.2">
      <c r="A2386" s="506"/>
      <c r="B2386" s="495"/>
      <c r="C2386" s="495"/>
      <c r="D2386" s="495"/>
      <c r="E2386" s="495"/>
      <c r="F2386" s="495"/>
      <c r="H2386" s="495"/>
      <c r="J2386" s="495"/>
      <c r="K2386" s="495"/>
      <c r="L2386" s="495"/>
      <c r="O2386" s="509"/>
    </row>
    <row r="2387" spans="1:15" s="497" customFormat="1" ht="30" x14ac:dyDescent="0.2">
      <c r="A2387" s="506"/>
      <c r="B2387" s="495"/>
      <c r="C2387" s="495"/>
      <c r="D2387" s="495"/>
      <c r="E2387" s="495"/>
      <c r="F2387" s="495"/>
      <c r="H2387" s="495"/>
      <c r="J2387" s="495"/>
      <c r="K2387" s="495"/>
      <c r="L2387" s="495"/>
      <c r="O2387" s="499"/>
    </row>
    <row r="2388" spans="1:15" s="497" customFormat="1" ht="30" x14ac:dyDescent="0.2">
      <c r="A2388" s="506"/>
      <c r="B2388" s="495"/>
      <c r="C2388" s="495"/>
      <c r="D2388" s="495"/>
      <c r="E2388" s="495"/>
      <c r="F2388" s="495"/>
      <c r="H2388" s="495"/>
      <c r="J2388" s="495"/>
      <c r="K2388" s="495"/>
      <c r="L2388" s="495"/>
      <c r="O2388" s="509"/>
    </row>
    <row r="2389" spans="1:15" s="497" customFormat="1" ht="30" x14ac:dyDescent="0.2">
      <c r="A2389" s="506"/>
      <c r="B2389" s="495"/>
      <c r="C2389" s="495"/>
      <c r="D2389" s="495"/>
      <c r="E2389" s="495"/>
      <c r="F2389" s="495"/>
      <c r="H2389" s="495"/>
      <c r="J2389" s="495"/>
      <c r="K2389" s="495"/>
      <c r="L2389" s="495"/>
      <c r="O2389" s="509"/>
    </row>
    <row r="2390" spans="1:15" s="497" customFormat="1" ht="30" x14ac:dyDescent="0.2">
      <c r="A2390" s="506"/>
      <c r="B2390" s="495"/>
      <c r="C2390" s="495"/>
      <c r="D2390" s="495"/>
      <c r="E2390" s="495"/>
      <c r="F2390" s="495"/>
      <c r="H2390" s="495"/>
      <c r="J2390" s="495"/>
      <c r="K2390" s="495"/>
      <c r="L2390" s="495"/>
      <c r="O2390" s="509"/>
    </row>
    <row r="2391" spans="1:15" s="497" customFormat="1" ht="30" x14ac:dyDescent="0.2">
      <c r="A2391" s="506"/>
      <c r="B2391" s="495"/>
      <c r="C2391" s="495"/>
      <c r="D2391" s="495"/>
      <c r="E2391" s="495"/>
      <c r="F2391" s="495"/>
      <c r="H2391" s="495"/>
      <c r="J2391" s="495"/>
      <c r="K2391" s="495"/>
      <c r="L2391" s="495"/>
      <c r="O2391" s="509"/>
    </row>
    <row r="2392" spans="1:15" s="497" customFormat="1" ht="30" x14ac:dyDescent="0.2">
      <c r="A2392" s="506"/>
      <c r="B2392" s="495"/>
      <c r="C2392" s="495"/>
      <c r="D2392" s="495"/>
      <c r="E2392" s="495"/>
      <c r="F2392" s="495"/>
      <c r="H2392" s="495"/>
      <c r="J2392" s="495"/>
      <c r="K2392" s="495"/>
      <c r="L2392" s="495"/>
      <c r="O2392" s="509"/>
    </row>
    <row r="2393" spans="1:15" s="497" customFormat="1" ht="30" x14ac:dyDescent="0.2">
      <c r="A2393" s="506"/>
      <c r="B2393" s="495"/>
      <c r="C2393" s="495"/>
      <c r="D2393" s="495"/>
      <c r="E2393" s="495"/>
      <c r="F2393" s="495"/>
      <c r="H2393" s="495"/>
      <c r="J2393" s="495"/>
      <c r="K2393" s="495"/>
      <c r="L2393" s="495"/>
      <c r="O2393" s="509"/>
    </row>
    <row r="2394" spans="1:15" s="497" customFormat="1" ht="30" x14ac:dyDescent="0.2">
      <c r="A2394" s="506"/>
      <c r="B2394" s="495"/>
      <c r="C2394" s="495"/>
      <c r="D2394" s="495"/>
      <c r="E2394" s="495"/>
      <c r="F2394" s="495"/>
      <c r="H2394" s="495"/>
      <c r="J2394" s="495"/>
      <c r="K2394" s="495"/>
      <c r="L2394" s="495"/>
      <c r="O2394" s="509"/>
    </row>
    <row r="2395" spans="1:15" s="497" customFormat="1" ht="30" x14ac:dyDescent="0.2">
      <c r="A2395" s="506"/>
      <c r="B2395" s="495"/>
      <c r="C2395" s="495"/>
      <c r="D2395" s="495"/>
      <c r="E2395" s="495"/>
      <c r="F2395" s="495"/>
      <c r="H2395" s="495"/>
      <c r="J2395" s="495"/>
      <c r="K2395" s="495"/>
      <c r="L2395" s="495"/>
      <c r="O2395" s="509"/>
    </row>
    <row r="2396" spans="1:15" s="497" customFormat="1" ht="30" x14ac:dyDescent="0.2">
      <c r="A2396" s="506"/>
      <c r="B2396" s="495"/>
      <c r="C2396" s="495"/>
      <c r="D2396" s="495"/>
      <c r="E2396" s="495"/>
      <c r="F2396" s="495"/>
      <c r="H2396" s="495"/>
      <c r="J2396" s="495"/>
      <c r="K2396" s="495"/>
      <c r="L2396" s="495"/>
      <c r="O2396" s="509"/>
    </row>
    <row r="2397" spans="1:15" s="497" customFormat="1" ht="30" x14ac:dyDescent="0.2">
      <c r="A2397" s="506"/>
      <c r="B2397" s="495"/>
      <c r="C2397" s="495"/>
      <c r="D2397" s="495"/>
      <c r="E2397" s="495"/>
      <c r="F2397" s="495"/>
      <c r="H2397" s="495"/>
      <c r="J2397" s="495"/>
      <c r="K2397" s="495"/>
      <c r="L2397" s="495"/>
      <c r="O2397" s="509"/>
    </row>
    <row r="2398" spans="1:15" s="497" customFormat="1" ht="30" x14ac:dyDescent="0.2">
      <c r="A2398" s="506"/>
      <c r="B2398" s="495"/>
      <c r="C2398" s="495"/>
      <c r="D2398" s="495"/>
      <c r="E2398" s="495"/>
      <c r="F2398" s="495"/>
      <c r="H2398" s="495"/>
      <c r="J2398" s="495"/>
      <c r="K2398" s="495"/>
      <c r="L2398" s="495"/>
      <c r="O2398" s="509"/>
    </row>
    <row r="2399" spans="1:15" s="497" customFormat="1" ht="30" x14ac:dyDescent="0.2">
      <c r="A2399" s="506"/>
      <c r="B2399" s="495"/>
      <c r="C2399" s="495"/>
      <c r="D2399" s="495"/>
      <c r="E2399" s="495"/>
      <c r="F2399" s="495"/>
      <c r="H2399" s="495"/>
      <c r="J2399" s="495"/>
      <c r="K2399" s="495"/>
      <c r="L2399" s="495"/>
      <c r="O2399" s="509"/>
    </row>
    <row r="2400" spans="1:15" s="497" customFormat="1" ht="30" x14ac:dyDescent="0.2">
      <c r="A2400" s="506"/>
      <c r="B2400" s="495"/>
      <c r="C2400" s="495"/>
      <c r="D2400" s="495"/>
      <c r="E2400" s="495"/>
      <c r="F2400" s="495"/>
      <c r="H2400" s="495"/>
      <c r="J2400" s="495"/>
      <c r="K2400" s="495"/>
      <c r="L2400" s="495"/>
      <c r="O2400" s="509"/>
    </row>
    <row r="2401" spans="1:15" s="497" customFormat="1" ht="30" x14ac:dyDescent="0.2">
      <c r="A2401" s="506"/>
      <c r="B2401" s="495"/>
      <c r="C2401" s="495"/>
      <c r="D2401" s="495"/>
      <c r="E2401" s="495"/>
      <c r="F2401" s="495"/>
      <c r="H2401" s="495"/>
      <c r="J2401" s="495"/>
      <c r="K2401" s="495"/>
      <c r="L2401" s="495"/>
      <c r="O2401" s="509"/>
    </row>
    <row r="2402" spans="1:15" s="497" customFormat="1" ht="30" x14ac:dyDescent="0.2">
      <c r="A2402" s="506"/>
      <c r="B2402" s="495"/>
      <c r="C2402" s="495"/>
      <c r="D2402" s="495"/>
      <c r="E2402" s="495"/>
      <c r="F2402" s="495"/>
      <c r="H2402" s="495"/>
      <c r="J2402" s="495"/>
      <c r="K2402" s="495"/>
      <c r="L2402" s="495"/>
      <c r="O2402" s="509"/>
    </row>
    <row r="2403" spans="1:15" s="497" customFormat="1" ht="30" x14ac:dyDescent="0.2">
      <c r="A2403" s="506"/>
      <c r="B2403" s="495"/>
      <c r="C2403" s="495"/>
      <c r="D2403" s="495"/>
      <c r="E2403" s="495"/>
      <c r="F2403" s="495"/>
      <c r="H2403" s="495"/>
      <c r="J2403" s="495"/>
      <c r="K2403" s="495"/>
      <c r="L2403" s="495"/>
      <c r="O2403" s="509"/>
    </row>
    <row r="2404" spans="1:15" s="497" customFormat="1" ht="30" x14ac:dyDescent="0.2">
      <c r="A2404" s="506"/>
      <c r="B2404" s="495"/>
      <c r="C2404" s="495"/>
      <c r="D2404" s="495"/>
      <c r="E2404" s="495"/>
      <c r="F2404" s="495"/>
      <c r="H2404" s="495"/>
      <c r="J2404" s="495"/>
      <c r="K2404" s="495"/>
      <c r="L2404" s="495"/>
      <c r="O2404" s="509"/>
    </row>
    <row r="2405" spans="1:15" s="497" customFormat="1" ht="30" x14ac:dyDescent="0.2">
      <c r="A2405" s="506"/>
      <c r="B2405" s="495"/>
      <c r="C2405" s="495"/>
      <c r="D2405" s="495"/>
      <c r="E2405" s="495"/>
      <c r="F2405" s="495"/>
      <c r="H2405" s="495"/>
      <c r="J2405" s="495"/>
      <c r="K2405" s="495"/>
      <c r="L2405" s="495"/>
      <c r="O2405" s="509"/>
    </row>
    <row r="2406" spans="1:15" s="497" customFormat="1" ht="30" x14ac:dyDescent="0.2">
      <c r="A2406" s="506"/>
      <c r="B2406" s="495"/>
      <c r="C2406" s="495"/>
      <c r="D2406" s="495"/>
      <c r="E2406" s="495"/>
      <c r="F2406" s="495"/>
      <c r="H2406" s="495"/>
      <c r="J2406" s="495"/>
      <c r="K2406" s="495"/>
      <c r="L2406" s="495"/>
      <c r="O2406" s="509"/>
    </row>
    <row r="2407" spans="1:15" s="497" customFormat="1" ht="30" x14ac:dyDescent="0.2">
      <c r="A2407" s="506"/>
      <c r="B2407" s="495"/>
      <c r="C2407" s="495"/>
      <c r="D2407" s="495"/>
      <c r="E2407" s="495"/>
      <c r="F2407" s="495"/>
      <c r="H2407" s="495"/>
      <c r="J2407" s="495"/>
      <c r="K2407" s="495"/>
      <c r="L2407" s="495"/>
      <c r="O2407" s="509"/>
    </row>
    <row r="2408" spans="1:15" s="497" customFormat="1" ht="30" x14ac:dyDescent="0.2">
      <c r="A2408" s="506"/>
      <c r="B2408" s="495"/>
      <c r="C2408" s="495"/>
      <c r="D2408" s="495"/>
      <c r="E2408" s="495"/>
      <c r="F2408" s="495"/>
      <c r="H2408" s="495"/>
      <c r="J2408" s="495"/>
      <c r="K2408" s="495"/>
      <c r="L2408" s="495"/>
      <c r="O2408" s="509"/>
    </row>
    <row r="2409" spans="1:15" s="497" customFormat="1" ht="30" x14ac:dyDescent="0.2">
      <c r="A2409" s="506"/>
      <c r="B2409" s="495"/>
      <c r="C2409" s="495"/>
      <c r="D2409" s="495"/>
      <c r="E2409" s="495"/>
      <c r="F2409" s="495"/>
      <c r="H2409" s="495"/>
      <c r="J2409" s="495"/>
      <c r="K2409" s="495"/>
      <c r="L2409" s="495"/>
      <c r="O2409" s="509"/>
    </row>
    <row r="2410" spans="1:15" s="497" customFormat="1" ht="30" x14ac:dyDescent="0.2">
      <c r="A2410" s="506"/>
      <c r="B2410" s="495"/>
      <c r="C2410" s="495"/>
      <c r="D2410" s="495"/>
      <c r="E2410" s="495"/>
      <c r="F2410" s="495"/>
      <c r="H2410" s="495"/>
      <c r="J2410" s="495"/>
      <c r="K2410" s="495"/>
      <c r="L2410" s="495"/>
      <c r="O2410" s="509"/>
    </row>
    <row r="2411" spans="1:15" s="497" customFormat="1" ht="30" x14ac:dyDescent="0.2">
      <c r="A2411" s="506"/>
      <c r="B2411" s="495"/>
      <c r="C2411" s="495"/>
      <c r="D2411" s="495"/>
      <c r="E2411" s="495"/>
      <c r="F2411" s="495"/>
      <c r="H2411" s="495"/>
      <c r="J2411" s="495"/>
      <c r="K2411" s="495"/>
      <c r="L2411" s="495"/>
      <c r="O2411" s="509"/>
    </row>
    <row r="2412" spans="1:15" s="497" customFormat="1" ht="30" x14ac:dyDescent="0.2">
      <c r="A2412" s="506"/>
      <c r="B2412" s="495"/>
      <c r="C2412" s="495"/>
      <c r="D2412" s="495"/>
      <c r="E2412" s="495"/>
      <c r="F2412" s="495"/>
      <c r="H2412" s="495"/>
      <c r="J2412" s="495"/>
      <c r="K2412" s="495"/>
      <c r="L2412" s="495"/>
      <c r="O2412" s="509"/>
    </row>
    <row r="2413" spans="1:15" s="497" customFormat="1" ht="30" x14ac:dyDescent="0.2">
      <c r="A2413" s="506"/>
      <c r="B2413" s="495"/>
      <c r="C2413" s="495"/>
      <c r="D2413" s="495"/>
      <c r="E2413" s="495"/>
      <c r="F2413" s="495"/>
      <c r="H2413" s="495"/>
      <c r="J2413" s="495"/>
      <c r="K2413" s="495"/>
      <c r="L2413" s="495"/>
      <c r="O2413" s="509"/>
    </row>
    <row r="2414" spans="1:15" s="497" customFormat="1" ht="30" x14ac:dyDescent="0.2">
      <c r="A2414" s="506"/>
      <c r="B2414" s="495"/>
      <c r="C2414" s="495"/>
      <c r="D2414" s="495"/>
      <c r="E2414" s="495"/>
      <c r="F2414" s="495"/>
      <c r="H2414" s="495"/>
      <c r="J2414" s="495"/>
      <c r="K2414" s="495"/>
      <c r="L2414" s="495"/>
      <c r="O2414" s="509"/>
    </row>
    <row r="2415" spans="1:15" s="497" customFormat="1" ht="30" x14ac:dyDescent="0.2">
      <c r="A2415" s="506"/>
      <c r="B2415" s="495"/>
      <c r="C2415" s="495"/>
      <c r="D2415" s="495"/>
      <c r="E2415" s="495"/>
      <c r="F2415" s="495"/>
      <c r="H2415" s="495"/>
      <c r="J2415" s="495"/>
      <c r="K2415" s="495"/>
      <c r="L2415" s="495"/>
      <c r="O2415" s="509"/>
    </row>
    <row r="2416" spans="1:15" s="497" customFormat="1" ht="30" x14ac:dyDescent="0.2">
      <c r="A2416" s="506"/>
      <c r="B2416" s="495"/>
      <c r="C2416" s="495"/>
      <c r="D2416" s="495"/>
      <c r="E2416" s="495"/>
      <c r="F2416" s="495"/>
      <c r="H2416" s="495"/>
      <c r="J2416" s="495"/>
      <c r="K2416" s="495"/>
      <c r="L2416" s="495"/>
      <c r="O2416" s="509"/>
    </row>
    <row r="2417" spans="1:15" s="497" customFormat="1" ht="30" x14ac:dyDescent="0.2">
      <c r="A2417" s="506"/>
      <c r="B2417" s="495"/>
      <c r="C2417" s="495"/>
      <c r="D2417" s="495"/>
      <c r="E2417" s="495"/>
      <c r="F2417" s="495"/>
      <c r="H2417" s="495"/>
      <c r="J2417" s="495"/>
      <c r="K2417" s="495"/>
      <c r="L2417" s="495"/>
      <c r="O2417" s="509"/>
    </row>
    <row r="2418" spans="1:15" s="497" customFormat="1" ht="30" x14ac:dyDescent="0.2">
      <c r="A2418" s="506"/>
      <c r="B2418" s="495"/>
      <c r="C2418" s="495"/>
      <c r="D2418" s="495"/>
      <c r="E2418" s="495"/>
      <c r="F2418" s="495"/>
      <c r="H2418" s="495"/>
      <c r="J2418" s="495"/>
      <c r="K2418" s="495"/>
      <c r="L2418" s="495"/>
      <c r="O2418" s="509"/>
    </row>
    <row r="2419" spans="1:15" s="497" customFormat="1" ht="30" x14ac:dyDescent="0.2">
      <c r="A2419" s="506"/>
      <c r="B2419" s="495"/>
      <c r="C2419" s="495"/>
      <c r="D2419" s="495"/>
      <c r="E2419" s="495"/>
      <c r="F2419" s="495"/>
      <c r="H2419" s="495"/>
      <c r="J2419" s="495"/>
      <c r="K2419" s="495"/>
      <c r="L2419" s="495"/>
      <c r="O2419" s="509"/>
    </row>
    <row r="2420" spans="1:15" s="497" customFormat="1" ht="30" x14ac:dyDescent="0.2">
      <c r="A2420" s="506"/>
      <c r="B2420" s="495"/>
      <c r="C2420" s="495"/>
      <c r="D2420" s="495"/>
      <c r="E2420" s="495"/>
      <c r="F2420" s="495"/>
      <c r="H2420" s="495"/>
      <c r="J2420" s="495"/>
      <c r="K2420" s="495"/>
      <c r="L2420" s="495"/>
      <c r="O2420" s="509"/>
    </row>
    <row r="2421" spans="1:15" s="497" customFormat="1" ht="30" x14ac:dyDescent="0.2">
      <c r="A2421" s="506"/>
      <c r="B2421" s="495"/>
      <c r="C2421" s="495"/>
      <c r="D2421" s="495"/>
      <c r="E2421" s="495"/>
      <c r="F2421" s="495"/>
      <c r="H2421" s="495"/>
      <c r="J2421" s="495"/>
      <c r="K2421" s="495"/>
      <c r="L2421" s="495"/>
      <c r="O2421" s="509"/>
    </row>
    <row r="2422" spans="1:15" s="497" customFormat="1" ht="30" x14ac:dyDescent="0.2">
      <c r="A2422" s="506"/>
      <c r="B2422" s="495"/>
      <c r="C2422" s="495"/>
      <c r="D2422" s="495"/>
      <c r="E2422" s="495"/>
      <c r="F2422" s="495"/>
      <c r="H2422" s="495"/>
      <c r="J2422" s="495"/>
      <c r="K2422" s="495"/>
      <c r="L2422" s="495"/>
      <c r="O2422" s="509"/>
    </row>
    <row r="2423" spans="1:15" s="497" customFormat="1" ht="30" x14ac:dyDescent="0.2">
      <c r="A2423" s="506"/>
      <c r="B2423" s="495"/>
      <c r="C2423" s="495"/>
      <c r="D2423" s="495"/>
      <c r="E2423" s="495"/>
      <c r="F2423" s="495"/>
      <c r="H2423" s="495"/>
      <c r="J2423" s="495"/>
      <c r="K2423" s="495"/>
      <c r="L2423" s="495"/>
      <c r="O2423" s="499"/>
    </row>
    <row r="2424" spans="1:15" s="497" customFormat="1" ht="30" x14ac:dyDescent="0.2">
      <c r="A2424" s="506"/>
      <c r="B2424" s="495"/>
      <c r="C2424" s="495"/>
      <c r="D2424" s="495"/>
      <c r="E2424" s="495"/>
      <c r="F2424" s="495"/>
      <c r="H2424" s="495"/>
      <c r="J2424" s="495"/>
      <c r="K2424" s="495"/>
      <c r="L2424" s="495"/>
      <c r="O2424" s="509"/>
    </row>
    <row r="2425" spans="1:15" s="497" customFormat="1" ht="30" x14ac:dyDescent="0.2">
      <c r="A2425" s="506"/>
      <c r="B2425" s="495"/>
      <c r="C2425" s="495"/>
      <c r="D2425" s="495"/>
      <c r="E2425" s="495"/>
      <c r="F2425" s="495"/>
      <c r="H2425" s="495"/>
      <c r="J2425" s="495"/>
      <c r="K2425" s="495"/>
      <c r="L2425" s="495"/>
      <c r="O2425" s="509"/>
    </row>
    <row r="2426" spans="1:15" s="497" customFormat="1" ht="30" x14ac:dyDescent="0.2">
      <c r="A2426" s="506"/>
      <c r="B2426" s="495"/>
      <c r="C2426" s="495"/>
      <c r="D2426" s="495"/>
      <c r="E2426" s="495"/>
      <c r="F2426" s="495"/>
      <c r="H2426" s="495"/>
      <c r="J2426" s="495"/>
      <c r="K2426" s="495"/>
      <c r="L2426" s="495"/>
      <c r="O2426" s="509"/>
    </row>
    <row r="2427" spans="1:15" s="497" customFormat="1" ht="30" x14ac:dyDescent="0.2">
      <c r="A2427" s="506"/>
      <c r="B2427" s="495"/>
      <c r="C2427" s="495"/>
      <c r="D2427" s="495"/>
      <c r="E2427" s="495"/>
      <c r="F2427" s="495"/>
      <c r="H2427" s="495"/>
      <c r="J2427" s="495"/>
      <c r="K2427" s="495"/>
      <c r="L2427" s="495"/>
      <c r="O2427" s="509"/>
    </row>
    <row r="2428" spans="1:15" s="497" customFormat="1" ht="30" x14ac:dyDescent="0.2">
      <c r="A2428" s="506"/>
      <c r="B2428" s="495"/>
      <c r="C2428" s="495"/>
      <c r="D2428" s="495"/>
      <c r="E2428" s="495"/>
      <c r="F2428" s="495"/>
      <c r="H2428" s="495"/>
      <c r="J2428" s="495"/>
      <c r="K2428" s="495"/>
      <c r="L2428" s="495"/>
      <c r="O2428" s="509"/>
    </row>
    <row r="2429" spans="1:15" s="497" customFormat="1" ht="30" x14ac:dyDescent="0.2">
      <c r="A2429" s="506"/>
      <c r="B2429" s="495"/>
      <c r="C2429" s="495"/>
      <c r="D2429" s="495"/>
      <c r="E2429" s="495"/>
      <c r="F2429" s="495"/>
      <c r="H2429" s="495"/>
      <c r="J2429" s="495"/>
      <c r="K2429" s="495"/>
      <c r="L2429" s="495"/>
      <c r="O2429" s="509"/>
    </row>
    <row r="2430" spans="1:15" s="497" customFormat="1" ht="30" x14ac:dyDescent="0.2">
      <c r="A2430" s="506"/>
      <c r="B2430" s="495"/>
      <c r="C2430" s="495"/>
      <c r="D2430" s="495"/>
      <c r="E2430" s="495"/>
      <c r="F2430" s="495"/>
      <c r="H2430" s="495"/>
      <c r="J2430" s="495"/>
      <c r="K2430" s="495"/>
      <c r="L2430" s="495"/>
      <c r="O2430" s="509"/>
    </row>
    <row r="2431" spans="1:15" s="497" customFormat="1" ht="30" x14ac:dyDescent="0.2">
      <c r="A2431" s="506"/>
      <c r="B2431" s="495"/>
      <c r="C2431" s="495"/>
      <c r="D2431" s="495"/>
      <c r="E2431" s="495"/>
      <c r="F2431" s="495"/>
      <c r="H2431" s="495"/>
      <c r="J2431" s="495"/>
      <c r="K2431" s="495"/>
      <c r="L2431" s="495"/>
      <c r="O2431" s="509"/>
    </row>
    <row r="2432" spans="1:15" s="497" customFormat="1" ht="30" x14ac:dyDescent="0.2">
      <c r="A2432" s="506"/>
      <c r="B2432" s="495"/>
      <c r="C2432" s="495"/>
      <c r="D2432" s="495"/>
      <c r="E2432" s="495"/>
      <c r="F2432" s="495"/>
      <c r="H2432" s="495"/>
      <c r="J2432" s="495"/>
      <c r="K2432" s="495"/>
      <c r="L2432" s="495"/>
      <c r="O2432" s="509"/>
    </row>
    <row r="2433" spans="1:15" s="497" customFormat="1" ht="30" x14ac:dyDescent="0.2">
      <c r="A2433" s="506"/>
      <c r="B2433" s="495"/>
      <c r="C2433" s="495"/>
      <c r="D2433" s="495"/>
      <c r="E2433" s="495"/>
      <c r="F2433" s="495"/>
      <c r="H2433" s="495"/>
      <c r="J2433" s="495"/>
      <c r="K2433" s="495"/>
      <c r="L2433" s="495"/>
      <c r="O2433" s="509"/>
    </row>
    <row r="2434" spans="1:15" s="497" customFormat="1" ht="30" x14ac:dyDescent="0.2">
      <c r="A2434" s="506"/>
      <c r="B2434" s="495"/>
      <c r="C2434" s="495"/>
      <c r="D2434" s="495"/>
      <c r="E2434" s="495"/>
      <c r="F2434" s="495"/>
      <c r="H2434" s="495"/>
      <c r="J2434" s="495"/>
      <c r="K2434" s="495"/>
      <c r="L2434" s="495"/>
      <c r="O2434" s="509"/>
    </row>
    <row r="2435" spans="1:15" s="497" customFormat="1" ht="30" x14ac:dyDescent="0.2">
      <c r="A2435" s="506"/>
      <c r="B2435" s="495"/>
      <c r="C2435" s="495"/>
      <c r="D2435" s="495"/>
      <c r="E2435" s="495"/>
      <c r="F2435" s="495"/>
      <c r="H2435" s="495"/>
      <c r="J2435" s="495"/>
      <c r="K2435" s="495"/>
      <c r="L2435" s="495"/>
      <c r="O2435" s="509"/>
    </row>
    <row r="2436" spans="1:15" s="497" customFormat="1" ht="30" x14ac:dyDescent="0.2">
      <c r="A2436" s="506"/>
      <c r="B2436" s="495"/>
      <c r="C2436" s="495"/>
      <c r="D2436" s="495"/>
      <c r="E2436" s="495"/>
      <c r="F2436" s="495"/>
      <c r="H2436" s="495"/>
      <c r="J2436" s="495"/>
      <c r="K2436" s="495"/>
      <c r="L2436" s="495"/>
      <c r="O2436" s="509"/>
    </row>
    <row r="2437" spans="1:15" s="497" customFormat="1" ht="30" x14ac:dyDescent="0.2">
      <c r="A2437" s="506"/>
      <c r="B2437" s="495"/>
      <c r="C2437" s="495"/>
      <c r="D2437" s="495"/>
      <c r="E2437" s="495"/>
      <c r="F2437" s="495"/>
      <c r="H2437" s="495"/>
      <c r="J2437" s="495"/>
      <c r="K2437" s="495"/>
      <c r="L2437" s="495"/>
      <c r="O2437" s="509"/>
    </row>
    <row r="2438" spans="1:15" s="497" customFormat="1" ht="30" x14ac:dyDescent="0.2">
      <c r="A2438" s="506"/>
      <c r="B2438" s="495"/>
      <c r="C2438" s="495"/>
      <c r="D2438" s="495"/>
      <c r="E2438" s="495"/>
      <c r="F2438" s="495"/>
      <c r="H2438" s="495"/>
      <c r="J2438" s="495"/>
      <c r="K2438" s="495"/>
      <c r="L2438" s="495"/>
      <c r="O2438" s="509"/>
    </row>
    <row r="2439" spans="1:15" s="497" customFormat="1" ht="30" x14ac:dyDescent="0.2">
      <c r="A2439" s="506"/>
      <c r="B2439" s="495"/>
      <c r="C2439" s="495"/>
      <c r="D2439" s="495"/>
      <c r="E2439" s="495"/>
      <c r="F2439" s="495"/>
      <c r="H2439" s="495"/>
      <c r="J2439" s="495"/>
      <c r="K2439" s="495"/>
      <c r="L2439" s="495"/>
      <c r="O2439" s="509"/>
    </row>
    <row r="2440" spans="1:15" s="497" customFormat="1" ht="30" x14ac:dyDescent="0.2">
      <c r="A2440" s="506"/>
      <c r="B2440" s="495"/>
      <c r="C2440" s="495"/>
      <c r="D2440" s="495"/>
      <c r="E2440" s="495"/>
      <c r="F2440" s="495"/>
      <c r="H2440" s="495"/>
      <c r="J2440" s="495"/>
      <c r="K2440" s="495"/>
      <c r="L2440" s="495"/>
      <c r="O2440" s="509"/>
    </row>
    <row r="2441" spans="1:15" s="497" customFormat="1" ht="30" x14ac:dyDescent="0.2">
      <c r="A2441" s="506"/>
      <c r="B2441" s="495"/>
      <c r="C2441" s="495"/>
      <c r="D2441" s="495"/>
      <c r="E2441" s="495"/>
      <c r="F2441" s="495"/>
      <c r="H2441" s="495"/>
      <c r="J2441" s="495"/>
      <c r="K2441" s="495"/>
      <c r="L2441" s="495"/>
      <c r="O2441" s="509"/>
    </row>
    <row r="2442" spans="1:15" s="497" customFormat="1" ht="30" x14ac:dyDescent="0.2">
      <c r="A2442" s="506"/>
      <c r="B2442" s="495"/>
      <c r="C2442" s="495"/>
      <c r="D2442" s="495"/>
      <c r="E2442" s="495"/>
      <c r="F2442" s="495"/>
      <c r="H2442" s="495"/>
      <c r="J2442" s="495"/>
      <c r="K2442" s="495"/>
      <c r="L2442" s="495"/>
      <c r="O2442" s="509"/>
    </row>
    <row r="2443" spans="1:15" s="497" customFormat="1" ht="30" x14ac:dyDescent="0.2">
      <c r="A2443" s="506"/>
      <c r="B2443" s="495"/>
      <c r="C2443" s="495"/>
      <c r="D2443" s="495"/>
      <c r="E2443" s="495"/>
      <c r="F2443" s="495"/>
      <c r="H2443" s="495"/>
      <c r="J2443" s="495"/>
      <c r="K2443" s="495"/>
      <c r="L2443" s="495"/>
      <c r="O2443" s="509"/>
    </row>
    <row r="2444" spans="1:15" s="497" customFormat="1" ht="30" x14ac:dyDescent="0.2">
      <c r="A2444" s="506"/>
      <c r="B2444" s="495"/>
      <c r="C2444" s="495"/>
      <c r="D2444" s="495"/>
      <c r="E2444" s="495"/>
      <c r="F2444" s="495"/>
      <c r="H2444" s="495"/>
      <c r="J2444" s="495"/>
      <c r="K2444" s="495"/>
      <c r="L2444" s="495"/>
      <c r="O2444" s="509"/>
    </row>
    <row r="2445" spans="1:15" s="497" customFormat="1" ht="30" x14ac:dyDescent="0.2">
      <c r="A2445" s="506"/>
      <c r="B2445" s="495"/>
      <c r="C2445" s="495"/>
      <c r="D2445" s="495"/>
      <c r="E2445" s="495"/>
      <c r="F2445" s="495"/>
      <c r="H2445" s="495"/>
      <c r="J2445" s="495"/>
      <c r="K2445" s="495"/>
      <c r="L2445" s="495"/>
      <c r="O2445" s="509"/>
    </row>
    <row r="2446" spans="1:15" s="497" customFormat="1" ht="30" x14ac:dyDescent="0.2">
      <c r="A2446" s="506"/>
      <c r="B2446" s="495"/>
      <c r="C2446" s="495"/>
      <c r="D2446" s="495"/>
      <c r="E2446" s="495"/>
      <c r="F2446" s="495"/>
      <c r="H2446" s="495"/>
      <c r="J2446" s="495"/>
      <c r="K2446" s="495"/>
      <c r="L2446" s="495"/>
      <c r="O2446" s="509"/>
    </row>
    <row r="2447" spans="1:15" s="497" customFormat="1" ht="30" x14ac:dyDescent="0.2">
      <c r="A2447" s="506"/>
      <c r="B2447" s="495"/>
      <c r="C2447" s="495"/>
      <c r="D2447" s="495"/>
      <c r="E2447" s="495"/>
      <c r="F2447" s="495"/>
      <c r="H2447" s="495"/>
      <c r="J2447" s="495"/>
      <c r="K2447" s="495"/>
      <c r="L2447" s="495"/>
      <c r="O2447" s="509"/>
    </row>
    <row r="2448" spans="1:15" s="497" customFormat="1" ht="30" x14ac:dyDescent="0.2">
      <c r="A2448" s="506"/>
      <c r="B2448" s="495"/>
      <c r="C2448" s="495"/>
      <c r="D2448" s="495"/>
      <c r="E2448" s="495"/>
      <c r="F2448" s="495"/>
      <c r="H2448" s="495"/>
      <c r="J2448" s="495"/>
      <c r="K2448" s="495"/>
      <c r="L2448" s="495"/>
      <c r="O2448" s="509"/>
    </row>
    <row r="2449" spans="1:15" s="497" customFormat="1" ht="30" x14ac:dyDescent="0.2">
      <c r="A2449" s="506"/>
      <c r="B2449" s="495"/>
      <c r="C2449" s="495"/>
      <c r="D2449" s="495"/>
      <c r="E2449" s="495"/>
      <c r="F2449" s="495"/>
      <c r="H2449" s="495"/>
      <c r="J2449" s="495"/>
      <c r="K2449" s="495"/>
      <c r="L2449" s="495"/>
      <c r="O2449" s="499"/>
    </row>
    <row r="2450" spans="1:15" s="497" customFormat="1" ht="30" x14ac:dyDescent="0.2">
      <c r="A2450" s="506"/>
      <c r="B2450" s="495"/>
      <c r="C2450" s="495"/>
      <c r="D2450" s="495"/>
      <c r="E2450" s="495"/>
      <c r="F2450" s="495"/>
      <c r="H2450" s="495"/>
      <c r="J2450" s="495"/>
      <c r="K2450" s="495"/>
      <c r="L2450" s="495"/>
      <c r="O2450" s="499"/>
    </row>
    <row r="2451" spans="1:15" s="497" customFormat="1" ht="30" x14ac:dyDescent="0.2">
      <c r="A2451" s="506"/>
      <c r="B2451" s="495"/>
      <c r="C2451" s="495"/>
      <c r="D2451" s="495"/>
      <c r="E2451" s="495"/>
      <c r="F2451" s="495"/>
      <c r="H2451" s="495"/>
      <c r="J2451" s="495"/>
      <c r="K2451" s="495"/>
      <c r="L2451" s="495"/>
      <c r="O2451" s="509"/>
    </row>
    <row r="2452" spans="1:15" s="497" customFormat="1" ht="30" x14ac:dyDescent="0.2">
      <c r="A2452" s="506"/>
      <c r="B2452" s="495"/>
      <c r="C2452" s="495"/>
      <c r="D2452" s="495"/>
      <c r="E2452" s="495"/>
      <c r="F2452" s="495"/>
      <c r="H2452" s="495"/>
      <c r="J2452" s="495"/>
      <c r="K2452" s="495"/>
      <c r="L2452" s="495"/>
      <c r="O2452" s="509"/>
    </row>
    <row r="2453" spans="1:15" s="497" customFormat="1" ht="30" x14ac:dyDescent="0.2">
      <c r="A2453" s="506"/>
      <c r="B2453" s="495"/>
      <c r="C2453" s="495"/>
      <c r="D2453" s="495"/>
      <c r="E2453" s="495"/>
      <c r="F2453" s="495"/>
      <c r="H2453" s="495"/>
      <c r="J2453" s="495"/>
      <c r="K2453" s="495"/>
      <c r="L2453" s="495"/>
      <c r="O2453" s="509"/>
    </row>
    <row r="2454" spans="1:15" s="497" customFormat="1" ht="30" x14ac:dyDescent="0.2">
      <c r="A2454" s="506"/>
      <c r="B2454" s="495"/>
      <c r="C2454" s="495"/>
      <c r="D2454" s="495"/>
      <c r="E2454" s="495"/>
      <c r="F2454" s="495"/>
      <c r="H2454" s="495"/>
      <c r="J2454" s="495"/>
      <c r="K2454" s="495"/>
      <c r="L2454" s="495"/>
      <c r="O2454" s="509"/>
    </row>
    <row r="2455" spans="1:15" s="497" customFormat="1" ht="30" x14ac:dyDescent="0.2">
      <c r="A2455" s="506"/>
      <c r="B2455" s="495"/>
      <c r="C2455" s="495"/>
      <c r="D2455" s="495"/>
      <c r="E2455" s="495"/>
      <c r="F2455" s="495"/>
      <c r="H2455" s="495"/>
      <c r="J2455" s="495"/>
      <c r="K2455" s="495"/>
      <c r="L2455" s="495"/>
      <c r="O2455" s="509"/>
    </row>
    <row r="2456" spans="1:15" s="497" customFormat="1" ht="30" x14ac:dyDescent="0.2">
      <c r="A2456" s="506"/>
      <c r="B2456" s="495"/>
      <c r="C2456" s="495"/>
      <c r="D2456" s="495"/>
      <c r="E2456" s="495"/>
      <c r="F2456" s="495"/>
      <c r="H2456" s="495"/>
      <c r="J2456" s="495"/>
      <c r="K2456" s="495"/>
      <c r="L2456" s="495"/>
      <c r="O2456" s="509"/>
    </row>
    <row r="2457" spans="1:15" s="497" customFormat="1" ht="30" x14ac:dyDescent="0.2">
      <c r="A2457" s="506"/>
      <c r="B2457" s="495"/>
      <c r="C2457" s="495"/>
      <c r="D2457" s="495"/>
      <c r="E2457" s="495"/>
      <c r="F2457" s="495"/>
      <c r="H2457" s="495"/>
      <c r="J2457" s="495"/>
      <c r="K2457" s="495"/>
      <c r="L2457" s="495"/>
      <c r="O2457" s="509"/>
    </row>
    <row r="2458" spans="1:15" s="497" customFormat="1" ht="30" x14ac:dyDescent="0.2">
      <c r="A2458" s="506"/>
      <c r="B2458" s="495"/>
      <c r="C2458" s="495"/>
      <c r="D2458" s="495"/>
      <c r="E2458" s="495"/>
      <c r="F2458" s="495"/>
      <c r="H2458" s="495"/>
      <c r="J2458" s="495"/>
      <c r="K2458" s="495"/>
      <c r="L2458" s="495"/>
      <c r="O2458" s="509"/>
    </row>
    <row r="2459" spans="1:15" s="497" customFormat="1" ht="30" x14ac:dyDescent="0.2">
      <c r="A2459" s="506"/>
      <c r="B2459" s="495"/>
      <c r="C2459" s="495"/>
      <c r="D2459" s="495"/>
      <c r="E2459" s="495"/>
      <c r="F2459" s="495"/>
      <c r="H2459" s="495"/>
      <c r="J2459" s="495"/>
      <c r="K2459" s="495"/>
      <c r="L2459" s="495"/>
      <c r="O2459" s="509"/>
    </row>
    <row r="2460" spans="1:15" s="497" customFormat="1" ht="30" x14ac:dyDescent="0.2">
      <c r="A2460" s="506"/>
      <c r="B2460" s="495"/>
      <c r="C2460" s="495"/>
      <c r="D2460" s="495"/>
      <c r="E2460" s="495"/>
      <c r="F2460" s="495"/>
      <c r="H2460" s="495"/>
      <c r="J2460" s="495"/>
      <c r="K2460" s="495"/>
      <c r="L2460" s="495"/>
      <c r="O2460" s="509"/>
    </row>
    <row r="2461" spans="1:15" s="497" customFormat="1" ht="30" x14ac:dyDescent="0.2">
      <c r="A2461" s="506"/>
      <c r="B2461" s="495"/>
      <c r="C2461" s="495"/>
      <c r="D2461" s="495"/>
      <c r="E2461" s="495"/>
      <c r="F2461" s="495"/>
      <c r="H2461" s="495"/>
      <c r="J2461" s="495"/>
      <c r="K2461" s="495"/>
      <c r="L2461" s="495"/>
      <c r="O2461" s="509"/>
    </row>
    <row r="2462" spans="1:15" s="497" customFormat="1" ht="30" x14ac:dyDescent="0.2">
      <c r="A2462" s="506"/>
      <c r="B2462" s="495"/>
      <c r="C2462" s="495"/>
      <c r="D2462" s="495"/>
      <c r="E2462" s="495"/>
      <c r="F2462" s="495"/>
      <c r="H2462" s="495"/>
      <c r="J2462" s="495"/>
      <c r="K2462" s="495"/>
      <c r="L2462" s="495"/>
      <c r="O2462" s="509"/>
    </row>
    <row r="2463" spans="1:15" s="497" customFormat="1" ht="30" x14ac:dyDescent="0.2">
      <c r="A2463" s="506"/>
      <c r="B2463" s="495"/>
      <c r="C2463" s="495"/>
      <c r="D2463" s="495"/>
      <c r="E2463" s="495"/>
      <c r="F2463" s="495"/>
      <c r="H2463" s="495"/>
      <c r="J2463" s="495"/>
      <c r="K2463" s="495"/>
      <c r="L2463" s="495"/>
      <c r="O2463" s="509"/>
    </row>
    <row r="2464" spans="1:15" s="497" customFormat="1" ht="30" x14ac:dyDescent="0.2">
      <c r="A2464" s="506"/>
      <c r="B2464" s="495"/>
      <c r="C2464" s="495"/>
      <c r="D2464" s="495"/>
      <c r="E2464" s="495"/>
      <c r="F2464" s="495"/>
      <c r="H2464" s="495"/>
      <c r="J2464" s="495"/>
      <c r="K2464" s="495"/>
      <c r="L2464" s="495"/>
      <c r="O2464" s="509"/>
    </row>
    <row r="2465" spans="1:15" s="497" customFormat="1" ht="30" x14ac:dyDescent="0.2">
      <c r="A2465" s="506"/>
      <c r="B2465" s="495"/>
      <c r="C2465" s="495"/>
      <c r="D2465" s="495"/>
      <c r="E2465" s="495"/>
      <c r="F2465" s="495"/>
      <c r="H2465" s="495"/>
      <c r="J2465" s="495"/>
      <c r="K2465" s="495"/>
      <c r="L2465" s="495"/>
      <c r="O2465" s="509"/>
    </row>
    <row r="2466" spans="1:15" s="497" customFormat="1" ht="30" x14ac:dyDescent="0.2">
      <c r="A2466" s="506"/>
      <c r="B2466" s="495"/>
      <c r="C2466" s="495"/>
      <c r="D2466" s="495"/>
      <c r="E2466" s="495"/>
      <c r="F2466" s="495"/>
      <c r="H2466" s="495"/>
      <c r="J2466" s="495"/>
      <c r="K2466" s="495"/>
      <c r="L2466" s="495"/>
      <c r="O2466" s="509"/>
    </row>
    <row r="2467" spans="1:15" s="497" customFormat="1" ht="30" x14ac:dyDescent="0.2">
      <c r="A2467" s="506"/>
      <c r="B2467" s="495"/>
      <c r="C2467" s="495"/>
      <c r="D2467" s="495"/>
      <c r="E2467" s="495"/>
      <c r="F2467" s="495"/>
      <c r="H2467" s="495"/>
      <c r="J2467" s="495"/>
      <c r="K2467" s="495"/>
      <c r="L2467" s="495"/>
      <c r="O2467" s="509"/>
    </row>
    <row r="2468" spans="1:15" s="497" customFormat="1" ht="30" x14ac:dyDescent="0.2">
      <c r="A2468" s="506"/>
      <c r="B2468" s="495"/>
      <c r="C2468" s="495"/>
      <c r="D2468" s="495"/>
      <c r="E2468" s="495"/>
      <c r="F2468" s="495"/>
      <c r="H2468" s="495"/>
      <c r="J2468" s="495"/>
      <c r="K2468" s="495"/>
      <c r="L2468" s="495"/>
      <c r="O2468" s="509"/>
    </row>
    <row r="2469" spans="1:15" s="497" customFormat="1" ht="30" x14ac:dyDescent="0.2">
      <c r="A2469" s="506"/>
      <c r="B2469" s="495"/>
      <c r="C2469" s="495"/>
      <c r="D2469" s="495"/>
      <c r="E2469" s="495"/>
      <c r="F2469" s="495"/>
      <c r="H2469" s="495"/>
      <c r="J2469" s="495"/>
      <c r="K2469" s="495"/>
      <c r="L2469" s="495"/>
      <c r="O2469" s="509"/>
    </row>
    <row r="2470" spans="1:15" s="497" customFormat="1" ht="30" x14ac:dyDescent="0.2">
      <c r="A2470" s="506"/>
      <c r="B2470" s="495"/>
      <c r="C2470" s="495"/>
      <c r="D2470" s="495"/>
      <c r="E2470" s="495"/>
      <c r="F2470" s="495"/>
      <c r="H2470" s="495"/>
      <c r="J2470" s="495"/>
      <c r="K2470" s="495"/>
      <c r="L2470" s="495"/>
      <c r="O2470" s="509"/>
    </row>
    <row r="2471" spans="1:15" s="497" customFormat="1" ht="30" x14ac:dyDescent="0.2">
      <c r="A2471" s="506"/>
      <c r="B2471" s="495"/>
      <c r="C2471" s="495"/>
      <c r="D2471" s="495"/>
      <c r="E2471" s="495"/>
      <c r="F2471" s="495"/>
      <c r="H2471" s="495"/>
      <c r="J2471" s="495"/>
      <c r="K2471" s="495"/>
      <c r="L2471" s="495"/>
      <c r="O2471" s="499"/>
    </row>
    <row r="2472" spans="1:15" s="497" customFormat="1" ht="30" x14ac:dyDescent="0.2">
      <c r="A2472" s="506"/>
      <c r="B2472" s="495"/>
      <c r="C2472" s="495"/>
      <c r="D2472" s="495"/>
      <c r="E2472" s="495"/>
      <c r="F2472" s="495"/>
      <c r="H2472" s="495"/>
      <c r="J2472" s="495"/>
      <c r="K2472" s="495"/>
      <c r="L2472" s="495"/>
      <c r="O2472" s="509"/>
    </row>
    <row r="2473" spans="1:15" s="497" customFormat="1" ht="30" x14ac:dyDescent="0.2">
      <c r="A2473" s="506"/>
      <c r="B2473" s="495"/>
      <c r="C2473" s="495"/>
      <c r="D2473" s="495"/>
      <c r="E2473" s="495"/>
      <c r="F2473" s="495"/>
      <c r="H2473" s="495"/>
      <c r="J2473" s="495"/>
      <c r="K2473" s="495"/>
      <c r="L2473" s="495"/>
      <c r="O2473" s="509"/>
    </row>
    <row r="2474" spans="1:15" s="497" customFormat="1" ht="30" x14ac:dyDescent="0.2">
      <c r="A2474" s="506"/>
      <c r="B2474" s="495"/>
      <c r="C2474" s="495"/>
      <c r="D2474" s="495"/>
      <c r="E2474" s="495"/>
      <c r="F2474" s="495"/>
      <c r="H2474" s="495"/>
      <c r="J2474" s="495"/>
      <c r="K2474" s="495"/>
      <c r="L2474" s="495"/>
      <c r="O2474" s="509"/>
    </row>
    <row r="2475" spans="1:15" s="497" customFormat="1" ht="30" x14ac:dyDescent="0.2">
      <c r="A2475" s="506"/>
      <c r="B2475" s="495"/>
      <c r="C2475" s="495"/>
      <c r="D2475" s="495"/>
      <c r="E2475" s="495"/>
      <c r="F2475" s="495"/>
      <c r="H2475" s="495"/>
      <c r="J2475" s="495"/>
      <c r="K2475" s="495"/>
      <c r="L2475" s="495"/>
      <c r="O2475" s="509"/>
    </row>
    <row r="2476" spans="1:15" s="497" customFormat="1" ht="30" x14ac:dyDescent="0.2">
      <c r="A2476" s="506"/>
      <c r="B2476" s="495"/>
      <c r="C2476" s="495"/>
      <c r="D2476" s="495"/>
      <c r="E2476" s="495"/>
      <c r="F2476" s="495"/>
      <c r="H2476" s="495"/>
      <c r="J2476" s="495"/>
      <c r="K2476" s="495"/>
      <c r="L2476" s="495"/>
      <c r="O2476" s="509"/>
    </row>
    <row r="2477" spans="1:15" s="497" customFormat="1" ht="30" x14ac:dyDescent="0.2">
      <c r="A2477" s="506"/>
      <c r="B2477" s="495"/>
      <c r="C2477" s="495"/>
      <c r="D2477" s="495"/>
      <c r="E2477" s="495"/>
      <c r="F2477" s="495"/>
      <c r="H2477" s="495"/>
      <c r="J2477" s="495"/>
      <c r="K2477" s="495"/>
      <c r="L2477" s="495"/>
      <c r="O2477" s="509"/>
    </row>
    <row r="2478" spans="1:15" s="497" customFormat="1" ht="30" x14ac:dyDescent="0.2">
      <c r="A2478" s="506"/>
      <c r="B2478" s="495"/>
      <c r="C2478" s="495"/>
      <c r="D2478" s="495"/>
      <c r="E2478" s="495"/>
      <c r="F2478" s="495"/>
      <c r="H2478" s="495"/>
      <c r="J2478" s="495"/>
      <c r="K2478" s="495"/>
      <c r="L2478" s="495"/>
      <c r="O2478" s="509"/>
    </row>
    <row r="2479" spans="1:15" s="497" customFormat="1" ht="30" x14ac:dyDescent="0.2">
      <c r="A2479" s="506"/>
      <c r="B2479" s="495"/>
      <c r="C2479" s="495"/>
      <c r="D2479" s="495"/>
      <c r="E2479" s="495"/>
      <c r="F2479" s="495"/>
      <c r="H2479" s="495"/>
      <c r="J2479" s="495"/>
      <c r="K2479" s="495"/>
      <c r="L2479" s="495"/>
      <c r="O2479" s="509"/>
    </row>
    <row r="2480" spans="1:15" s="497" customFormat="1" ht="30" x14ac:dyDescent="0.2">
      <c r="A2480" s="506"/>
      <c r="B2480" s="495"/>
      <c r="C2480" s="495"/>
      <c r="D2480" s="495"/>
      <c r="E2480" s="495"/>
      <c r="F2480" s="495"/>
      <c r="H2480" s="495"/>
      <c r="J2480" s="495"/>
      <c r="K2480" s="495"/>
      <c r="L2480" s="495"/>
      <c r="O2480" s="509"/>
    </row>
    <row r="2481" spans="1:15" s="497" customFormat="1" ht="30" x14ac:dyDescent="0.2">
      <c r="A2481" s="506"/>
      <c r="B2481" s="495"/>
      <c r="C2481" s="495"/>
      <c r="D2481" s="495"/>
      <c r="E2481" s="495"/>
      <c r="F2481" s="495"/>
      <c r="H2481" s="495"/>
      <c r="J2481" s="495"/>
      <c r="K2481" s="495"/>
      <c r="L2481" s="495"/>
      <c r="O2481" s="509"/>
    </row>
    <row r="2482" spans="1:15" s="497" customFormat="1" ht="30" x14ac:dyDescent="0.2">
      <c r="A2482" s="506"/>
      <c r="B2482" s="495"/>
      <c r="C2482" s="495"/>
      <c r="D2482" s="495"/>
      <c r="E2482" s="495"/>
      <c r="F2482" s="495"/>
      <c r="H2482" s="495"/>
      <c r="J2482" s="495"/>
      <c r="K2482" s="495"/>
      <c r="L2482" s="495"/>
      <c r="O2482" s="509"/>
    </row>
    <row r="2483" spans="1:15" s="497" customFormat="1" ht="30" x14ac:dyDescent="0.2">
      <c r="A2483" s="506"/>
      <c r="B2483" s="495"/>
      <c r="C2483" s="495"/>
      <c r="D2483" s="495"/>
      <c r="E2483" s="495"/>
      <c r="F2483" s="495"/>
      <c r="H2483" s="495"/>
      <c r="J2483" s="495"/>
      <c r="K2483" s="495"/>
      <c r="L2483" s="495"/>
      <c r="O2483" s="509"/>
    </row>
    <row r="2484" spans="1:15" s="497" customFormat="1" ht="30" x14ac:dyDescent="0.2">
      <c r="A2484" s="506"/>
      <c r="B2484" s="495"/>
      <c r="C2484" s="495"/>
      <c r="D2484" s="495"/>
      <c r="E2484" s="495"/>
      <c r="F2484" s="495"/>
      <c r="H2484" s="495"/>
      <c r="J2484" s="495"/>
      <c r="K2484" s="495"/>
      <c r="L2484" s="495"/>
      <c r="O2484" s="509"/>
    </row>
    <row r="2485" spans="1:15" s="497" customFormat="1" ht="30" x14ac:dyDescent="0.2">
      <c r="A2485" s="506"/>
      <c r="B2485" s="495"/>
      <c r="C2485" s="495"/>
      <c r="D2485" s="495"/>
      <c r="E2485" s="495"/>
      <c r="F2485" s="495"/>
      <c r="H2485" s="495"/>
      <c r="J2485" s="495"/>
      <c r="K2485" s="495"/>
      <c r="L2485" s="495"/>
      <c r="O2485" s="509"/>
    </row>
    <row r="2486" spans="1:15" s="497" customFormat="1" ht="30" x14ac:dyDescent="0.2">
      <c r="A2486" s="506"/>
      <c r="B2486" s="495"/>
      <c r="C2486" s="495"/>
      <c r="D2486" s="495"/>
      <c r="E2486" s="495"/>
      <c r="F2486" s="495"/>
      <c r="H2486" s="495"/>
      <c r="J2486" s="495"/>
      <c r="K2486" s="495"/>
      <c r="L2486" s="495"/>
      <c r="O2486" s="509"/>
    </row>
    <row r="2487" spans="1:15" s="497" customFormat="1" ht="30" x14ac:dyDescent="0.2">
      <c r="A2487" s="506"/>
      <c r="B2487" s="495"/>
      <c r="C2487" s="495"/>
      <c r="D2487" s="495"/>
      <c r="E2487" s="495"/>
      <c r="F2487" s="495"/>
      <c r="H2487" s="495"/>
      <c r="J2487" s="495"/>
      <c r="K2487" s="495"/>
      <c r="L2487" s="495"/>
      <c r="O2487" s="509"/>
    </row>
    <row r="2488" spans="1:15" s="497" customFormat="1" ht="30" x14ac:dyDescent="0.2">
      <c r="A2488" s="506"/>
      <c r="B2488" s="495"/>
      <c r="C2488" s="495"/>
      <c r="D2488" s="495"/>
      <c r="E2488" s="495"/>
      <c r="F2488" s="495"/>
      <c r="H2488" s="495"/>
      <c r="J2488" s="495"/>
      <c r="K2488" s="495"/>
      <c r="L2488" s="495"/>
      <c r="O2488" s="509"/>
    </row>
    <row r="2489" spans="1:15" s="497" customFormat="1" ht="30" x14ac:dyDescent="0.2">
      <c r="A2489" s="506"/>
      <c r="B2489" s="495"/>
      <c r="C2489" s="495"/>
      <c r="D2489" s="495"/>
      <c r="E2489" s="495"/>
      <c r="F2489" s="495"/>
      <c r="H2489" s="495"/>
      <c r="J2489" s="495"/>
      <c r="K2489" s="495"/>
      <c r="L2489" s="495"/>
      <c r="O2489" s="509"/>
    </row>
    <row r="2490" spans="1:15" s="497" customFormat="1" ht="30" x14ac:dyDescent="0.2">
      <c r="A2490" s="506"/>
      <c r="B2490" s="495"/>
      <c r="C2490" s="495"/>
      <c r="D2490" s="495"/>
      <c r="E2490" s="495"/>
      <c r="F2490" s="495"/>
      <c r="H2490" s="495"/>
      <c r="J2490" s="495"/>
      <c r="K2490" s="495"/>
      <c r="L2490" s="495"/>
      <c r="O2490" s="509"/>
    </row>
    <row r="2491" spans="1:15" s="497" customFormat="1" ht="30" x14ac:dyDescent="0.2">
      <c r="A2491" s="506"/>
      <c r="B2491" s="495"/>
      <c r="C2491" s="495"/>
      <c r="D2491" s="495"/>
      <c r="E2491" s="495"/>
      <c r="F2491" s="495"/>
      <c r="H2491" s="495"/>
      <c r="J2491" s="495"/>
      <c r="K2491" s="495"/>
      <c r="L2491" s="495"/>
      <c r="O2491" s="509"/>
    </row>
    <row r="2492" spans="1:15" s="497" customFormat="1" ht="30" x14ac:dyDescent="0.2">
      <c r="A2492" s="506"/>
      <c r="B2492" s="495"/>
      <c r="C2492" s="495"/>
      <c r="D2492" s="495"/>
      <c r="E2492" s="495"/>
      <c r="F2492" s="495"/>
      <c r="H2492" s="495"/>
      <c r="J2492" s="495"/>
      <c r="K2492" s="495"/>
      <c r="L2492" s="495"/>
      <c r="O2492" s="509"/>
    </row>
    <row r="2493" spans="1:15" s="497" customFormat="1" ht="30" x14ac:dyDescent="0.2">
      <c r="A2493" s="506"/>
      <c r="B2493" s="495"/>
      <c r="C2493" s="495"/>
      <c r="D2493" s="495"/>
      <c r="E2493" s="495"/>
      <c r="F2493" s="495"/>
      <c r="H2493" s="495"/>
      <c r="J2493" s="495"/>
      <c r="K2493" s="495"/>
      <c r="L2493" s="495"/>
      <c r="O2493" s="509"/>
    </row>
    <row r="2494" spans="1:15" s="497" customFormat="1" ht="30" x14ac:dyDescent="0.2">
      <c r="A2494" s="506"/>
      <c r="B2494" s="495"/>
      <c r="C2494" s="495"/>
      <c r="D2494" s="495"/>
      <c r="E2494" s="495"/>
      <c r="F2494" s="495"/>
      <c r="H2494" s="495"/>
      <c r="J2494" s="495"/>
      <c r="K2494" s="495"/>
      <c r="L2494" s="495"/>
      <c r="O2494" s="509"/>
    </row>
    <row r="2495" spans="1:15" s="497" customFormat="1" ht="30" x14ac:dyDescent="0.2">
      <c r="A2495" s="506"/>
      <c r="B2495" s="495"/>
      <c r="C2495" s="495"/>
      <c r="D2495" s="495"/>
      <c r="E2495" s="495"/>
      <c r="F2495" s="495"/>
      <c r="H2495" s="495"/>
      <c r="J2495" s="495"/>
      <c r="K2495" s="495"/>
      <c r="L2495" s="495"/>
      <c r="O2495" s="509"/>
    </row>
    <row r="2496" spans="1:15" s="497" customFormat="1" ht="30" x14ac:dyDescent="0.2">
      <c r="A2496" s="506"/>
      <c r="B2496" s="495"/>
      <c r="C2496" s="495"/>
      <c r="D2496" s="495"/>
      <c r="E2496" s="495"/>
      <c r="F2496" s="495"/>
      <c r="H2496" s="495"/>
      <c r="J2496" s="495"/>
      <c r="K2496" s="495"/>
      <c r="L2496" s="495"/>
      <c r="O2496" s="509"/>
    </row>
    <row r="2497" spans="1:15" s="497" customFormat="1" ht="30" x14ac:dyDescent="0.2">
      <c r="A2497" s="506"/>
      <c r="B2497" s="495"/>
      <c r="C2497" s="495"/>
      <c r="D2497" s="495"/>
      <c r="E2497" s="495"/>
      <c r="F2497" s="495"/>
      <c r="H2497" s="495"/>
      <c r="J2497" s="495"/>
      <c r="K2497" s="495"/>
      <c r="L2497" s="495"/>
      <c r="O2497" s="509"/>
    </row>
    <row r="2498" spans="1:15" s="497" customFormat="1" ht="30" x14ac:dyDescent="0.2">
      <c r="A2498" s="506"/>
      <c r="B2498" s="495"/>
      <c r="C2498" s="495"/>
      <c r="D2498" s="495"/>
      <c r="E2498" s="495"/>
      <c r="F2498" s="495"/>
      <c r="H2498" s="495"/>
      <c r="J2498" s="495"/>
      <c r="K2498" s="495"/>
      <c r="L2498" s="495"/>
      <c r="O2498" s="509"/>
    </row>
    <row r="2499" spans="1:15" s="497" customFormat="1" ht="30" x14ac:dyDescent="0.2">
      <c r="A2499" s="506"/>
      <c r="B2499" s="495"/>
      <c r="C2499" s="495"/>
      <c r="D2499" s="495"/>
      <c r="E2499" s="495"/>
      <c r="F2499" s="495"/>
      <c r="H2499" s="495"/>
      <c r="J2499" s="495"/>
      <c r="K2499" s="495"/>
      <c r="L2499" s="495"/>
      <c r="O2499" s="509"/>
    </row>
    <row r="2500" spans="1:15" s="497" customFormat="1" ht="30" x14ac:dyDescent="0.2">
      <c r="A2500" s="506"/>
      <c r="B2500" s="495"/>
      <c r="C2500" s="495"/>
      <c r="D2500" s="495"/>
      <c r="E2500" s="495"/>
      <c r="F2500" s="495"/>
      <c r="H2500" s="495"/>
      <c r="J2500" s="495"/>
      <c r="K2500" s="495"/>
      <c r="L2500" s="495"/>
      <c r="O2500" s="509"/>
    </row>
    <row r="2501" spans="1:15" s="497" customFormat="1" ht="30" x14ac:dyDescent="0.2">
      <c r="A2501" s="506"/>
      <c r="B2501" s="495"/>
      <c r="C2501" s="495"/>
      <c r="D2501" s="495"/>
      <c r="E2501" s="495"/>
      <c r="F2501" s="495"/>
      <c r="H2501" s="495"/>
      <c r="J2501" s="495"/>
      <c r="K2501" s="495"/>
      <c r="L2501" s="495"/>
      <c r="O2501" s="509"/>
    </row>
    <row r="2502" spans="1:15" s="497" customFormat="1" ht="30" x14ac:dyDescent="0.2">
      <c r="A2502" s="506"/>
      <c r="B2502" s="495"/>
      <c r="C2502" s="495"/>
      <c r="D2502" s="495"/>
      <c r="E2502" s="495"/>
      <c r="F2502" s="495"/>
      <c r="H2502" s="495"/>
      <c r="J2502" s="495"/>
      <c r="K2502" s="495"/>
      <c r="L2502" s="495"/>
      <c r="O2502" s="509"/>
    </row>
    <row r="2503" spans="1:15" s="497" customFormat="1" ht="30" x14ac:dyDescent="0.2">
      <c r="A2503" s="506"/>
      <c r="B2503" s="495"/>
      <c r="C2503" s="495"/>
      <c r="D2503" s="495"/>
      <c r="E2503" s="495"/>
      <c r="F2503" s="495"/>
      <c r="H2503" s="495"/>
      <c r="J2503" s="495"/>
      <c r="K2503" s="495"/>
      <c r="L2503" s="495"/>
      <c r="O2503" s="509"/>
    </row>
    <row r="2504" spans="1:15" s="497" customFormat="1" ht="30" x14ac:dyDescent="0.2">
      <c r="A2504" s="506"/>
      <c r="B2504" s="495"/>
      <c r="C2504" s="495"/>
      <c r="D2504" s="495"/>
      <c r="E2504" s="495"/>
      <c r="F2504" s="495"/>
      <c r="H2504" s="495"/>
      <c r="J2504" s="495"/>
      <c r="K2504" s="495"/>
      <c r="L2504" s="495"/>
      <c r="O2504" s="509"/>
    </row>
    <row r="2505" spans="1:15" s="497" customFormat="1" ht="30" x14ac:dyDescent="0.2">
      <c r="A2505" s="506"/>
      <c r="B2505" s="495"/>
      <c r="C2505" s="495"/>
      <c r="D2505" s="495"/>
      <c r="E2505" s="495"/>
      <c r="F2505" s="495"/>
      <c r="H2505" s="495"/>
      <c r="J2505" s="495"/>
      <c r="K2505" s="495"/>
      <c r="L2505" s="495"/>
      <c r="O2505" s="509"/>
    </row>
    <row r="2506" spans="1:15" s="497" customFormat="1" ht="30" x14ac:dyDescent="0.45">
      <c r="A2506" s="506"/>
      <c r="B2506" s="495"/>
      <c r="C2506" s="495"/>
      <c r="D2506" s="495"/>
      <c r="E2506" s="495"/>
      <c r="F2506" s="495"/>
      <c r="G2506" s="513"/>
      <c r="H2506" s="495"/>
      <c r="J2506" s="495"/>
      <c r="K2506" s="495"/>
      <c r="L2506" s="495"/>
      <c r="M2506" s="513"/>
      <c r="O2506" s="509"/>
    </row>
    <row r="2507" spans="1:15" s="497" customFormat="1" ht="30" x14ac:dyDescent="0.2">
      <c r="A2507" s="506"/>
      <c r="B2507" s="495"/>
      <c r="C2507" s="495"/>
      <c r="D2507" s="495"/>
      <c r="E2507" s="495"/>
      <c r="F2507" s="495"/>
      <c r="H2507" s="495"/>
      <c r="J2507" s="495"/>
      <c r="K2507" s="495"/>
      <c r="L2507" s="495"/>
      <c r="O2507" s="509"/>
    </row>
    <row r="2508" spans="1:15" s="497" customFormat="1" ht="30" x14ac:dyDescent="0.2">
      <c r="A2508" s="506"/>
      <c r="B2508" s="495"/>
      <c r="C2508" s="495"/>
      <c r="D2508" s="495"/>
      <c r="E2508" s="495"/>
      <c r="F2508" s="495"/>
      <c r="H2508" s="495"/>
      <c r="J2508" s="495"/>
      <c r="K2508" s="495"/>
      <c r="L2508" s="495"/>
      <c r="O2508" s="509"/>
    </row>
    <row r="2509" spans="1:15" s="497" customFormat="1" ht="30" x14ac:dyDescent="0.2">
      <c r="A2509" s="506"/>
      <c r="B2509" s="495"/>
      <c r="C2509" s="495"/>
      <c r="D2509" s="495"/>
      <c r="E2509" s="495"/>
      <c r="F2509" s="495"/>
      <c r="H2509" s="495"/>
      <c r="J2509" s="495"/>
      <c r="K2509" s="495"/>
      <c r="L2509" s="495"/>
      <c r="O2509" s="509"/>
    </row>
    <row r="2510" spans="1:15" s="497" customFormat="1" ht="30" x14ac:dyDescent="0.2">
      <c r="A2510" s="506"/>
      <c r="B2510" s="495"/>
      <c r="C2510" s="495"/>
      <c r="D2510" s="495"/>
      <c r="E2510" s="495"/>
      <c r="F2510" s="495"/>
      <c r="H2510" s="495"/>
      <c r="J2510" s="495"/>
      <c r="K2510" s="495"/>
      <c r="L2510" s="495"/>
      <c r="O2510" s="509"/>
    </row>
    <row r="2511" spans="1:15" s="497" customFormat="1" ht="30" x14ac:dyDescent="0.2">
      <c r="A2511" s="506"/>
      <c r="B2511" s="495"/>
      <c r="C2511" s="495"/>
      <c r="D2511" s="495"/>
      <c r="E2511" s="495"/>
      <c r="F2511" s="495"/>
      <c r="H2511" s="495"/>
      <c r="J2511" s="495"/>
      <c r="K2511" s="495"/>
      <c r="L2511" s="495"/>
      <c r="O2511" s="509"/>
    </row>
    <row r="2512" spans="1:15" s="497" customFormat="1" ht="30" x14ac:dyDescent="0.2">
      <c r="A2512" s="506"/>
      <c r="B2512" s="495"/>
      <c r="C2512" s="495"/>
      <c r="D2512" s="495"/>
      <c r="E2512" s="495"/>
      <c r="F2512" s="495"/>
      <c r="H2512" s="495"/>
      <c r="J2512" s="495"/>
      <c r="K2512" s="495"/>
      <c r="L2512" s="495"/>
      <c r="O2512" s="509"/>
    </row>
    <row r="2513" spans="1:15" s="497" customFormat="1" ht="30" x14ac:dyDescent="0.2">
      <c r="A2513" s="506"/>
      <c r="B2513" s="495"/>
      <c r="C2513" s="495"/>
      <c r="D2513" s="495"/>
      <c r="E2513" s="495"/>
      <c r="F2513" s="495"/>
      <c r="H2513" s="495"/>
      <c r="J2513" s="495"/>
      <c r="K2513" s="495"/>
      <c r="L2513" s="495"/>
      <c r="O2513" s="509"/>
    </row>
    <row r="2514" spans="1:15" s="497" customFormat="1" ht="30" x14ac:dyDescent="0.2">
      <c r="A2514" s="506"/>
      <c r="B2514" s="495"/>
      <c r="C2514" s="495"/>
      <c r="D2514" s="495"/>
      <c r="E2514" s="495"/>
      <c r="F2514" s="495"/>
      <c r="H2514" s="495"/>
      <c r="J2514" s="495"/>
      <c r="K2514" s="495"/>
      <c r="L2514" s="495"/>
      <c r="O2514" s="509"/>
    </row>
    <row r="2515" spans="1:15" s="497" customFormat="1" ht="30" x14ac:dyDescent="0.2">
      <c r="A2515" s="506"/>
      <c r="B2515" s="495"/>
      <c r="C2515" s="495"/>
      <c r="D2515" s="495"/>
      <c r="E2515" s="495"/>
      <c r="F2515" s="495"/>
      <c r="H2515" s="495"/>
      <c r="J2515" s="495"/>
      <c r="K2515" s="495"/>
      <c r="L2515" s="495"/>
      <c r="O2515" s="509"/>
    </row>
    <row r="2516" spans="1:15" s="497" customFormat="1" ht="30" x14ac:dyDescent="0.2">
      <c r="A2516" s="506"/>
      <c r="B2516" s="495"/>
      <c r="C2516" s="495"/>
      <c r="D2516" s="495"/>
      <c r="E2516" s="495"/>
      <c r="F2516" s="495"/>
      <c r="H2516" s="495"/>
      <c r="J2516" s="495"/>
      <c r="K2516" s="495"/>
      <c r="L2516" s="495"/>
      <c r="O2516" s="509"/>
    </row>
    <row r="2517" spans="1:15" s="497" customFormat="1" ht="30" x14ac:dyDescent="0.2">
      <c r="A2517" s="506"/>
      <c r="B2517" s="495"/>
      <c r="C2517" s="495"/>
      <c r="D2517" s="495"/>
      <c r="E2517" s="495"/>
      <c r="F2517" s="495"/>
      <c r="H2517" s="495"/>
      <c r="J2517" s="495"/>
      <c r="K2517" s="495"/>
      <c r="L2517" s="495"/>
      <c r="O2517" s="509"/>
    </row>
    <row r="2518" spans="1:15" s="497" customFormat="1" ht="30" x14ac:dyDescent="0.2">
      <c r="A2518" s="506"/>
      <c r="B2518" s="495"/>
      <c r="C2518" s="495"/>
      <c r="D2518" s="495"/>
      <c r="E2518" s="495"/>
      <c r="F2518" s="495"/>
      <c r="H2518" s="495"/>
      <c r="J2518" s="495"/>
      <c r="K2518" s="495"/>
      <c r="L2518" s="495"/>
      <c r="O2518" s="509"/>
    </row>
    <row r="2519" spans="1:15" s="497" customFormat="1" ht="30" x14ac:dyDescent="0.2">
      <c r="A2519" s="506"/>
      <c r="B2519" s="495"/>
      <c r="C2519" s="495"/>
      <c r="D2519" s="495"/>
      <c r="E2519" s="495"/>
      <c r="F2519" s="495"/>
      <c r="H2519" s="495"/>
      <c r="J2519" s="495"/>
      <c r="K2519" s="495"/>
      <c r="L2519" s="495"/>
      <c r="O2519" s="509"/>
    </row>
    <row r="2520" spans="1:15" s="497" customFormat="1" ht="30" x14ac:dyDescent="0.2">
      <c r="A2520" s="506"/>
      <c r="B2520" s="495"/>
      <c r="C2520" s="495"/>
      <c r="D2520" s="495"/>
      <c r="E2520" s="495"/>
      <c r="F2520" s="495"/>
      <c r="H2520" s="495"/>
      <c r="J2520" s="495"/>
      <c r="K2520" s="495"/>
      <c r="L2520" s="495"/>
      <c r="O2520" s="509"/>
    </row>
    <row r="2521" spans="1:15" s="497" customFormat="1" ht="30" x14ac:dyDescent="0.2">
      <c r="A2521" s="506"/>
      <c r="B2521" s="495"/>
      <c r="C2521" s="495"/>
      <c r="D2521" s="495"/>
      <c r="E2521" s="495"/>
      <c r="F2521" s="495"/>
      <c r="H2521" s="495"/>
      <c r="J2521" s="495"/>
      <c r="K2521" s="495"/>
      <c r="L2521" s="495"/>
      <c r="O2521" s="509"/>
    </row>
    <row r="2522" spans="1:15" s="497" customFormat="1" ht="30" x14ac:dyDescent="0.2">
      <c r="A2522" s="506"/>
      <c r="B2522" s="495"/>
      <c r="C2522" s="495"/>
      <c r="D2522" s="495"/>
      <c r="E2522" s="495"/>
      <c r="F2522" s="495"/>
      <c r="H2522" s="495"/>
      <c r="J2522" s="495"/>
      <c r="K2522" s="495"/>
      <c r="L2522" s="495"/>
      <c r="O2522" s="509"/>
    </row>
    <row r="2523" spans="1:15" s="497" customFormat="1" ht="30" x14ac:dyDescent="0.2">
      <c r="A2523" s="506"/>
      <c r="B2523" s="495"/>
      <c r="C2523" s="495"/>
      <c r="D2523" s="495"/>
      <c r="E2523" s="495"/>
      <c r="F2523" s="495"/>
      <c r="H2523" s="495"/>
      <c r="J2523" s="495"/>
      <c r="K2523" s="495"/>
      <c r="L2523" s="495"/>
      <c r="O2523" s="509"/>
    </row>
    <row r="2524" spans="1:15" s="497" customFormat="1" ht="30" x14ac:dyDescent="0.2">
      <c r="A2524" s="506"/>
      <c r="B2524" s="495"/>
      <c r="C2524" s="495"/>
      <c r="D2524" s="495"/>
      <c r="E2524" s="495"/>
      <c r="F2524" s="495"/>
      <c r="H2524" s="495"/>
      <c r="J2524" s="495"/>
      <c r="K2524" s="495"/>
      <c r="L2524" s="495"/>
      <c r="O2524" s="509"/>
    </row>
    <row r="2525" spans="1:15" s="497" customFormat="1" ht="30" x14ac:dyDescent="0.2">
      <c r="A2525" s="506"/>
      <c r="B2525" s="495"/>
      <c r="C2525" s="495"/>
      <c r="D2525" s="495"/>
      <c r="E2525" s="495"/>
      <c r="F2525" s="495"/>
      <c r="H2525" s="495"/>
      <c r="J2525" s="495"/>
      <c r="K2525" s="495"/>
      <c r="L2525" s="495"/>
      <c r="O2525" s="509"/>
    </row>
    <row r="2526" spans="1:15" s="497" customFormat="1" ht="30" x14ac:dyDescent="0.2">
      <c r="A2526" s="506"/>
      <c r="B2526" s="495"/>
      <c r="C2526" s="495"/>
      <c r="D2526" s="495"/>
      <c r="E2526" s="495"/>
      <c r="F2526" s="495"/>
      <c r="H2526" s="495"/>
      <c r="J2526" s="495"/>
      <c r="K2526" s="495"/>
      <c r="L2526" s="495"/>
      <c r="O2526" s="509"/>
    </row>
    <row r="2527" spans="1:15" s="497" customFormat="1" ht="30" x14ac:dyDescent="0.2">
      <c r="A2527" s="506"/>
      <c r="B2527" s="495"/>
      <c r="C2527" s="495"/>
      <c r="D2527" s="495"/>
      <c r="E2527" s="495"/>
      <c r="F2527" s="495"/>
      <c r="H2527" s="495"/>
      <c r="J2527" s="495"/>
      <c r="K2527" s="495"/>
      <c r="L2527" s="495"/>
      <c r="O2527" s="509"/>
    </row>
    <row r="2528" spans="1:15" s="497" customFormat="1" ht="30" x14ac:dyDescent="0.2">
      <c r="A2528" s="506"/>
      <c r="B2528" s="495"/>
      <c r="C2528" s="495"/>
      <c r="D2528" s="495"/>
      <c r="E2528" s="495"/>
      <c r="F2528" s="495"/>
      <c r="H2528" s="495"/>
      <c r="J2528" s="495"/>
      <c r="K2528" s="495"/>
      <c r="L2528" s="495"/>
      <c r="O2528" s="509"/>
    </row>
    <row r="2529" spans="1:15" s="497" customFormat="1" ht="30" x14ac:dyDescent="0.2">
      <c r="A2529" s="506"/>
      <c r="B2529" s="495"/>
      <c r="C2529" s="495"/>
      <c r="D2529" s="495"/>
      <c r="E2529" s="495"/>
      <c r="F2529" s="495"/>
      <c r="H2529" s="495"/>
      <c r="J2529" s="495"/>
      <c r="K2529" s="495"/>
      <c r="L2529" s="495"/>
      <c r="O2529" s="509"/>
    </row>
    <row r="2530" spans="1:15" s="497" customFormat="1" ht="30" x14ac:dyDescent="0.2">
      <c r="A2530" s="506"/>
      <c r="B2530" s="495"/>
      <c r="C2530" s="495"/>
      <c r="D2530" s="495"/>
      <c r="E2530" s="495"/>
      <c r="F2530" s="495"/>
      <c r="H2530" s="495"/>
      <c r="J2530" s="495"/>
      <c r="K2530" s="495"/>
      <c r="L2530" s="495"/>
      <c r="O2530" s="509"/>
    </row>
    <row r="2531" spans="1:15" s="497" customFormat="1" ht="30" x14ac:dyDescent="0.2">
      <c r="A2531" s="506"/>
      <c r="B2531" s="495"/>
      <c r="C2531" s="495"/>
      <c r="D2531" s="495"/>
      <c r="E2531" s="495"/>
      <c r="F2531" s="495"/>
      <c r="H2531" s="495"/>
      <c r="J2531" s="495"/>
      <c r="K2531" s="495"/>
      <c r="L2531" s="495"/>
      <c r="O2531" s="509"/>
    </row>
    <row r="2532" spans="1:15" s="497" customFormat="1" ht="30" x14ac:dyDescent="0.2">
      <c r="A2532" s="506"/>
      <c r="B2532" s="495"/>
      <c r="C2532" s="495"/>
      <c r="D2532" s="495"/>
      <c r="E2532" s="495"/>
      <c r="F2532" s="495"/>
      <c r="H2532" s="495"/>
      <c r="J2532" s="495"/>
      <c r="K2532" s="495"/>
      <c r="L2532" s="495"/>
      <c r="O2532" s="509"/>
    </row>
    <row r="2533" spans="1:15" s="497" customFormat="1" ht="30" x14ac:dyDescent="0.2">
      <c r="A2533" s="506"/>
      <c r="B2533" s="495"/>
      <c r="C2533" s="495"/>
      <c r="D2533" s="495"/>
      <c r="E2533" s="495"/>
      <c r="F2533" s="495"/>
      <c r="H2533" s="495"/>
      <c r="J2533" s="495"/>
      <c r="K2533" s="495"/>
      <c r="L2533" s="495"/>
      <c r="O2533" s="509"/>
    </row>
    <row r="2534" spans="1:15" s="497" customFormat="1" ht="30" x14ac:dyDescent="0.2">
      <c r="A2534" s="506"/>
      <c r="B2534" s="495"/>
      <c r="C2534" s="495"/>
      <c r="D2534" s="495"/>
      <c r="E2534" s="495"/>
      <c r="F2534" s="495"/>
      <c r="H2534" s="495"/>
      <c r="J2534" s="495"/>
      <c r="K2534" s="495"/>
      <c r="L2534" s="495"/>
      <c r="O2534" s="509"/>
    </row>
    <row r="2535" spans="1:15" s="497" customFormat="1" ht="30" x14ac:dyDescent="0.2">
      <c r="A2535" s="506"/>
      <c r="B2535" s="495"/>
      <c r="C2535" s="495"/>
      <c r="D2535" s="495"/>
      <c r="E2535" s="495"/>
      <c r="F2535" s="495"/>
      <c r="H2535" s="495"/>
      <c r="J2535" s="495"/>
      <c r="K2535" s="495"/>
      <c r="L2535" s="495"/>
      <c r="O2535" s="509"/>
    </row>
    <row r="2536" spans="1:15" s="497" customFormat="1" ht="30" x14ac:dyDescent="0.2">
      <c r="A2536" s="506"/>
      <c r="B2536" s="495"/>
      <c r="C2536" s="495"/>
      <c r="D2536" s="495"/>
      <c r="E2536" s="495"/>
      <c r="F2536" s="495"/>
      <c r="H2536" s="495"/>
      <c r="J2536" s="495"/>
      <c r="K2536" s="495"/>
      <c r="L2536" s="495"/>
      <c r="O2536" s="509"/>
    </row>
    <row r="2537" spans="1:15" s="497" customFormat="1" ht="30" x14ac:dyDescent="0.2">
      <c r="A2537" s="506"/>
      <c r="B2537" s="495"/>
      <c r="C2537" s="495"/>
      <c r="D2537" s="495"/>
      <c r="E2537" s="495"/>
      <c r="F2537" s="495"/>
      <c r="H2537" s="495"/>
      <c r="J2537" s="495"/>
      <c r="K2537" s="495"/>
      <c r="L2537" s="495"/>
      <c r="O2537" s="509"/>
    </row>
    <row r="2538" spans="1:15" s="497" customFormat="1" ht="30" x14ac:dyDescent="0.2">
      <c r="A2538" s="506"/>
      <c r="B2538" s="495"/>
      <c r="C2538" s="495"/>
      <c r="D2538" s="495"/>
      <c r="E2538" s="495"/>
      <c r="F2538" s="495"/>
      <c r="H2538" s="495"/>
      <c r="J2538" s="495"/>
      <c r="K2538" s="495"/>
      <c r="L2538" s="495"/>
      <c r="O2538" s="509"/>
    </row>
    <row r="2539" spans="1:15" s="497" customFormat="1" ht="30" x14ac:dyDescent="0.2">
      <c r="A2539" s="506"/>
      <c r="B2539" s="495"/>
      <c r="C2539" s="495"/>
      <c r="D2539" s="495"/>
      <c r="E2539" s="495"/>
      <c r="F2539" s="495"/>
      <c r="H2539" s="495"/>
      <c r="J2539" s="495"/>
      <c r="K2539" s="495"/>
      <c r="L2539" s="495"/>
      <c r="O2539" s="509"/>
    </row>
    <row r="2540" spans="1:15" s="497" customFormat="1" ht="30" x14ac:dyDescent="0.2">
      <c r="A2540" s="506"/>
      <c r="B2540" s="495"/>
      <c r="C2540" s="495"/>
      <c r="D2540" s="495"/>
      <c r="E2540" s="495"/>
      <c r="F2540" s="495"/>
      <c r="H2540" s="495"/>
      <c r="J2540" s="495"/>
      <c r="K2540" s="495"/>
      <c r="L2540" s="495"/>
      <c r="O2540" s="499"/>
    </row>
    <row r="2541" spans="1:15" s="497" customFormat="1" ht="30" x14ac:dyDescent="0.2">
      <c r="A2541" s="506"/>
      <c r="B2541" s="495"/>
      <c r="C2541" s="495"/>
      <c r="D2541" s="495"/>
      <c r="E2541" s="495"/>
      <c r="F2541" s="495"/>
      <c r="H2541" s="495"/>
      <c r="J2541" s="495"/>
      <c r="K2541" s="495"/>
      <c r="L2541" s="495"/>
      <c r="O2541" s="509"/>
    </row>
    <row r="2542" spans="1:15" s="497" customFormat="1" ht="30" x14ac:dyDescent="0.2">
      <c r="A2542" s="506"/>
      <c r="B2542" s="495"/>
      <c r="C2542" s="495"/>
      <c r="D2542" s="495"/>
      <c r="E2542" s="495"/>
      <c r="F2542" s="495"/>
      <c r="H2542" s="495"/>
      <c r="J2542" s="495"/>
      <c r="K2542" s="495"/>
      <c r="L2542" s="495"/>
      <c r="O2542" s="509"/>
    </row>
    <row r="2543" spans="1:15" s="497" customFormat="1" ht="30" x14ac:dyDescent="0.2">
      <c r="A2543" s="506"/>
      <c r="B2543" s="495"/>
      <c r="C2543" s="495"/>
      <c r="D2543" s="495"/>
      <c r="E2543" s="495"/>
      <c r="F2543" s="495"/>
      <c r="H2543" s="495"/>
      <c r="J2543" s="495"/>
      <c r="K2543" s="495"/>
      <c r="L2543" s="495"/>
      <c r="O2543" s="509"/>
    </row>
    <row r="2544" spans="1:15" s="497" customFormat="1" ht="30" x14ac:dyDescent="0.2">
      <c r="A2544" s="506"/>
      <c r="B2544" s="495"/>
      <c r="C2544" s="495"/>
      <c r="D2544" s="495"/>
      <c r="E2544" s="495"/>
      <c r="F2544" s="495"/>
      <c r="H2544" s="495"/>
      <c r="J2544" s="495"/>
      <c r="K2544" s="495"/>
      <c r="L2544" s="495"/>
      <c r="O2544" s="509"/>
    </row>
    <row r="2545" spans="1:15" s="497" customFormat="1" ht="30" x14ac:dyDescent="0.2">
      <c r="A2545" s="506"/>
      <c r="B2545" s="495"/>
      <c r="C2545" s="495"/>
      <c r="D2545" s="495"/>
      <c r="E2545" s="495"/>
      <c r="F2545" s="495"/>
      <c r="H2545" s="495"/>
      <c r="J2545" s="495"/>
      <c r="K2545" s="495"/>
      <c r="L2545" s="495"/>
      <c r="O2545" s="509"/>
    </row>
    <row r="2546" spans="1:15" s="497" customFormat="1" ht="30" x14ac:dyDescent="0.2">
      <c r="A2546" s="506"/>
      <c r="B2546" s="495"/>
      <c r="C2546" s="495"/>
      <c r="D2546" s="495"/>
      <c r="E2546" s="495"/>
      <c r="F2546" s="495"/>
      <c r="H2546" s="495"/>
      <c r="J2546" s="495"/>
      <c r="K2546" s="495"/>
      <c r="L2546" s="495"/>
      <c r="O2546" s="509"/>
    </row>
    <row r="2547" spans="1:15" s="497" customFormat="1" ht="30" x14ac:dyDescent="0.2">
      <c r="A2547" s="506"/>
      <c r="B2547" s="495"/>
      <c r="C2547" s="495"/>
      <c r="D2547" s="495"/>
      <c r="E2547" s="495"/>
      <c r="F2547" s="495"/>
      <c r="H2547" s="495"/>
      <c r="J2547" s="495"/>
      <c r="K2547" s="495"/>
      <c r="L2547" s="495"/>
      <c r="O2547" s="509"/>
    </row>
    <row r="2548" spans="1:15" s="497" customFormat="1" ht="30" x14ac:dyDescent="0.2">
      <c r="A2548" s="506"/>
      <c r="B2548" s="495"/>
      <c r="C2548" s="495"/>
      <c r="D2548" s="495"/>
      <c r="E2548" s="495"/>
      <c r="F2548" s="495"/>
      <c r="H2548" s="495"/>
      <c r="J2548" s="495"/>
      <c r="K2548" s="495"/>
      <c r="L2548" s="495"/>
      <c r="O2548" s="509"/>
    </row>
    <row r="2549" spans="1:15" s="497" customFormat="1" ht="30" x14ac:dyDescent="0.2">
      <c r="A2549" s="506"/>
      <c r="B2549" s="495"/>
      <c r="C2549" s="495"/>
      <c r="D2549" s="495"/>
      <c r="E2549" s="495"/>
      <c r="F2549" s="495"/>
      <c r="H2549" s="495"/>
      <c r="J2549" s="495"/>
      <c r="K2549" s="495"/>
      <c r="L2549" s="495"/>
      <c r="O2549" s="509"/>
    </row>
    <row r="2550" spans="1:15" s="497" customFormat="1" ht="30" x14ac:dyDescent="0.2">
      <c r="A2550" s="506"/>
      <c r="B2550" s="495"/>
      <c r="C2550" s="495"/>
      <c r="D2550" s="495"/>
      <c r="E2550" s="495"/>
      <c r="F2550" s="495"/>
      <c r="H2550" s="495"/>
      <c r="J2550" s="495"/>
      <c r="K2550" s="495"/>
      <c r="L2550" s="495"/>
      <c r="O2550" s="509"/>
    </row>
    <row r="2551" spans="1:15" s="497" customFormat="1" ht="30" x14ac:dyDescent="0.2">
      <c r="A2551" s="506"/>
      <c r="B2551" s="495"/>
      <c r="C2551" s="495"/>
      <c r="D2551" s="495"/>
      <c r="E2551" s="495"/>
      <c r="F2551" s="495"/>
      <c r="H2551" s="495"/>
      <c r="J2551" s="495"/>
      <c r="K2551" s="495"/>
      <c r="L2551" s="495"/>
      <c r="O2551" s="509"/>
    </row>
    <row r="2552" spans="1:15" s="497" customFormat="1" ht="30" x14ac:dyDescent="0.2">
      <c r="A2552" s="506"/>
      <c r="B2552" s="495"/>
      <c r="C2552" s="495"/>
      <c r="D2552" s="495"/>
      <c r="E2552" s="495"/>
      <c r="F2552" s="495"/>
      <c r="H2552" s="495"/>
      <c r="J2552" s="495"/>
      <c r="K2552" s="495"/>
      <c r="L2552" s="495"/>
      <c r="O2552" s="509"/>
    </row>
    <row r="2553" spans="1:15" s="497" customFormat="1" ht="30" x14ac:dyDescent="0.2">
      <c r="A2553" s="506"/>
      <c r="B2553" s="495"/>
      <c r="C2553" s="495"/>
      <c r="D2553" s="495"/>
      <c r="E2553" s="495"/>
      <c r="F2553" s="495"/>
      <c r="H2553" s="495"/>
      <c r="J2553" s="495"/>
      <c r="K2553" s="495"/>
      <c r="L2553" s="495"/>
      <c r="O2553" s="509"/>
    </row>
    <row r="2554" spans="1:15" s="497" customFormat="1" ht="30" x14ac:dyDescent="0.2">
      <c r="A2554" s="506"/>
      <c r="B2554" s="495"/>
      <c r="C2554" s="495"/>
      <c r="D2554" s="495"/>
      <c r="E2554" s="495"/>
      <c r="F2554" s="495"/>
      <c r="H2554" s="495"/>
      <c r="J2554" s="495"/>
      <c r="K2554" s="495"/>
      <c r="L2554" s="495"/>
      <c r="O2554" s="509"/>
    </row>
    <row r="2555" spans="1:15" s="497" customFormat="1" ht="30" x14ac:dyDescent="0.2">
      <c r="A2555" s="506"/>
      <c r="B2555" s="495"/>
      <c r="C2555" s="495"/>
      <c r="D2555" s="495"/>
      <c r="E2555" s="495"/>
      <c r="F2555" s="495"/>
      <c r="H2555" s="495"/>
      <c r="J2555" s="495"/>
      <c r="K2555" s="495"/>
      <c r="L2555" s="495"/>
      <c r="O2555" s="509"/>
    </row>
    <row r="2556" spans="1:15" s="497" customFormat="1" ht="30" x14ac:dyDescent="0.2">
      <c r="A2556" s="506"/>
      <c r="B2556" s="495"/>
      <c r="C2556" s="495"/>
      <c r="D2556" s="495"/>
      <c r="E2556" s="495"/>
      <c r="F2556" s="495"/>
      <c r="H2556" s="495"/>
      <c r="J2556" s="495"/>
      <c r="K2556" s="495"/>
      <c r="L2556" s="495"/>
      <c r="O2556" s="509"/>
    </row>
    <row r="2557" spans="1:15" s="497" customFormat="1" ht="30" x14ac:dyDescent="0.2">
      <c r="A2557" s="506"/>
      <c r="B2557" s="495"/>
      <c r="C2557" s="495"/>
      <c r="D2557" s="495"/>
      <c r="E2557" s="495"/>
      <c r="F2557" s="495"/>
      <c r="H2557" s="495"/>
      <c r="J2557" s="495"/>
      <c r="K2557" s="495"/>
      <c r="L2557" s="495"/>
      <c r="O2557" s="509"/>
    </row>
    <row r="2558" spans="1:15" s="497" customFormat="1" ht="30" x14ac:dyDescent="0.2">
      <c r="A2558" s="506"/>
      <c r="B2558" s="495"/>
      <c r="C2558" s="495"/>
      <c r="D2558" s="495"/>
      <c r="E2558" s="495"/>
      <c r="F2558" s="495"/>
      <c r="H2558" s="495"/>
      <c r="J2558" s="495"/>
      <c r="K2558" s="495"/>
      <c r="L2558" s="495"/>
      <c r="O2558" s="509"/>
    </row>
    <row r="2559" spans="1:15" s="497" customFormat="1" ht="30" x14ac:dyDescent="0.2">
      <c r="A2559" s="506"/>
      <c r="B2559" s="495"/>
      <c r="C2559" s="495"/>
      <c r="D2559" s="495"/>
      <c r="E2559" s="495"/>
      <c r="F2559" s="495"/>
      <c r="H2559" s="495"/>
      <c r="J2559" s="495"/>
      <c r="K2559" s="495"/>
      <c r="L2559" s="495"/>
      <c r="O2559" s="509"/>
    </row>
    <row r="2560" spans="1:15" s="497" customFormat="1" ht="30" x14ac:dyDescent="0.2">
      <c r="A2560" s="506"/>
      <c r="B2560" s="495"/>
      <c r="C2560" s="495"/>
      <c r="D2560" s="495"/>
      <c r="E2560" s="495"/>
      <c r="F2560" s="495"/>
      <c r="H2560" s="495"/>
      <c r="J2560" s="495"/>
      <c r="K2560" s="495"/>
      <c r="L2560" s="495"/>
      <c r="O2560" s="509"/>
    </row>
    <row r="2561" spans="1:15" s="497" customFormat="1" ht="30" x14ac:dyDescent="0.2">
      <c r="A2561" s="506"/>
      <c r="B2561" s="495"/>
      <c r="C2561" s="495"/>
      <c r="D2561" s="495"/>
      <c r="E2561" s="495"/>
      <c r="F2561" s="495"/>
      <c r="H2561" s="495"/>
      <c r="J2561" s="495"/>
      <c r="K2561" s="495"/>
      <c r="L2561" s="495"/>
      <c r="O2561" s="509"/>
    </row>
    <row r="2562" spans="1:15" s="497" customFormat="1" ht="30" x14ac:dyDescent="0.2">
      <c r="A2562" s="506"/>
      <c r="B2562" s="495"/>
      <c r="C2562" s="495"/>
      <c r="D2562" s="495"/>
      <c r="E2562" s="495"/>
      <c r="F2562" s="495"/>
      <c r="H2562" s="495"/>
      <c r="J2562" s="495"/>
      <c r="K2562" s="495"/>
      <c r="L2562" s="495"/>
      <c r="O2562" s="499"/>
    </row>
    <row r="2563" spans="1:15" s="497" customFormat="1" ht="30" x14ac:dyDescent="0.2">
      <c r="A2563" s="506"/>
      <c r="B2563" s="495"/>
      <c r="C2563" s="495"/>
      <c r="D2563" s="495"/>
      <c r="E2563" s="495"/>
      <c r="F2563" s="495"/>
      <c r="H2563" s="495"/>
      <c r="J2563" s="495"/>
      <c r="K2563" s="495"/>
      <c r="L2563" s="495"/>
      <c r="O2563" s="509"/>
    </row>
    <row r="2564" spans="1:15" s="497" customFormat="1" ht="30" x14ac:dyDescent="0.2">
      <c r="A2564" s="506"/>
      <c r="B2564" s="495"/>
      <c r="C2564" s="495"/>
      <c r="D2564" s="495"/>
      <c r="E2564" s="495"/>
      <c r="F2564" s="495"/>
      <c r="H2564" s="495"/>
      <c r="J2564" s="495"/>
      <c r="K2564" s="495"/>
      <c r="L2564" s="495"/>
      <c r="O2564" s="509"/>
    </row>
    <row r="2565" spans="1:15" s="497" customFormat="1" ht="30" x14ac:dyDescent="0.2">
      <c r="A2565" s="506"/>
      <c r="B2565" s="495"/>
      <c r="C2565" s="495"/>
      <c r="D2565" s="495"/>
      <c r="E2565" s="495"/>
      <c r="F2565" s="495"/>
      <c r="H2565" s="495"/>
      <c r="J2565" s="495"/>
      <c r="K2565" s="495"/>
      <c r="L2565" s="495"/>
      <c r="O2565" s="509"/>
    </row>
    <row r="2566" spans="1:15" s="497" customFormat="1" ht="30" x14ac:dyDescent="0.2">
      <c r="A2566" s="506"/>
      <c r="B2566" s="495"/>
      <c r="C2566" s="495"/>
      <c r="D2566" s="495"/>
      <c r="E2566" s="495"/>
      <c r="F2566" s="495"/>
      <c r="H2566" s="495"/>
      <c r="J2566" s="495"/>
      <c r="K2566" s="495"/>
      <c r="L2566" s="495"/>
      <c r="O2566" s="509"/>
    </row>
    <row r="2567" spans="1:15" s="497" customFormat="1" ht="30" x14ac:dyDescent="0.2">
      <c r="A2567" s="506"/>
      <c r="B2567" s="495"/>
      <c r="C2567" s="495"/>
      <c r="D2567" s="495"/>
      <c r="E2567" s="495"/>
      <c r="F2567" s="495"/>
      <c r="H2567" s="495"/>
      <c r="J2567" s="495"/>
      <c r="K2567" s="495"/>
      <c r="L2567" s="495"/>
      <c r="O2567" s="509"/>
    </row>
    <row r="2568" spans="1:15" s="497" customFormat="1" ht="30" x14ac:dyDescent="0.45">
      <c r="A2568" s="506"/>
      <c r="B2568" s="495"/>
      <c r="C2568" s="495"/>
      <c r="D2568" s="495"/>
      <c r="E2568" s="495"/>
      <c r="F2568" s="495"/>
      <c r="G2568" s="513"/>
      <c r="H2568" s="495"/>
      <c r="J2568" s="495"/>
      <c r="K2568" s="495"/>
      <c r="L2568" s="495"/>
      <c r="M2568" s="513"/>
      <c r="O2568" s="509"/>
    </row>
    <row r="2569" spans="1:15" s="497" customFormat="1" ht="30" x14ac:dyDescent="0.2">
      <c r="A2569" s="506"/>
      <c r="B2569" s="495"/>
      <c r="C2569" s="495"/>
      <c r="D2569" s="495"/>
      <c r="E2569" s="495"/>
      <c r="F2569" s="495"/>
      <c r="H2569" s="495"/>
      <c r="J2569" s="495"/>
      <c r="K2569" s="495"/>
      <c r="L2569" s="495"/>
      <c r="O2569" s="509"/>
    </row>
    <row r="2570" spans="1:15" s="497" customFormat="1" ht="30" x14ac:dyDescent="0.2">
      <c r="A2570" s="506"/>
      <c r="B2570" s="495"/>
      <c r="C2570" s="495"/>
      <c r="D2570" s="495"/>
      <c r="E2570" s="495"/>
      <c r="F2570" s="495"/>
      <c r="H2570" s="495"/>
      <c r="J2570" s="495"/>
      <c r="K2570" s="495"/>
      <c r="L2570" s="495"/>
      <c r="O2570" s="509"/>
    </row>
    <row r="2571" spans="1:15" s="497" customFormat="1" ht="30" x14ac:dyDescent="0.2">
      <c r="A2571" s="506"/>
      <c r="B2571" s="495"/>
      <c r="C2571" s="495"/>
      <c r="D2571" s="495"/>
      <c r="E2571" s="495"/>
      <c r="F2571" s="495"/>
      <c r="H2571" s="495"/>
      <c r="J2571" s="495"/>
      <c r="K2571" s="495"/>
      <c r="L2571" s="495"/>
      <c r="O2571" s="509"/>
    </row>
    <row r="2572" spans="1:15" s="497" customFormat="1" ht="30" x14ac:dyDescent="0.2">
      <c r="A2572" s="506"/>
      <c r="B2572" s="495"/>
      <c r="C2572" s="495"/>
      <c r="D2572" s="495"/>
      <c r="E2572" s="495"/>
      <c r="F2572" s="495"/>
      <c r="H2572" s="495"/>
      <c r="J2572" s="495"/>
      <c r="K2572" s="495"/>
      <c r="L2572" s="495"/>
      <c r="O2572" s="509"/>
    </row>
    <row r="2573" spans="1:15" s="497" customFormat="1" ht="30" x14ac:dyDescent="0.2">
      <c r="A2573" s="506"/>
      <c r="B2573" s="495"/>
      <c r="C2573" s="495"/>
      <c r="D2573" s="495"/>
      <c r="E2573" s="495"/>
      <c r="F2573" s="495"/>
      <c r="H2573" s="495"/>
      <c r="J2573" s="495"/>
      <c r="K2573" s="495"/>
      <c r="L2573" s="495"/>
      <c r="O2573" s="509"/>
    </row>
    <row r="2574" spans="1:15" s="497" customFormat="1" ht="30" x14ac:dyDescent="0.2">
      <c r="A2574" s="506"/>
      <c r="B2574" s="495"/>
      <c r="C2574" s="495"/>
      <c r="D2574" s="495"/>
      <c r="E2574" s="495"/>
      <c r="F2574" s="495"/>
      <c r="H2574" s="495"/>
      <c r="J2574" s="495"/>
      <c r="K2574" s="495"/>
      <c r="L2574" s="495"/>
      <c r="O2574" s="509"/>
    </row>
    <row r="2575" spans="1:15" s="497" customFormat="1" ht="30" x14ac:dyDescent="0.2">
      <c r="A2575" s="506"/>
      <c r="B2575" s="495"/>
      <c r="C2575" s="495"/>
      <c r="D2575" s="495"/>
      <c r="E2575" s="495"/>
      <c r="F2575" s="495"/>
      <c r="H2575" s="495"/>
      <c r="J2575" s="495"/>
      <c r="K2575" s="495"/>
      <c r="L2575" s="495"/>
      <c r="O2575" s="509"/>
    </row>
    <row r="2576" spans="1:15" s="497" customFormat="1" ht="30" x14ac:dyDescent="0.2">
      <c r="A2576" s="506"/>
      <c r="B2576" s="495"/>
      <c r="C2576" s="495"/>
      <c r="D2576" s="495"/>
      <c r="E2576" s="495"/>
      <c r="F2576" s="495"/>
      <c r="H2576" s="495"/>
      <c r="J2576" s="495"/>
      <c r="K2576" s="495"/>
      <c r="L2576" s="495"/>
      <c r="O2576" s="509"/>
    </row>
    <row r="2577" spans="1:15" s="497" customFormat="1" ht="30" x14ac:dyDescent="0.2">
      <c r="A2577" s="506"/>
      <c r="B2577" s="495"/>
      <c r="C2577" s="495"/>
      <c r="D2577" s="495"/>
      <c r="E2577" s="495"/>
      <c r="F2577" s="495"/>
      <c r="H2577" s="495"/>
      <c r="J2577" s="495"/>
      <c r="K2577" s="495"/>
      <c r="L2577" s="495"/>
      <c r="O2577" s="509"/>
    </row>
    <row r="2578" spans="1:15" s="497" customFormat="1" ht="30" x14ac:dyDescent="0.2">
      <c r="A2578" s="506"/>
      <c r="B2578" s="495"/>
      <c r="C2578" s="495"/>
      <c r="D2578" s="495"/>
      <c r="E2578" s="495"/>
      <c r="F2578" s="495"/>
      <c r="H2578" s="495"/>
      <c r="J2578" s="495"/>
      <c r="K2578" s="495"/>
      <c r="L2578" s="495"/>
      <c r="O2578" s="509"/>
    </row>
    <row r="2579" spans="1:15" s="497" customFormat="1" ht="30" x14ac:dyDescent="0.2">
      <c r="A2579" s="506"/>
      <c r="B2579" s="495"/>
      <c r="C2579" s="495"/>
      <c r="D2579" s="495"/>
      <c r="E2579" s="495"/>
      <c r="F2579" s="495"/>
      <c r="H2579" s="495"/>
      <c r="J2579" s="495"/>
      <c r="K2579" s="495"/>
      <c r="L2579" s="495"/>
      <c r="O2579" s="509"/>
    </row>
    <row r="2580" spans="1:15" s="497" customFormat="1" ht="30" x14ac:dyDescent="0.2">
      <c r="A2580" s="506"/>
      <c r="B2580" s="495"/>
      <c r="C2580" s="495"/>
      <c r="D2580" s="495"/>
      <c r="E2580" s="495"/>
      <c r="F2580" s="495"/>
      <c r="H2580" s="495"/>
      <c r="J2580" s="495"/>
      <c r="K2580" s="495"/>
      <c r="L2580" s="495"/>
      <c r="O2580" s="509"/>
    </row>
    <row r="2581" spans="1:15" s="497" customFormat="1" ht="30" x14ac:dyDescent="0.2">
      <c r="A2581" s="506"/>
      <c r="B2581" s="495"/>
      <c r="C2581" s="495"/>
      <c r="D2581" s="495"/>
      <c r="E2581" s="495"/>
      <c r="F2581" s="495"/>
      <c r="H2581" s="495"/>
      <c r="J2581" s="495"/>
      <c r="K2581" s="495"/>
      <c r="L2581" s="495"/>
      <c r="O2581" s="509"/>
    </row>
    <row r="2582" spans="1:15" s="497" customFormat="1" ht="30" x14ac:dyDescent="0.2">
      <c r="A2582" s="506"/>
      <c r="B2582" s="495"/>
      <c r="C2582" s="495"/>
      <c r="D2582" s="495"/>
      <c r="E2582" s="495"/>
      <c r="F2582" s="495"/>
      <c r="H2582" s="495"/>
      <c r="J2582" s="495"/>
      <c r="K2582" s="495"/>
      <c r="L2582" s="495"/>
      <c r="O2582" s="509"/>
    </row>
    <row r="2583" spans="1:15" s="497" customFormat="1" ht="30" x14ac:dyDescent="0.2">
      <c r="A2583" s="506"/>
      <c r="B2583" s="495"/>
      <c r="C2583" s="495"/>
      <c r="D2583" s="495"/>
      <c r="E2583" s="495"/>
      <c r="F2583" s="495"/>
      <c r="H2583" s="495"/>
      <c r="J2583" s="495"/>
      <c r="K2583" s="495"/>
      <c r="L2583" s="495"/>
      <c r="O2583" s="509"/>
    </row>
    <row r="2584" spans="1:15" s="497" customFormat="1" ht="30" x14ac:dyDescent="0.2">
      <c r="A2584" s="506"/>
      <c r="B2584" s="495"/>
      <c r="C2584" s="495"/>
      <c r="D2584" s="495"/>
      <c r="E2584" s="495"/>
      <c r="F2584" s="495"/>
      <c r="H2584" s="495"/>
      <c r="J2584" s="495"/>
      <c r="K2584" s="495"/>
      <c r="L2584" s="495"/>
      <c r="O2584" s="509"/>
    </row>
    <row r="2585" spans="1:15" s="497" customFormat="1" ht="30" x14ac:dyDescent="0.2">
      <c r="A2585" s="506"/>
      <c r="B2585" s="495"/>
      <c r="C2585" s="495"/>
      <c r="D2585" s="495"/>
      <c r="E2585" s="495"/>
      <c r="F2585" s="495"/>
      <c r="H2585" s="495"/>
      <c r="J2585" s="495"/>
      <c r="K2585" s="495"/>
      <c r="L2585" s="495"/>
      <c r="O2585" s="509"/>
    </row>
    <row r="2586" spans="1:15" s="497" customFormat="1" ht="30" x14ac:dyDescent="0.2">
      <c r="A2586" s="506"/>
      <c r="B2586" s="495"/>
      <c r="C2586" s="495"/>
      <c r="D2586" s="495"/>
      <c r="E2586" s="495"/>
      <c r="F2586" s="495"/>
      <c r="H2586" s="495"/>
      <c r="J2586" s="495"/>
      <c r="K2586" s="495"/>
      <c r="L2586" s="495"/>
      <c r="O2586" s="509"/>
    </row>
    <row r="2587" spans="1:15" s="497" customFormat="1" ht="30" x14ac:dyDescent="0.2">
      <c r="A2587" s="506"/>
      <c r="B2587" s="495"/>
      <c r="C2587" s="495"/>
      <c r="D2587" s="495"/>
      <c r="E2587" s="495"/>
      <c r="F2587" s="495"/>
      <c r="H2587" s="495"/>
      <c r="J2587" s="495"/>
      <c r="K2587" s="495"/>
      <c r="L2587" s="495"/>
      <c r="O2587" s="509"/>
    </row>
    <row r="2588" spans="1:15" s="497" customFormat="1" ht="30" x14ac:dyDescent="0.2">
      <c r="A2588" s="506"/>
      <c r="B2588" s="495"/>
      <c r="C2588" s="495"/>
      <c r="D2588" s="495"/>
      <c r="E2588" s="495"/>
      <c r="F2588" s="495"/>
      <c r="H2588" s="495"/>
      <c r="J2588" s="495"/>
      <c r="K2588" s="495"/>
      <c r="L2588" s="495"/>
      <c r="O2588" s="509"/>
    </row>
    <row r="2589" spans="1:15" s="497" customFormat="1" ht="30" x14ac:dyDescent="0.2">
      <c r="A2589" s="506"/>
      <c r="B2589" s="495"/>
      <c r="C2589" s="495"/>
      <c r="D2589" s="495"/>
      <c r="E2589" s="495"/>
      <c r="F2589" s="495"/>
      <c r="H2589" s="495"/>
      <c r="J2589" s="495"/>
      <c r="K2589" s="495"/>
      <c r="L2589" s="495"/>
      <c r="O2589" s="509"/>
    </row>
    <row r="2590" spans="1:15" s="497" customFormat="1" ht="30" x14ac:dyDescent="0.2">
      <c r="A2590" s="506"/>
      <c r="B2590" s="495"/>
      <c r="C2590" s="495"/>
      <c r="D2590" s="495"/>
      <c r="E2590" s="495"/>
      <c r="F2590" s="495"/>
      <c r="H2590" s="495"/>
      <c r="J2590" s="495"/>
      <c r="K2590" s="495"/>
      <c r="L2590" s="495"/>
      <c r="O2590" s="509"/>
    </row>
    <row r="2591" spans="1:15" s="497" customFormat="1" ht="30" x14ac:dyDescent="0.2">
      <c r="A2591" s="506"/>
      <c r="B2591" s="495"/>
      <c r="C2591" s="495"/>
      <c r="D2591" s="495"/>
      <c r="E2591" s="495"/>
      <c r="F2591" s="495"/>
      <c r="H2591" s="495"/>
      <c r="J2591" s="495"/>
      <c r="K2591" s="495"/>
      <c r="L2591" s="495"/>
      <c r="O2591" s="509"/>
    </row>
    <row r="2592" spans="1:15" s="497" customFormat="1" ht="30" x14ac:dyDescent="0.2">
      <c r="A2592" s="506"/>
      <c r="B2592" s="495"/>
      <c r="C2592" s="495"/>
      <c r="D2592" s="495"/>
      <c r="E2592" s="495"/>
      <c r="F2592" s="495"/>
      <c r="H2592" s="495"/>
      <c r="J2592" s="495"/>
      <c r="K2592" s="495"/>
      <c r="L2592" s="495"/>
      <c r="O2592" s="509"/>
    </row>
    <row r="2593" spans="1:15" s="497" customFormat="1" ht="30" x14ac:dyDescent="0.2">
      <c r="A2593" s="506"/>
      <c r="B2593" s="495"/>
      <c r="C2593" s="495"/>
      <c r="D2593" s="495"/>
      <c r="E2593" s="495"/>
      <c r="F2593" s="495"/>
      <c r="H2593" s="495"/>
      <c r="J2593" s="495"/>
      <c r="K2593" s="495"/>
      <c r="L2593" s="495"/>
      <c r="O2593" s="509"/>
    </row>
    <row r="2594" spans="1:15" s="497" customFormat="1" ht="30" x14ac:dyDescent="0.2">
      <c r="A2594" s="506"/>
      <c r="B2594" s="495"/>
      <c r="C2594" s="495"/>
      <c r="D2594" s="495"/>
      <c r="E2594" s="495"/>
      <c r="F2594" s="495"/>
      <c r="H2594" s="495"/>
      <c r="J2594" s="495"/>
      <c r="K2594" s="495"/>
      <c r="L2594" s="495"/>
      <c r="O2594" s="509"/>
    </row>
    <row r="2595" spans="1:15" s="497" customFormat="1" ht="30" x14ac:dyDescent="0.2">
      <c r="A2595" s="506"/>
      <c r="B2595" s="495"/>
      <c r="C2595" s="495"/>
      <c r="D2595" s="495"/>
      <c r="E2595" s="495"/>
      <c r="F2595" s="495"/>
      <c r="H2595" s="495"/>
      <c r="J2595" s="495"/>
      <c r="K2595" s="495"/>
      <c r="L2595" s="495"/>
      <c r="O2595" s="509"/>
    </row>
    <row r="2596" spans="1:15" s="497" customFormat="1" ht="30" x14ac:dyDescent="0.2">
      <c r="A2596" s="506"/>
      <c r="B2596" s="495"/>
      <c r="C2596" s="495"/>
      <c r="D2596" s="495"/>
      <c r="E2596" s="495"/>
      <c r="F2596" s="495"/>
      <c r="H2596" s="495"/>
      <c r="J2596" s="495"/>
      <c r="K2596" s="495"/>
      <c r="L2596" s="495"/>
      <c r="O2596" s="509"/>
    </row>
    <row r="2597" spans="1:15" s="497" customFormat="1" ht="30" x14ac:dyDescent="0.2">
      <c r="A2597" s="506"/>
      <c r="B2597" s="495"/>
      <c r="C2597" s="495"/>
      <c r="D2597" s="495"/>
      <c r="E2597" s="495"/>
      <c r="F2597" s="495"/>
      <c r="H2597" s="495"/>
      <c r="J2597" s="495"/>
      <c r="K2597" s="495"/>
      <c r="L2597" s="495"/>
      <c r="O2597" s="509"/>
    </row>
    <row r="2598" spans="1:15" s="497" customFormat="1" ht="30" x14ac:dyDescent="0.2">
      <c r="A2598" s="506"/>
      <c r="B2598" s="495"/>
      <c r="C2598" s="495"/>
      <c r="D2598" s="495"/>
      <c r="E2598" s="495"/>
      <c r="F2598" s="495"/>
      <c r="H2598" s="495"/>
      <c r="J2598" s="495"/>
      <c r="K2598" s="495"/>
      <c r="L2598" s="495"/>
      <c r="O2598" s="509"/>
    </row>
    <row r="2599" spans="1:15" s="497" customFormat="1" ht="30" x14ac:dyDescent="0.2">
      <c r="A2599" s="506"/>
      <c r="B2599" s="495"/>
      <c r="C2599" s="495"/>
      <c r="D2599" s="495"/>
      <c r="E2599" s="495"/>
      <c r="F2599" s="495"/>
      <c r="H2599" s="495"/>
      <c r="J2599" s="495"/>
      <c r="K2599" s="495"/>
      <c r="L2599" s="495"/>
      <c r="O2599" s="509"/>
    </row>
    <row r="2600" spans="1:15" s="497" customFormat="1" ht="30" x14ac:dyDescent="0.2">
      <c r="A2600" s="506"/>
      <c r="B2600" s="495"/>
      <c r="C2600" s="495"/>
      <c r="D2600" s="495"/>
      <c r="E2600" s="495"/>
      <c r="F2600" s="495"/>
      <c r="H2600" s="495"/>
      <c r="J2600" s="495"/>
      <c r="K2600" s="495"/>
      <c r="L2600" s="495"/>
      <c r="O2600" s="509"/>
    </row>
    <row r="2601" spans="1:15" s="497" customFormat="1" ht="30" x14ac:dyDescent="0.2">
      <c r="A2601" s="506"/>
      <c r="B2601" s="495"/>
      <c r="C2601" s="495"/>
      <c r="D2601" s="495"/>
      <c r="E2601" s="495"/>
      <c r="F2601" s="495"/>
      <c r="H2601" s="495"/>
      <c r="J2601" s="495"/>
      <c r="K2601" s="495"/>
      <c r="L2601" s="495"/>
      <c r="O2601" s="509"/>
    </row>
    <row r="2602" spans="1:15" s="497" customFormat="1" ht="30" x14ac:dyDescent="0.2">
      <c r="A2602" s="506"/>
      <c r="B2602" s="495"/>
      <c r="C2602" s="495"/>
      <c r="D2602" s="495"/>
      <c r="E2602" s="495"/>
      <c r="F2602" s="495"/>
      <c r="H2602" s="495"/>
      <c r="J2602" s="495"/>
      <c r="K2602" s="495"/>
      <c r="L2602" s="495"/>
      <c r="O2602" s="509"/>
    </row>
    <row r="2603" spans="1:15" s="497" customFormat="1" ht="30" x14ac:dyDescent="0.2">
      <c r="A2603" s="506"/>
      <c r="B2603" s="495"/>
      <c r="C2603" s="495"/>
      <c r="D2603" s="495"/>
      <c r="E2603" s="495"/>
      <c r="F2603" s="495"/>
      <c r="H2603" s="495"/>
      <c r="J2603" s="495"/>
      <c r="K2603" s="495"/>
      <c r="L2603" s="495"/>
      <c r="O2603" s="509"/>
    </row>
    <row r="2604" spans="1:15" s="497" customFormat="1" ht="30" x14ac:dyDescent="0.2">
      <c r="A2604" s="506"/>
      <c r="B2604" s="495"/>
      <c r="C2604" s="495"/>
      <c r="D2604" s="495"/>
      <c r="E2604" s="495"/>
      <c r="F2604" s="495"/>
      <c r="H2604" s="495"/>
      <c r="J2604" s="495"/>
      <c r="K2604" s="495"/>
      <c r="L2604" s="495"/>
      <c r="O2604" s="509"/>
    </row>
    <row r="2605" spans="1:15" s="497" customFormat="1" ht="30" x14ac:dyDescent="0.2">
      <c r="A2605" s="506"/>
      <c r="B2605" s="495"/>
      <c r="C2605" s="495"/>
      <c r="D2605" s="495"/>
      <c r="E2605" s="495"/>
      <c r="F2605" s="495"/>
      <c r="H2605" s="495"/>
      <c r="J2605" s="495"/>
      <c r="K2605" s="495"/>
      <c r="L2605" s="495"/>
      <c r="O2605" s="509"/>
    </row>
    <row r="2606" spans="1:15" s="497" customFormat="1" ht="30" x14ac:dyDescent="0.2">
      <c r="A2606" s="506"/>
      <c r="B2606" s="495"/>
      <c r="C2606" s="495"/>
      <c r="D2606" s="495"/>
      <c r="E2606" s="495"/>
      <c r="F2606" s="495"/>
      <c r="H2606" s="495"/>
      <c r="J2606" s="495"/>
      <c r="K2606" s="495"/>
      <c r="L2606" s="495"/>
      <c r="O2606" s="509"/>
    </row>
    <row r="2607" spans="1:15" s="497" customFormat="1" ht="30" x14ac:dyDescent="0.2">
      <c r="A2607" s="506"/>
      <c r="B2607" s="495"/>
      <c r="C2607" s="495"/>
      <c r="D2607" s="495"/>
      <c r="E2607" s="495"/>
      <c r="F2607" s="495"/>
      <c r="H2607" s="495"/>
      <c r="J2607" s="495"/>
      <c r="K2607" s="495"/>
      <c r="L2607" s="495"/>
      <c r="O2607" s="509"/>
    </row>
    <row r="2608" spans="1:15" s="497" customFormat="1" ht="30" x14ac:dyDescent="0.2">
      <c r="A2608" s="506"/>
      <c r="B2608" s="495"/>
      <c r="C2608" s="495"/>
      <c r="D2608" s="495"/>
      <c r="E2608" s="495"/>
      <c r="F2608" s="495"/>
      <c r="H2608" s="495"/>
      <c r="J2608" s="495"/>
      <c r="K2608" s="495"/>
      <c r="L2608" s="495"/>
      <c r="O2608" s="509"/>
    </row>
    <row r="2609" spans="1:15" s="497" customFormat="1" ht="30" x14ac:dyDescent="0.2">
      <c r="A2609" s="506"/>
      <c r="B2609" s="495"/>
      <c r="C2609" s="495"/>
      <c r="D2609" s="495"/>
      <c r="E2609" s="495"/>
      <c r="F2609" s="495"/>
      <c r="H2609" s="495"/>
      <c r="J2609" s="495"/>
      <c r="K2609" s="495"/>
      <c r="L2609" s="495"/>
      <c r="O2609" s="509"/>
    </row>
    <row r="2610" spans="1:15" s="497" customFormat="1" ht="30" x14ac:dyDescent="0.2">
      <c r="A2610" s="506"/>
      <c r="B2610" s="495"/>
      <c r="C2610" s="495"/>
      <c r="D2610" s="495"/>
      <c r="E2610" s="495"/>
      <c r="F2610" s="495"/>
      <c r="H2610" s="495"/>
      <c r="J2610" s="495"/>
      <c r="K2610" s="495"/>
      <c r="L2610" s="495"/>
      <c r="O2610" s="509"/>
    </row>
    <row r="2611" spans="1:15" s="497" customFormat="1" ht="30" x14ac:dyDescent="0.2">
      <c r="A2611" s="506"/>
      <c r="B2611" s="495"/>
      <c r="C2611" s="495"/>
      <c r="D2611" s="495"/>
      <c r="E2611" s="495"/>
      <c r="F2611" s="495"/>
      <c r="H2611" s="495"/>
      <c r="J2611" s="495"/>
      <c r="K2611" s="495"/>
      <c r="L2611" s="495"/>
      <c r="O2611" s="509"/>
    </row>
    <row r="2612" spans="1:15" s="497" customFormat="1" ht="30" x14ac:dyDescent="0.2">
      <c r="A2612" s="506"/>
      <c r="B2612" s="495"/>
      <c r="C2612" s="495"/>
      <c r="D2612" s="495"/>
      <c r="E2612" s="495"/>
      <c r="F2612" s="495"/>
      <c r="H2612" s="495"/>
      <c r="J2612" s="495"/>
      <c r="K2612" s="495"/>
      <c r="L2612" s="495"/>
      <c r="O2612" s="509"/>
    </row>
    <row r="2613" spans="1:15" s="497" customFormat="1" ht="30" x14ac:dyDescent="0.2">
      <c r="A2613" s="506"/>
      <c r="B2613" s="495"/>
      <c r="C2613" s="495"/>
      <c r="D2613" s="495"/>
      <c r="E2613" s="495"/>
      <c r="F2613" s="495"/>
      <c r="H2613" s="495"/>
      <c r="J2613" s="495"/>
      <c r="K2613" s="495"/>
      <c r="L2613" s="495"/>
      <c r="O2613" s="509"/>
    </row>
    <row r="2614" spans="1:15" s="497" customFormat="1" ht="30" x14ac:dyDescent="0.2">
      <c r="A2614" s="506"/>
      <c r="B2614" s="495"/>
      <c r="C2614" s="495"/>
      <c r="D2614" s="495"/>
      <c r="E2614" s="495"/>
      <c r="F2614" s="495"/>
      <c r="H2614" s="495"/>
      <c r="J2614" s="495"/>
      <c r="K2614" s="495"/>
      <c r="L2614" s="495"/>
      <c r="O2614" s="509"/>
    </row>
    <row r="2615" spans="1:15" s="497" customFormat="1" ht="30" x14ac:dyDescent="0.2">
      <c r="A2615" s="506"/>
      <c r="B2615" s="495"/>
      <c r="C2615" s="495"/>
      <c r="D2615" s="495"/>
      <c r="E2615" s="495"/>
      <c r="F2615" s="495"/>
      <c r="H2615" s="495"/>
      <c r="J2615" s="495"/>
      <c r="K2615" s="495"/>
      <c r="L2615" s="495"/>
      <c r="O2615" s="509"/>
    </row>
    <row r="2616" spans="1:15" s="497" customFormat="1" ht="30" x14ac:dyDescent="0.2">
      <c r="A2616" s="506"/>
      <c r="B2616" s="495"/>
      <c r="C2616" s="495"/>
      <c r="D2616" s="495"/>
      <c r="E2616" s="495"/>
      <c r="F2616" s="495"/>
      <c r="H2616" s="495"/>
      <c r="J2616" s="495"/>
      <c r="K2616" s="495"/>
      <c r="L2616" s="495"/>
      <c r="O2616" s="509"/>
    </row>
    <row r="2617" spans="1:15" s="497" customFormat="1" ht="30" x14ac:dyDescent="0.2">
      <c r="A2617" s="506"/>
      <c r="B2617" s="495"/>
      <c r="C2617" s="495"/>
      <c r="D2617" s="495"/>
      <c r="E2617" s="495"/>
      <c r="F2617" s="495"/>
      <c r="H2617" s="495"/>
      <c r="J2617" s="495"/>
      <c r="K2617" s="495"/>
      <c r="L2617" s="495"/>
      <c r="O2617" s="509"/>
    </row>
    <row r="2618" spans="1:15" s="497" customFormat="1" ht="30" x14ac:dyDescent="0.2">
      <c r="A2618" s="506"/>
      <c r="B2618" s="495"/>
      <c r="C2618" s="495"/>
      <c r="D2618" s="495"/>
      <c r="E2618" s="495"/>
      <c r="F2618" s="495"/>
      <c r="H2618" s="495"/>
      <c r="J2618" s="495"/>
      <c r="K2618" s="495"/>
      <c r="L2618" s="495"/>
      <c r="O2618" s="509"/>
    </row>
    <row r="2619" spans="1:15" s="497" customFormat="1" ht="30" x14ac:dyDescent="0.2">
      <c r="A2619" s="506"/>
      <c r="B2619" s="495"/>
      <c r="C2619" s="495"/>
      <c r="D2619" s="495"/>
      <c r="E2619" s="495"/>
      <c r="F2619" s="495"/>
      <c r="H2619" s="495"/>
      <c r="J2619" s="495"/>
      <c r="K2619" s="495"/>
      <c r="L2619" s="495"/>
      <c r="O2619" s="509"/>
    </row>
    <row r="2620" spans="1:15" s="497" customFormat="1" ht="30" x14ac:dyDescent="0.2">
      <c r="A2620" s="506"/>
      <c r="B2620" s="495"/>
      <c r="C2620" s="495"/>
      <c r="D2620" s="495"/>
      <c r="E2620" s="495"/>
      <c r="F2620" s="495"/>
      <c r="H2620" s="495"/>
      <c r="J2620" s="495"/>
      <c r="K2620" s="495"/>
      <c r="L2620" s="495"/>
      <c r="O2620" s="509"/>
    </row>
    <row r="2621" spans="1:15" s="497" customFormat="1" ht="30" x14ac:dyDescent="0.2">
      <c r="A2621" s="506"/>
      <c r="B2621" s="495"/>
      <c r="C2621" s="495"/>
      <c r="D2621" s="495"/>
      <c r="E2621" s="495"/>
      <c r="F2621" s="495"/>
      <c r="H2621" s="495"/>
      <c r="J2621" s="495"/>
      <c r="K2621" s="495"/>
      <c r="L2621" s="495"/>
      <c r="O2621" s="509"/>
    </row>
    <row r="2622" spans="1:15" s="497" customFormat="1" ht="30" x14ac:dyDescent="0.2">
      <c r="A2622" s="506"/>
      <c r="B2622" s="495"/>
      <c r="C2622" s="495"/>
      <c r="D2622" s="495"/>
      <c r="E2622" s="495"/>
      <c r="F2622" s="495"/>
      <c r="H2622" s="495"/>
      <c r="J2622" s="495"/>
      <c r="K2622" s="495"/>
      <c r="L2622" s="495"/>
      <c r="O2622" s="509"/>
    </row>
    <row r="2623" spans="1:15" s="497" customFormat="1" ht="30" x14ac:dyDescent="0.2">
      <c r="A2623" s="506"/>
      <c r="B2623" s="495"/>
      <c r="C2623" s="495"/>
      <c r="D2623" s="495"/>
      <c r="E2623" s="495"/>
      <c r="F2623" s="495"/>
      <c r="H2623" s="495"/>
      <c r="J2623" s="495"/>
      <c r="K2623" s="495"/>
      <c r="L2623" s="495"/>
      <c r="O2623" s="509"/>
    </row>
    <row r="2624" spans="1:15" s="497" customFormat="1" ht="30" x14ac:dyDescent="0.2">
      <c r="A2624" s="506"/>
      <c r="B2624" s="495"/>
      <c r="C2624" s="495"/>
      <c r="D2624" s="495"/>
      <c r="E2624" s="495"/>
      <c r="F2624" s="495"/>
      <c r="H2624" s="495"/>
      <c r="J2624" s="495"/>
      <c r="K2624" s="495"/>
      <c r="L2624" s="495"/>
      <c r="O2624" s="509"/>
    </row>
    <row r="2625" spans="1:15" s="497" customFormat="1" ht="30" x14ac:dyDescent="0.2">
      <c r="A2625" s="506"/>
      <c r="B2625" s="495"/>
      <c r="C2625" s="495"/>
      <c r="D2625" s="495"/>
      <c r="E2625" s="495"/>
      <c r="F2625" s="495"/>
      <c r="H2625" s="495"/>
      <c r="J2625" s="495"/>
      <c r="K2625" s="495"/>
      <c r="L2625" s="495"/>
      <c r="O2625" s="509"/>
    </row>
    <row r="2626" spans="1:15" s="497" customFormat="1" ht="30" x14ac:dyDescent="0.2">
      <c r="A2626" s="506"/>
      <c r="B2626" s="495"/>
      <c r="C2626" s="495"/>
      <c r="D2626" s="495"/>
      <c r="E2626" s="495"/>
      <c r="F2626" s="495"/>
      <c r="H2626" s="495"/>
      <c r="J2626" s="495"/>
      <c r="K2626" s="495"/>
      <c r="L2626" s="495"/>
      <c r="O2626" s="509"/>
    </row>
    <row r="2627" spans="1:15" s="497" customFormat="1" ht="30" x14ac:dyDescent="0.2">
      <c r="A2627" s="506"/>
      <c r="B2627" s="495"/>
      <c r="C2627" s="495"/>
      <c r="D2627" s="495"/>
      <c r="E2627" s="495"/>
      <c r="F2627" s="495"/>
      <c r="H2627" s="495"/>
      <c r="J2627" s="495"/>
      <c r="K2627" s="495"/>
      <c r="L2627" s="495"/>
      <c r="O2627" s="509"/>
    </row>
    <row r="2628" spans="1:15" s="497" customFormat="1" ht="30" x14ac:dyDescent="0.2">
      <c r="A2628" s="506"/>
      <c r="B2628" s="495"/>
      <c r="C2628" s="495"/>
      <c r="D2628" s="495"/>
      <c r="E2628" s="495"/>
      <c r="F2628" s="495"/>
      <c r="H2628" s="495"/>
      <c r="J2628" s="495"/>
      <c r="K2628" s="495"/>
      <c r="L2628" s="495"/>
      <c r="O2628" s="509"/>
    </row>
    <row r="2629" spans="1:15" s="497" customFormat="1" ht="30" x14ac:dyDescent="0.2">
      <c r="A2629" s="506"/>
      <c r="B2629" s="495"/>
      <c r="C2629" s="495"/>
      <c r="D2629" s="495"/>
      <c r="E2629" s="495"/>
      <c r="F2629" s="495"/>
      <c r="H2629" s="495"/>
      <c r="J2629" s="495"/>
      <c r="K2629" s="495"/>
      <c r="L2629" s="495"/>
      <c r="O2629" s="509"/>
    </row>
    <row r="2630" spans="1:15" s="497" customFormat="1" ht="30" x14ac:dyDescent="0.2">
      <c r="A2630" s="506"/>
      <c r="B2630" s="495"/>
      <c r="C2630" s="495"/>
      <c r="D2630" s="495"/>
      <c r="E2630" s="495"/>
      <c r="F2630" s="495"/>
      <c r="H2630" s="495"/>
      <c r="J2630" s="495"/>
      <c r="K2630" s="495"/>
      <c r="L2630" s="495"/>
      <c r="O2630" s="509"/>
    </row>
    <row r="2631" spans="1:15" s="497" customFormat="1" ht="30" x14ac:dyDescent="0.2">
      <c r="A2631" s="506"/>
      <c r="B2631" s="495"/>
      <c r="C2631" s="495"/>
      <c r="D2631" s="495"/>
      <c r="E2631" s="495"/>
      <c r="F2631" s="495"/>
      <c r="H2631" s="495"/>
      <c r="J2631" s="495"/>
      <c r="K2631" s="495"/>
      <c r="L2631" s="495"/>
      <c r="O2631" s="509"/>
    </row>
    <row r="2632" spans="1:15" s="497" customFormat="1" ht="30" x14ac:dyDescent="0.2">
      <c r="A2632" s="506"/>
      <c r="B2632" s="495"/>
      <c r="C2632" s="495"/>
      <c r="D2632" s="495"/>
      <c r="E2632" s="495"/>
      <c r="F2632" s="495"/>
      <c r="H2632" s="495"/>
      <c r="J2632" s="495"/>
      <c r="K2632" s="495"/>
      <c r="L2632" s="495"/>
      <c r="O2632" s="509"/>
    </row>
    <row r="2633" spans="1:15" s="497" customFormat="1" ht="30" x14ac:dyDescent="0.2">
      <c r="A2633" s="506"/>
      <c r="B2633" s="495"/>
      <c r="C2633" s="495"/>
      <c r="D2633" s="495"/>
      <c r="E2633" s="495"/>
      <c r="F2633" s="495"/>
      <c r="H2633" s="495"/>
      <c r="J2633" s="495"/>
      <c r="K2633" s="495"/>
      <c r="L2633" s="495"/>
      <c r="O2633" s="509"/>
    </row>
    <row r="2634" spans="1:15" s="497" customFormat="1" ht="30" x14ac:dyDescent="0.2">
      <c r="A2634" s="506"/>
      <c r="B2634" s="495"/>
      <c r="C2634" s="495"/>
      <c r="D2634" s="495"/>
      <c r="E2634" s="495"/>
      <c r="F2634" s="495"/>
      <c r="H2634" s="495"/>
      <c r="J2634" s="495"/>
      <c r="K2634" s="495"/>
      <c r="L2634" s="495"/>
      <c r="O2634" s="509"/>
    </row>
    <row r="2635" spans="1:15" s="497" customFormat="1" ht="30" x14ac:dyDescent="0.2">
      <c r="A2635" s="506"/>
      <c r="B2635" s="495"/>
      <c r="C2635" s="495"/>
      <c r="D2635" s="495"/>
      <c r="E2635" s="495"/>
      <c r="F2635" s="495"/>
      <c r="H2635" s="495"/>
      <c r="J2635" s="495"/>
      <c r="K2635" s="495"/>
      <c r="L2635" s="495"/>
      <c r="O2635" s="509"/>
    </row>
    <row r="2636" spans="1:15" s="497" customFormat="1" ht="30" x14ac:dyDescent="0.2">
      <c r="A2636" s="506"/>
      <c r="B2636" s="495"/>
      <c r="C2636" s="495"/>
      <c r="D2636" s="495"/>
      <c r="E2636" s="495"/>
      <c r="F2636" s="495"/>
      <c r="H2636" s="495"/>
      <c r="J2636" s="495"/>
      <c r="K2636" s="495"/>
      <c r="L2636" s="495"/>
      <c r="O2636" s="509"/>
    </row>
    <row r="2637" spans="1:15" s="497" customFormat="1" ht="30" x14ac:dyDescent="0.2">
      <c r="A2637" s="506"/>
      <c r="B2637" s="495"/>
      <c r="C2637" s="495"/>
      <c r="D2637" s="495"/>
      <c r="E2637" s="495"/>
      <c r="F2637" s="495"/>
      <c r="H2637" s="495"/>
      <c r="J2637" s="495"/>
      <c r="K2637" s="495"/>
      <c r="L2637" s="495"/>
      <c r="O2637" s="509"/>
    </row>
    <row r="2638" spans="1:15" s="497" customFormat="1" ht="30" x14ac:dyDescent="0.2">
      <c r="A2638" s="506"/>
      <c r="B2638" s="495"/>
      <c r="C2638" s="495"/>
      <c r="D2638" s="495"/>
      <c r="E2638" s="495"/>
      <c r="F2638" s="495"/>
      <c r="H2638" s="495"/>
      <c r="J2638" s="495"/>
      <c r="K2638" s="495"/>
      <c r="L2638" s="495"/>
      <c r="O2638" s="509"/>
    </row>
    <row r="2639" spans="1:15" s="497" customFormat="1" ht="30" x14ac:dyDescent="0.2">
      <c r="A2639" s="506"/>
      <c r="B2639" s="495"/>
      <c r="C2639" s="495"/>
      <c r="D2639" s="495"/>
      <c r="E2639" s="495"/>
      <c r="F2639" s="495"/>
      <c r="H2639" s="495"/>
      <c r="J2639" s="495"/>
      <c r="K2639" s="495"/>
      <c r="L2639" s="495"/>
      <c r="O2639" s="499"/>
    </row>
    <row r="2640" spans="1:15" s="497" customFormat="1" ht="30" x14ac:dyDescent="0.2">
      <c r="A2640" s="506"/>
      <c r="B2640" s="495"/>
      <c r="C2640" s="495"/>
      <c r="D2640" s="495"/>
      <c r="E2640" s="495"/>
      <c r="F2640" s="495"/>
      <c r="H2640" s="495"/>
      <c r="J2640" s="495"/>
      <c r="K2640" s="495"/>
      <c r="L2640" s="495"/>
      <c r="O2640" s="509"/>
    </row>
    <row r="2641" spans="1:15" s="497" customFormat="1" ht="30" x14ac:dyDescent="0.2">
      <c r="A2641" s="506"/>
      <c r="B2641" s="495"/>
      <c r="C2641" s="495"/>
      <c r="D2641" s="495"/>
      <c r="E2641" s="495"/>
      <c r="F2641" s="495"/>
      <c r="H2641" s="495"/>
      <c r="J2641" s="495"/>
      <c r="K2641" s="495"/>
      <c r="L2641" s="495"/>
      <c r="O2641" s="509"/>
    </row>
    <row r="2642" spans="1:15" s="497" customFormat="1" ht="30" x14ac:dyDescent="0.2">
      <c r="A2642" s="506"/>
      <c r="B2642" s="495"/>
      <c r="C2642" s="495"/>
      <c r="D2642" s="495"/>
      <c r="E2642" s="495"/>
      <c r="F2642" s="495"/>
      <c r="H2642" s="495"/>
      <c r="J2642" s="495"/>
      <c r="K2642" s="495"/>
      <c r="L2642" s="495"/>
      <c r="O2642" s="509"/>
    </row>
    <row r="2643" spans="1:15" s="497" customFormat="1" ht="30" x14ac:dyDescent="0.2">
      <c r="A2643" s="506"/>
      <c r="B2643" s="495"/>
      <c r="C2643" s="495"/>
      <c r="D2643" s="495"/>
      <c r="E2643" s="495"/>
      <c r="F2643" s="495"/>
      <c r="H2643" s="495"/>
      <c r="J2643" s="495"/>
      <c r="K2643" s="495"/>
      <c r="L2643" s="495"/>
      <c r="O2643" s="509"/>
    </row>
    <row r="2644" spans="1:15" s="497" customFormat="1" ht="30" x14ac:dyDescent="0.2">
      <c r="A2644" s="506"/>
      <c r="B2644" s="495"/>
      <c r="C2644" s="495"/>
      <c r="D2644" s="495"/>
      <c r="E2644" s="495"/>
      <c r="F2644" s="495"/>
      <c r="H2644" s="495"/>
      <c r="J2644" s="495"/>
      <c r="K2644" s="495"/>
      <c r="L2644" s="495"/>
      <c r="O2644" s="509"/>
    </row>
    <row r="2645" spans="1:15" s="497" customFormat="1" ht="30" x14ac:dyDescent="0.2">
      <c r="A2645" s="506"/>
      <c r="B2645" s="495"/>
      <c r="C2645" s="495"/>
      <c r="D2645" s="495"/>
      <c r="E2645" s="495"/>
      <c r="F2645" s="495"/>
      <c r="H2645" s="495"/>
      <c r="J2645" s="495"/>
      <c r="K2645" s="495"/>
      <c r="L2645" s="495"/>
      <c r="O2645" s="509"/>
    </row>
    <row r="2646" spans="1:15" s="497" customFormat="1" ht="30" x14ac:dyDescent="0.2">
      <c r="A2646" s="506"/>
      <c r="B2646" s="495"/>
      <c r="C2646" s="495"/>
      <c r="D2646" s="495"/>
      <c r="E2646" s="495"/>
      <c r="F2646" s="495"/>
      <c r="H2646" s="495"/>
      <c r="J2646" s="495"/>
      <c r="K2646" s="495"/>
      <c r="L2646" s="495"/>
      <c r="O2646" s="509"/>
    </row>
    <row r="2647" spans="1:15" s="497" customFormat="1" ht="30" x14ac:dyDescent="0.2">
      <c r="A2647" s="506"/>
      <c r="B2647" s="495"/>
      <c r="C2647" s="495"/>
      <c r="D2647" s="495"/>
      <c r="E2647" s="495"/>
      <c r="F2647" s="495"/>
      <c r="H2647" s="495"/>
      <c r="J2647" s="495"/>
      <c r="K2647" s="495"/>
      <c r="L2647" s="495"/>
      <c r="O2647" s="509"/>
    </row>
    <row r="2648" spans="1:15" s="497" customFormat="1" ht="30" x14ac:dyDescent="0.2">
      <c r="A2648" s="506"/>
      <c r="B2648" s="495"/>
      <c r="C2648" s="495"/>
      <c r="D2648" s="495"/>
      <c r="E2648" s="495"/>
      <c r="F2648" s="495"/>
      <c r="H2648" s="495"/>
      <c r="J2648" s="495"/>
      <c r="K2648" s="495"/>
      <c r="L2648" s="495"/>
      <c r="O2648" s="509"/>
    </row>
    <row r="2649" spans="1:15" s="497" customFormat="1" ht="30" x14ac:dyDescent="0.2">
      <c r="A2649" s="506"/>
      <c r="B2649" s="495"/>
      <c r="C2649" s="495"/>
      <c r="D2649" s="495"/>
      <c r="E2649" s="495"/>
      <c r="F2649" s="495"/>
      <c r="H2649" s="495"/>
      <c r="J2649" s="495"/>
      <c r="K2649" s="495"/>
      <c r="L2649" s="495"/>
      <c r="O2649" s="509"/>
    </row>
    <row r="2650" spans="1:15" s="497" customFormat="1" ht="30" x14ac:dyDescent="0.2">
      <c r="A2650" s="506"/>
      <c r="B2650" s="495"/>
      <c r="C2650" s="495"/>
      <c r="D2650" s="495"/>
      <c r="E2650" s="495"/>
      <c r="F2650" s="495"/>
      <c r="H2650" s="495"/>
      <c r="J2650" s="495"/>
      <c r="K2650" s="495"/>
      <c r="L2650" s="495"/>
      <c r="O2650" s="509"/>
    </row>
    <row r="2651" spans="1:15" s="497" customFormat="1" ht="30" x14ac:dyDescent="0.2">
      <c r="A2651" s="506"/>
      <c r="B2651" s="495"/>
      <c r="C2651" s="495"/>
      <c r="D2651" s="495"/>
      <c r="E2651" s="495"/>
      <c r="F2651" s="495"/>
      <c r="H2651" s="495"/>
      <c r="J2651" s="495"/>
      <c r="K2651" s="495"/>
      <c r="L2651" s="495"/>
      <c r="O2651" s="509"/>
    </row>
    <row r="2652" spans="1:15" s="497" customFormat="1" ht="30" x14ac:dyDescent="0.2">
      <c r="A2652" s="506"/>
      <c r="B2652" s="495"/>
      <c r="C2652" s="495"/>
      <c r="D2652" s="495"/>
      <c r="E2652" s="495"/>
      <c r="F2652" s="495"/>
      <c r="H2652" s="495"/>
      <c r="J2652" s="495"/>
      <c r="K2652" s="495"/>
      <c r="L2652" s="495"/>
      <c r="O2652" s="509"/>
    </row>
    <row r="2653" spans="1:15" s="497" customFormat="1" ht="30" x14ac:dyDescent="0.2">
      <c r="A2653" s="506"/>
      <c r="B2653" s="495"/>
      <c r="C2653" s="495"/>
      <c r="D2653" s="495"/>
      <c r="E2653" s="495"/>
      <c r="F2653" s="495"/>
      <c r="H2653" s="495"/>
      <c r="J2653" s="495"/>
      <c r="K2653" s="495"/>
      <c r="L2653" s="495"/>
      <c r="O2653" s="509"/>
    </row>
    <row r="2654" spans="1:15" s="497" customFormat="1" ht="30" x14ac:dyDescent="0.2">
      <c r="A2654" s="506"/>
      <c r="B2654" s="495"/>
      <c r="C2654" s="495"/>
      <c r="D2654" s="495"/>
      <c r="E2654" s="495"/>
      <c r="F2654" s="495"/>
      <c r="H2654" s="495"/>
      <c r="J2654" s="495"/>
      <c r="K2654" s="495"/>
      <c r="L2654" s="495"/>
      <c r="O2654" s="509"/>
    </row>
    <row r="2655" spans="1:15" s="497" customFormat="1" ht="30" x14ac:dyDescent="0.2">
      <c r="A2655" s="506"/>
      <c r="B2655" s="495"/>
      <c r="C2655" s="495"/>
      <c r="D2655" s="495"/>
      <c r="E2655" s="495"/>
      <c r="F2655" s="495"/>
      <c r="H2655" s="495"/>
      <c r="J2655" s="495"/>
      <c r="K2655" s="495"/>
      <c r="L2655" s="495"/>
      <c r="O2655" s="509"/>
    </row>
    <row r="2656" spans="1:15" s="497" customFormat="1" ht="30" x14ac:dyDescent="0.2">
      <c r="A2656" s="506"/>
      <c r="B2656" s="495"/>
      <c r="C2656" s="495"/>
      <c r="D2656" s="495"/>
      <c r="E2656" s="495"/>
      <c r="F2656" s="495"/>
      <c r="H2656" s="495"/>
      <c r="J2656" s="495"/>
      <c r="K2656" s="495"/>
      <c r="L2656" s="495"/>
      <c r="O2656" s="509"/>
    </row>
    <row r="2657" spans="1:15" s="497" customFormat="1" ht="30" x14ac:dyDescent="0.2">
      <c r="A2657" s="506"/>
      <c r="B2657" s="495"/>
      <c r="C2657" s="495"/>
      <c r="D2657" s="495"/>
      <c r="E2657" s="495"/>
      <c r="F2657" s="495"/>
      <c r="H2657" s="495"/>
      <c r="J2657" s="495"/>
      <c r="K2657" s="495"/>
      <c r="L2657" s="495"/>
      <c r="O2657" s="509"/>
    </row>
    <row r="2658" spans="1:15" s="497" customFormat="1" ht="30" x14ac:dyDescent="0.2">
      <c r="A2658" s="506"/>
      <c r="B2658" s="495"/>
      <c r="C2658" s="495"/>
      <c r="D2658" s="495"/>
      <c r="E2658" s="495"/>
      <c r="F2658" s="495"/>
      <c r="H2658" s="495"/>
      <c r="J2658" s="495"/>
      <c r="K2658" s="495"/>
      <c r="L2658" s="495"/>
      <c r="O2658" s="509"/>
    </row>
    <row r="2659" spans="1:15" s="497" customFormat="1" ht="30" x14ac:dyDescent="0.2">
      <c r="A2659" s="506"/>
      <c r="B2659" s="495"/>
      <c r="C2659" s="495"/>
      <c r="D2659" s="495"/>
      <c r="E2659" s="495"/>
      <c r="F2659" s="495"/>
      <c r="H2659" s="495"/>
      <c r="J2659" s="495"/>
      <c r="K2659" s="495"/>
      <c r="L2659" s="495"/>
      <c r="O2659" s="509"/>
    </row>
    <row r="2660" spans="1:15" s="497" customFormat="1" ht="30" x14ac:dyDescent="0.2">
      <c r="A2660" s="506"/>
      <c r="B2660" s="495"/>
      <c r="C2660" s="495"/>
      <c r="D2660" s="495"/>
      <c r="E2660" s="495"/>
      <c r="F2660" s="495"/>
      <c r="H2660" s="495"/>
      <c r="J2660" s="495"/>
      <c r="K2660" s="495"/>
      <c r="L2660" s="495"/>
      <c r="O2660" s="499"/>
    </row>
    <row r="2661" spans="1:15" s="497" customFormat="1" ht="30" x14ac:dyDescent="0.2">
      <c r="A2661" s="506"/>
      <c r="B2661" s="495"/>
      <c r="C2661" s="495"/>
      <c r="D2661" s="495"/>
      <c r="E2661" s="495"/>
      <c r="F2661" s="495"/>
      <c r="H2661" s="495"/>
      <c r="J2661" s="495"/>
      <c r="K2661" s="495"/>
      <c r="L2661" s="495"/>
      <c r="O2661" s="509"/>
    </row>
    <row r="2662" spans="1:15" s="497" customFormat="1" ht="30" x14ac:dyDescent="0.2">
      <c r="A2662" s="506"/>
      <c r="B2662" s="495"/>
      <c r="C2662" s="495"/>
      <c r="D2662" s="495"/>
      <c r="E2662" s="495"/>
      <c r="F2662" s="495"/>
      <c r="H2662" s="495"/>
      <c r="J2662" s="495"/>
      <c r="K2662" s="495"/>
      <c r="L2662" s="495"/>
      <c r="O2662" s="509"/>
    </row>
    <row r="2663" spans="1:15" s="497" customFormat="1" ht="30" x14ac:dyDescent="0.2">
      <c r="A2663" s="506"/>
      <c r="B2663" s="495"/>
      <c r="C2663" s="495"/>
      <c r="D2663" s="495"/>
      <c r="E2663" s="495"/>
      <c r="F2663" s="495"/>
      <c r="H2663" s="495"/>
      <c r="J2663" s="495"/>
      <c r="K2663" s="495"/>
      <c r="L2663" s="495"/>
      <c r="O2663" s="499"/>
    </row>
    <row r="2664" spans="1:15" s="497" customFormat="1" ht="30" x14ac:dyDescent="0.2">
      <c r="A2664" s="506"/>
      <c r="B2664" s="495"/>
      <c r="C2664" s="495"/>
      <c r="D2664" s="495"/>
      <c r="E2664" s="495"/>
      <c r="F2664" s="495"/>
      <c r="H2664" s="495"/>
      <c r="J2664" s="495"/>
      <c r="K2664" s="495"/>
      <c r="L2664" s="495"/>
      <c r="O2664" s="509"/>
    </row>
    <row r="2665" spans="1:15" s="497" customFormat="1" ht="30" x14ac:dyDescent="0.2">
      <c r="A2665" s="506"/>
      <c r="B2665" s="495"/>
      <c r="C2665" s="495"/>
      <c r="D2665" s="495"/>
      <c r="E2665" s="495"/>
      <c r="F2665" s="495"/>
      <c r="H2665" s="495"/>
      <c r="J2665" s="495"/>
      <c r="K2665" s="495"/>
      <c r="L2665" s="495"/>
      <c r="O2665" s="509"/>
    </row>
    <row r="2666" spans="1:15" s="497" customFormat="1" ht="30" x14ac:dyDescent="0.45">
      <c r="A2666" s="506"/>
      <c r="B2666" s="495"/>
      <c r="C2666" s="495"/>
      <c r="D2666" s="495"/>
      <c r="E2666" s="495"/>
      <c r="F2666" s="495"/>
      <c r="G2666" s="513"/>
      <c r="H2666" s="495"/>
      <c r="J2666" s="495"/>
      <c r="K2666" s="495"/>
      <c r="L2666" s="495"/>
      <c r="M2666" s="513"/>
      <c r="O2666" s="509"/>
    </row>
    <row r="2667" spans="1:15" s="497" customFormat="1" ht="30" x14ac:dyDescent="0.2">
      <c r="A2667" s="506"/>
      <c r="B2667" s="495"/>
      <c r="C2667" s="495"/>
      <c r="D2667" s="495"/>
      <c r="E2667" s="495"/>
      <c r="F2667" s="495"/>
      <c r="H2667" s="495"/>
      <c r="J2667" s="495"/>
      <c r="K2667" s="495"/>
      <c r="L2667" s="495"/>
      <c r="O2667" s="499"/>
    </row>
    <row r="2668" spans="1:15" s="497" customFormat="1" ht="30" x14ac:dyDescent="0.2">
      <c r="A2668" s="506"/>
      <c r="B2668" s="495"/>
      <c r="C2668" s="495"/>
      <c r="D2668" s="495"/>
      <c r="E2668" s="495"/>
      <c r="F2668" s="495"/>
      <c r="H2668" s="495"/>
      <c r="J2668" s="495"/>
      <c r="K2668" s="495"/>
      <c r="L2668" s="495"/>
      <c r="O2668" s="509"/>
    </row>
    <row r="2669" spans="1:15" s="497" customFormat="1" ht="30" x14ac:dyDescent="0.2">
      <c r="A2669" s="506"/>
      <c r="B2669" s="495"/>
      <c r="C2669" s="495"/>
      <c r="D2669" s="495"/>
      <c r="E2669" s="495"/>
      <c r="F2669" s="495"/>
      <c r="H2669" s="495"/>
      <c r="J2669" s="495"/>
      <c r="K2669" s="495"/>
      <c r="L2669" s="495"/>
      <c r="O2669" s="509"/>
    </row>
    <row r="2670" spans="1:15" s="497" customFormat="1" ht="30" x14ac:dyDescent="0.2">
      <c r="A2670" s="506"/>
      <c r="B2670" s="495"/>
      <c r="C2670" s="495"/>
      <c r="D2670" s="495"/>
      <c r="E2670" s="495"/>
      <c r="F2670" s="495"/>
      <c r="H2670" s="495"/>
      <c r="J2670" s="495"/>
      <c r="K2670" s="495"/>
      <c r="L2670" s="495"/>
      <c r="O2670" s="509"/>
    </row>
    <row r="2671" spans="1:15" s="497" customFormat="1" ht="30" x14ac:dyDescent="0.2">
      <c r="A2671" s="506"/>
      <c r="B2671" s="495"/>
      <c r="C2671" s="495"/>
      <c r="D2671" s="495"/>
      <c r="E2671" s="495"/>
      <c r="F2671" s="495"/>
      <c r="H2671" s="495"/>
      <c r="J2671" s="495"/>
      <c r="K2671" s="495"/>
      <c r="L2671" s="495"/>
      <c r="O2671" s="509"/>
    </row>
    <row r="2672" spans="1:15" s="497" customFormat="1" ht="30" x14ac:dyDescent="0.2">
      <c r="A2672" s="506"/>
      <c r="B2672" s="495"/>
      <c r="C2672" s="495"/>
      <c r="D2672" s="495"/>
      <c r="E2672" s="495"/>
      <c r="F2672" s="495"/>
      <c r="H2672" s="495"/>
      <c r="J2672" s="495"/>
      <c r="K2672" s="495"/>
      <c r="L2672" s="495"/>
      <c r="O2672" s="509"/>
    </row>
    <row r="2673" spans="1:15" s="497" customFormat="1" ht="30" x14ac:dyDescent="0.2">
      <c r="A2673" s="506"/>
      <c r="B2673" s="495"/>
      <c r="C2673" s="495"/>
      <c r="D2673" s="495"/>
      <c r="E2673" s="495"/>
      <c r="F2673" s="495"/>
      <c r="H2673" s="495"/>
      <c r="J2673" s="495"/>
      <c r="K2673" s="495"/>
      <c r="L2673" s="495"/>
      <c r="O2673" s="509"/>
    </row>
    <row r="2674" spans="1:15" s="497" customFormat="1" ht="30" x14ac:dyDescent="0.2">
      <c r="A2674" s="506"/>
      <c r="B2674" s="495"/>
      <c r="C2674" s="495"/>
      <c r="D2674" s="495"/>
      <c r="E2674" s="495"/>
      <c r="F2674" s="495"/>
      <c r="H2674" s="495"/>
      <c r="J2674" s="495"/>
      <c r="K2674" s="495"/>
      <c r="L2674" s="495"/>
      <c r="O2674" s="509"/>
    </row>
    <row r="2675" spans="1:15" s="497" customFormat="1" ht="30" x14ac:dyDescent="0.2">
      <c r="A2675" s="506"/>
      <c r="B2675" s="495"/>
      <c r="C2675" s="495"/>
      <c r="D2675" s="495"/>
      <c r="E2675" s="495"/>
      <c r="F2675" s="495"/>
      <c r="H2675" s="495"/>
      <c r="J2675" s="495"/>
      <c r="K2675" s="495"/>
      <c r="L2675" s="495"/>
      <c r="O2675" s="509"/>
    </row>
    <row r="2676" spans="1:15" s="497" customFormat="1" ht="30" x14ac:dyDescent="0.2">
      <c r="A2676" s="506"/>
      <c r="B2676" s="495"/>
      <c r="C2676" s="495"/>
      <c r="D2676" s="495"/>
      <c r="E2676" s="495"/>
      <c r="F2676" s="495"/>
      <c r="H2676" s="495"/>
      <c r="J2676" s="495"/>
      <c r="K2676" s="495"/>
      <c r="L2676" s="495"/>
      <c r="O2676" s="509"/>
    </row>
    <row r="2677" spans="1:15" s="497" customFormat="1" ht="30" x14ac:dyDescent="0.2">
      <c r="A2677" s="506"/>
      <c r="B2677" s="495"/>
      <c r="C2677" s="495"/>
      <c r="D2677" s="495"/>
      <c r="E2677" s="495"/>
      <c r="F2677" s="495"/>
      <c r="H2677" s="495"/>
      <c r="J2677" s="495"/>
      <c r="K2677" s="495"/>
      <c r="L2677" s="495"/>
      <c r="O2677" s="509"/>
    </row>
    <row r="2678" spans="1:15" s="497" customFormat="1" ht="30" x14ac:dyDescent="0.2">
      <c r="A2678" s="506"/>
      <c r="B2678" s="495"/>
      <c r="C2678" s="495"/>
      <c r="D2678" s="495"/>
      <c r="E2678" s="495"/>
      <c r="F2678" s="495"/>
      <c r="H2678" s="495"/>
      <c r="J2678" s="495"/>
      <c r="K2678" s="495"/>
      <c r="L2678" s="495"/>
      <c r="O2678" s="509"/>
    </row>
    <row r="2679" spans="1:15" s="497" customFormat="1" ht="30" x14ac:dyDescent="0.2">
      <c r="A2679" s="506"/>
      <c r="B2679" s="495"/>
      <c r="C2679" s="495"/>
      <c r="D2679" s="495"/>
      <c r="E2679" s="495"/>
      <c r="F2679" s="495"/>
      <c r="H2679" s="495"/>
      <c r="J2679" s="495"/>
      <c r="K2679" s="495"/>
      <c r="L2679" s="495"/>
      <c r="O2679" s="509"/>
    </row>
    <row r="2680" spans="1:15" s="497" customFormat="1" ht="30" x14ac:dyDescent="0.2">
      <c r="A2680" s="506"/>
      <c r="B2680" s="495"/>
      <c r="C2680" s="495"/>
      <c r="D2680" s="495"/>
      <c r="E2680" s="495"/>
      <c r="F2680" s="495"/>
      <c r="H2680" s="495"/>
      <c r="J2680" s="495"/>
      <c r="K2680" s="495"/>
      <c r="L2680" s="495"/>
      <c r="O2680" s="509"/>
    </row>
    <row r="2681" spans="1:15" s="497" customFormat="1" ht="30" x14ac:dyDescent="0.2">
      <c r="A2681" s="506"/>
      <c r="B2681" s="495"/>
      <c r="C2681" s="495"/>
      <c r="D2681" s="495"/>
      <c r="E2681" s="495"/>
      <c r="F2681" s="495"/>
      <c r="H2681" s="495"/>
      <c r="J2681" s="495"/>
      <c r="K2681" s="495"/>
      <c r="L2681" s="495"/>
      <c r="O2681" s="509"/>
    </row>
    <row r="2682" spans="1:15" s="497" customFormat="1" ht="30" x14ac:dyDescent="0.2">
      <c r="A2682" s="506"/>
      <c r="B2682" s="495"/>
      <c r="C2682" s="495"/>
      <c r="D2682" s="495"/>
      <c r="E2682" s="495"/>
      <c r="F2682" s="495"/>
      <c r="H2682" s="495"/>
      <c r="J2682" s="495"/>
      <c r="K2682" s="495"/>
      <c r="L2682" s="495"/>
      <c r="O2682" s="509"/>
    </row>
    <row r="2683" spans="1:15" s="497" customFormat="1" ht="30" x14ac:dyDescent="0.2">
      <c r="A2683" s="506"/>
      <c r="B2683" s="495"/>
      <c r="C2683" s="495"/>
      <c r="D2683" s="495"/>
      <c r="E2683" s="495"/>
      <c r="F2683" s="495"/>
      <c r="H2683" s="495"/>
      <c r="J2683" s="495"/>
      <c r="K2683" s="495"/>
      <c r="L2683" s="495"/>
      <c r="O2683" s="509"/>
    </row>
    <row r="2684" spans="1:15" s="497" customFormat="1" ht="30" x14ac:dyDescent="0.2">
      <c r="A2684" s="506"/>
      <c r="B2684" s="495"/>
      <c r="C2684" s="495"/>
      <c r="D2684" s="495"/>
      <c r="E2684" s="495"/>
      <c r="F2684" s="495"/>
      <c r="H2684" s="495"/>
      <c r="J2684" s="495"/>
      <c r="K2684" s="495"/>
      <c r="L2684" s="495"/>
      <c r="O2684" s="509"/>
    </row>
    <row r="2685" spans="1:15" s="497" customFormat="1" ht="30" x14ac:dyDescent="0.2">
      <c r="A2685" s="506"/>
      <c r="B2685" s="495"/>
      <c r="C2685" s="495"/>
      <c r="D2685" s="495"/>
      <c r="E2685" s="495"/>
      <c r="F2685" s="495"/>
      <c r="H2685" s="495"/>
      <c r="J2685" s="495"/>
      <c r="K2685" s="495"/>
      <c r="L2685" s="495"/>
      <c r="O2685" s="509"/>
    </row>
    <row r="2686" spans="1:15" s="497" customFormat="1" ht="30" x14ac:dyDescent="0.2">
      <c r="A2686" s="506"/>
      <c r="B2686" s="495"/>
      <c r="C2686" s="495"/>
      <c r="D2686" s="495"/>
      <c r="E2686" s="495"/>
      <c r="F2686" s="495"/>
      <c r="H2686" s="495"/>
      <c r="J2686" s="495"/>
      <c r="K2686" s="495"/>
      <c r="L2686" s="495"/>
      <c r="O2686" s="509"/>
    </row>
    <row r="2687" spans="1:15" s="497" customFormat="1" ht="30" x14ac:dyDescent="0.2">
      <c r="A2687" s="506"/>
      <c r="B2687" s="495"/>
      <c r="C2687" s="495"/>
      <c r="D2687" s="495"/>
      <c r="E2687" s="495"/>
      <c r="F2687" s="495"/>
      <c r="H2687" s="495"/>
      <c r="J2687" s="495"/>
      <c r="K2687" s="495"/>
      <c r="L2687" s="495"/>
      <c r="O2687" s="509"/>
    </row>
    <row r="2688" spans="1:15" s="497" customFormat="1" ht="30" x14ac:dyDescent="0.2">
      <c r="A2688" s="506"/>
      <c r="B2688" s="495"/>
      <c r="C2688" s="495"/>
      <c r="D2688" s="495"/>
      <c r="E2688" s="495"/>
      <c r="F2688" s="495"/>
      <c r="H2688" s="495"/>
      <c r="J2688" s="495"/>
      <c r="K2688" s="495"/>
      <c r="L2688" s="495"/>
      <c r="O2688" s="509"/>
    </row>
    <row r="2689" spans="1:15" s="497" customFormat="1" ht="30" x14ac:dyDescent="0.2">
      <c r="A2689" s="506"/>
      <c r="B2689" s="495"/>
      <c r="C2689" s="495"/>
      <c r="D2689" s="495"/>
      <c r="E2689" s="495"/>
      <c r="F2689" s="495"/>
      <c r="H2689" s="495"/>
      <c r="J2689" s="495"/>
      <c r="K2689" s="495"/>
      <c r="L2689" s="495"/>
      <c r="O2689" s="509"/>
    </row>
    <row r="2690" spans="1:15" s="497" customFormat="1" ht="30" x14ac:dyDescent="0.2">
      <c r="A2690" s="506"/>
      <c r="B2690" s="495"/>
      <c r="C2690" s="495"/>
      <c r="D2690" s="495"/>
      <c r="E2690" s="495"/>
      <c r="F2690" s="495"/>
      <c r="H2690" s="495"/>
      <c r="J2690" s="495"/>
      <c r="K2690" s="495"/>
      <c r="L2690" s="495"/>
      <c r="O2690" s="509"/>
    </row>
    <row r="2691" spans="1:15" s="497" customFormat="1" ht="30" x14ac:dyDescent="0.2">
      <c r="A2691" s="506"/>
      <c r="B2691" s="495"/>
      <c r="C2691" s="495"/>
      <c r="D2691" s="495"/>
      <c r="E2691" s="495"/>
      <c r="F2691" s="495"/>
      <c r="H2691" s="495"/>
      <c r="J2691" s="495"/>
      <c r="K2691" s="495"/>
      <c r="L2691" s="495"/>
      <c r="O2691" s="509"/>
    </row>
    <row r="2692" spans="1:15" s="497" customFormat="1" ht="30" x14ac:dyDescent="0.2">
      <c r="A2692" s="506"/>
      <c r="B2692" s="495"/>
      <c r="C2692" s="495"/>
      <c r="D2692" s="495"/>
      <c r="E2692" s="495"/>
      <c r="F2692" s="495"/>
      <c r="H2692" s="495"/>
      <c r="J2692" s="495"/>
      <c r="K2692" s="495"/>
      <c r="L2692" s="495"/>
      <c r="O2692" s="509"/>
    </row>
    <row r="2693" spans="1:15" s="497" customFormat="1" ht="30" x14ac:dyDescent="0.2">
      <c r="A2693" s="506"/>
      <c r="B2693" s="495"/>
      <c r="C2693" s="495"/>
      <c r="D2693" s="495"/>
      <c r="E2693" s="495"/>
      <c r="F2693" s="495"/>
      <c r="H2693" s="495"/>
      <c r="J2693" s="495"/>
      <c r="K2693" s="495"/>
      <c r="L2693" s="495"/>
      <c r="O2693" s="509"/>
    </row>
    <row r="2694" spans="1:15" s="497" customFormat="1" ht="30" x14ac:dyDescent="0.2">
      <c r="A2694" s="506"/>
      <c r="B2694" s="495"/>
      <c r="C2694" s="495"/>
      <c r="D2694" s="495"/>
      <c r="E2694" s="495"/>
      <c r="F2694" s="495"/>
      <c r="H2694" s="495"/>
      <c r="J2694" s="495"/>
      <c r="K2694" s="495"/>
      <c r="L2694" s="495"/>
      <c r="O2694" s="509"/>
    </row>
    <row r="2695" spans="1:15" s="497" customFormat="1" ht="30" x14ac:dyDescent="0.2">
      <c r="A2695" s="506"/>
      <c r="B2695" s="495"/>
      <c r="C2695" s="495"/>
      <c r="D2695" s="495"/>
      <c r="E2695" s="495"/>
      <c r="F2695" s="495"/>
      <c r="H2695" s="495"/>
      <c r="J2695" s="495"/>
      <c r="K2695" s="495"/>
      <c r="L2695" s="495"/>
      <c r="O2695" s="509"/>
    </row>
    <row r="2696" spans="1:15" s="497" customFormat="1" ht="30" x14ac:dyDescent="0.2">
      <c r="A2696" s="506"/>
      <c r="B2696" s="495"/>
      <c r="C2696" s="495"/>
      <c r="D2696" s="495"/>
      <c r="E2696" s="495"/>
      <c r="F2696" s="495"/>
      <c r="H2696" s="495"/>
      <c r="J2696" s="495"/>
      <c r="K2696" s="495"/>
      <c r="L2696" s="495"/>
      <c r="O2696" s="509"/>
    </row>
    <row r="2697" spans="1:15" s="497" customFormat="1" ht="30" x14ac:dyDescent="0.2">
      <c r="A2697" s="506"/>
      <c r="B2697" s="495"/>
      <c r="C2697" s="495"/>
      <c r="D2697" s="495"/>
      <c r="E2697" s="495"/>
      <c r="F2697" s="495"/>
      <c r="H2697" s="495"/>
      <c r="J2697" s="495"/>
      <c r="K2697" s="495"/>
      <c r="L2697" s="495"/>
      <c r="O2697" s="509"/>
    </row>
    <row r="2698" spans="1:15" s="497" customFormat="1" ht="30" x14ac:dyDescent="0.2">
      <c r="A2698" s="506"/>
      <c r="B2698" s="495"/>
      <c r="C2698" s="495"/>
      <c r="D2698" s="495"/>
      <c r="E2698" s="495"/>
      <c r="F2698" s="495"/>
      <c r="H2698" s="495"/>
      <c r="J2698" s="495"/>
      <c r="K2698" s="495"/>
      <c r="L2698" s="495"/>
      <c r="O2698" s="509"/>
    </row>
    <row r="2699" spans="1:15" s="497" customFormat="1" ht="30" x14ac:dyDescent="0.2">
      <c r="A2699" s="506"/>
      <c r="B2699" s="495"/>
      <c r="C2699" s="495"/>
      <c r="D2699" s="495"/>
      <c r="E2699" s="495"/>
      <c r="F2699" s="495"/>
      <c r="H2699" s="495"/>
      <c r="J2699" s="495"/>
      <c r="K2699" s="495"/>
      <c r="L2699" s="495"/>
      <c r="O2699" s="509"/>
    </row>
    <row r="2700" spans="1:15" s="497" customFormat="1" ht="30" x14ac:dyDescent="0.2">
      <c r="A2700" s="506"/>
      <c r="B2700" s="495"/>
      <c r="C2700" s="495"/>
      <c r="D2700" s="495"/>
      <c r="E2700" s="495"/>
      <c r="F2700" s="495"/>
      <c r="H2700" s="495"/>
      <c r="J2700" s="495"/>
      <c r="K2700" s="495"/>
      <c r="L2700" s="495"/>
      <c r="O2700" s="509"/>
    </row>
    <row r="2701" spans="1:15" s="497" customFormat="1" ht="30" x14ac:dyDescent="0.2">
      <c r="A2701" s="506"/>
      <c r="B2701" s="495"/>
      <c r="C2701" s="495"/>
      <c r="D2701" s="495"/>
      <c r="E2701" s="495"/>
      <c r="F2701" s="495"/>
      <c r="H2701" s="495"/>
      <c r="J2701" s="495"/>
      <c r="K2701" s="495"/>
      <c r="L2701" s="495"/>
      <c r="O2701" s="509"/>
    </row>
    <row r="2702" spans="1:15" s="497" customFormat="1" ht="30" x14ac:dyDescent="0.2">
      <c r="A2702" s="506"/>
      <c r="B2702" s="495"/>
      <c r="C2702" s="495"/>
      <c r="D2702" s="495"/>
      <c r="E2702" s="495"/>
      <c r="F2702" s="495"/>
      <c r="H2702" s="495"/>
      <c r="J2702" s="495"/>
      <c r="K2702" s="495"/>
      <c r="L2702" s="495"/>
      <c r="O2702" s="509"/>
    </row>
    <row r="2703" spans="1:15" s="497" customFormat="1" ht="30" x14ac:dyDescent="0.2">
      <c r="A2703" s="506"/>
      <c r="B2703" s="495"/>
      <c r="C2703" s="495"/>
      <c r="D2703" s="495"/>
      <c r="E2703" s="495"/>
      <c r="F2703" s="495"/>
      <c r="H2703" s="495"/>
      <c r="J2703" s="495"/>
      <c r="K2703" s="495"/>
      <c r="L2703" s="495"/>
      <c r="O2703" s="509"/>
    </row>
    <row r="2704" spans="1:15" s="497" customFormat="1" ht="30" x14ac:dyDescent="0.2">
      <c r="A2704" s="506"/>
      <c r="B2704" s="495"/>
      <c r="C2704" s="495"/>
      <c r="D2704" s="495"/>
      <c r="E2704" s="495"/>
      <c r="F2704" s="495"/>
      <c r="H2704" s="495"/>
      <c r="J2704" s="495"/>
      <c r="K2704" s="495"/>
      <c r="L2704" s="495"/>
      <c r="O2704" s="509"/>
    </row>
    <row r="2705" spans="1:15" s="497" customFormat="1" ht="30" x14ac:dyDescent="0.2">
      <c r="A2705" s="506"/>
      <c r="B2705" s="495"/>
      <c r="C2705" s="495"/>
      <c r="D2705" s="495"/>
      <c r="E2705" s="495"/>
      <c r="F2705" s="495"/>
      <c r="H2705" s="495"/>
      <c r="J2705" s="495"/>
      <c r="K2705" s="495"/>
      <c r="L2705" s="495"/>
      <c r="O2705" s="509"/>
    </row>
    <row r="2706" spans="1:15" s="497" customFormat="1" ht="30" x14ac:dyDescent="0.2">
      <c r="A2706" s="506"/>
      <c r="B2706" s="495"/>
      <c r="C2706" s="495"/>
      <c r="D2706" s="495"/>
      <c r="E2706" s="495"/>
      <c r="F2706" s="495"/>
      <c r="H2706" s="495"/>
      <c r="J2706" s="495"/>
      <c r="K2706" s="495"/>
      <c r="L2706" s="495"/>
      <c r="O2706" s="509"/>
    </row>
    <row r="2707" spans="1:15" s="497" customFormat="1" ht="30" x14ac:dyDescent="0.2">
      <c r="A2707" s="506"/>
      <c r="B2707" s="495"/>
      <c r="C2707" s="495"/>
      <c r="D2707" s="495"/>
      <c r="E2707" s="495"/>
      <c r="F2707" s="495"/>
      <c r="H2707" s="495"/>
      <c r="J2707" s="495"/>
      <c r="K2707" s="495"/>
      <c r="L2707" s="495"/>
      <c r="O2707" s="509"/>
    </row>
    <row r="2708" spans="1:15" s="497" customFormat="1" ht="30" x14ac:dyDescent="0.2">
      <c r="A2708" s="506"/>
      <c r="B2708" s="495"/>
      <c r="C2708" s="495"/>
      <c r="D2708" s="495"/>
      <c r="E2708" s="495"/>
      <c r="F2708" s="495"/>
      <c r="H2708" s="495"/>
      <c r="J2708" s="495"/>
      <c r="K2708" s="495"/>
      <c r="L2708" s="495"/>
      <c r="O2708" s="509"/>
    </row>
    <row r="2709" spans="1:15" s="497" customFormat="1" ht="30" x14ac:dyDescent="0.2">
      <c r="A2709" s="506"/>
      <c r="B2709" s="495"/>
      <c r="C2709" s="495"/>
      <c r="D2709" s="495"/>
      <c r="E2709" s="495"/>
      <c r="F2709" s="495"/>
      <c r="H2709" s="495"/>
      <c r="J2709" s="495"/>
      <c r="K2709" s="495"/>
      <c r="L2709" s="495"/>
      <c r="O2709" s="509"/>
    </row>
    <row r="2710" spans="1:15" s="497" customFormat="1" ht="30" x14ac:dyDescent="0.2">
      <c r="A2710" s="506"/>
      <c r="B2710" s="495"/>
      <c r="C2710" s="495"/>
      <c r="D2710" s="495"/>
      <c r="E2710" s="495"/>
      <c r="F2710" s="495"/>
      <c r="H2710" s="495"/>
      <c r="J2710" s="495"/>
      <c r="K2710" s="495"/>
      <c r="L2710" s="495"/>
      <c r="O2710" s="509"/>
    </row>
    <row r="2711" spans="1:15" s="497" customFormat="1" ht="30" x14ac:dyDescent="0.2">
      <c r="A2711" s="506"/>
      <c r="B2711" s="495"/>
      <c r="C2711" s="495"/>
      <c r="D2711" s="495"/>
      <c r="E2711" s="495"/>
      <c r="F2711" s="495"/>
      <c r="H2711" s="495"/>
      <c r="J2711" s="495"/>
      <c r="K2711" s="495"/>
      <c r="L2711" s="495"/>
      <c r="O2711" s="509"/>
    </row>
    <row r="2712" spans="1:15" s="497" customFormat="1" ht="30" x14ac:dyDescent="0.2">
      <c r="A2712" s="506"/>
      <c r="B2712" s="495"/>
      <c r="C2712" s="495"/>
      <c r="D2712" s="495"/>
      <c r="E2712" s="495"/>
      <c r="F2712" s="495"/>
      <c r="H2712" s="495"/>
      <c r="J2712" s="495"/>
      <c r="K2712" s="495"/>
      <c r="L2712" s="495"/>
      <c r="O2712" s="509"/>
    </row>
    <row r="2713" spans="1:15" s="497" customFormat="1" ht="30" x14ac:dyDescent="0.2">
      <c r="A2713" s="506"/>
      <c r="B2713" s="495"/>
      <c r="C2713" s="495"/>
      <c r="D2713" s="495"/>
      <c r="E2713" s="495"/>
      <c r="F2713" s="495"/>
      <c r="H2713" s="495"/>
      <c r="J2713" s="495"/>
      <c r="K2713" s="495"/>
      <c r="L2713" s="495"/>
      <c r="O2713" s="509"/>
    </row>
    <row r="2714" spans="1:15" s="497" customFormat="1" ht="30" x14ac:dyDescent="0.2">
      <c r="A2714" s="506"/>
      <c r="B2714" s="495"/>
      <c r="C2714" s="495"/>
      <c r="D2714" s="495"/>
      <c r="E2714" s="495"/>
      <c r="F2714" s="495"/>
      <c r="H2714" s="495"/>
      <c r="J2714" s="495"/>
      <c r="K2714" s="495"/>
      <c r="L2714" s="495"/>
      <c r="O2714" s="499"/>
    </row>
    <row r="2715" spans="1:15" s="497" customFormat="1" ht="30" x14ac:dyDescent="0.2">
      <c r="A2715" s="506"/>
      <c r="B2715" s="495"/>
      <c r="C2715" s="495"/>
      <c r="D2715" s="495"/>
      <c r="E2715" s="495"/>
      <c r="F2715" s="495"/>
      <c r="H2715" s="495"/>
      <c r="J2715" s="495"/>
      <c r="K2715" s="495"/>
      <c r="L2715" s="495"/>
      <c r="O2715" s="499"/>
    </row>
    <row r="2716" spans="1:15" s="497" customFormat="1" ht="30" x14ac:dyDescent="0.2">
      <c r="A2716" s="506"/>
      <c r="B2716" s="495"/>
      <c r="C2716" s="495"/>
      <c r="D2716" s="495"/>
      <c r="E2716" s="495"/>
      <c r="F2716" s="495"/>
      <c r="H2716" s="495"/>
      <c r="J2716" s="495"/>
      <c r="K2716" s="495"/>
      <c r="L2716" s="495"/>
      <c r="O2716" s="509"/>
    </row>
    <row r="2717" spans="1:15" s="497" customFormat="1" ht="30" x14ac:dyDescent="0.2">
      <c r="A2717" s="506"/>
      <c r="B2717" s="495"/>
      <c r="C2717" s="495"/>
      <c r="D2717" s="495"/>
      <c r="E2717" s="495"/>
      <c r="F2717" s="495"/>
      <c r="H2717" s="495"/>
      <c r="J2717" s="495"/>
      <c r="K2717" s="495"/>
      <c r="L2717" s="495"/>
      <c r="O2717" s="509"/>
    </row>
    <row r="2718" spans="1:15" s="497" customFormat="1" ht="30" x14ac:dyDescent="0.2">
      <c r="A2718" s="506"/>
      <c r="B2718" s="495"/>
      <c r="C2718" s="495"/>
      <c r="D2718" s="495"/>
      <c r="E2718" s="495"/>
      <c r="F2718" s="495"/>
      <c r="H2718" s="495"/>
      <c r="J2718" s="495"/>
      <c r="K2718" s="495"/>
      <c r="L2718" s="495"/>
      <c r="O2718" s="509"/>
    </row>
    <row r="2719" spans="1:15" s="497" customFormat="1" ht="30" x14ac:dyDescent="0.2">
      <c r="A2719" s="506"/>
      <c r="B2719" s="495"/>
      <c r="C2719" s="495"/>
      <c r="D2719" s="495"/>
      <c r="E2719" s="495"/>
      <c r="F2719" s="495"/>
      <c r="H2719" s="495"/>
      <c r="J2719" s="495"/>
      <c r="K2719" s="495"/>
      <c r="L2719" s="495"/>
      <c r="O2719" s="509"/>
    </row>
    <row r="2720" spans="1:15" s="497" customFormat="1" ht="30" x14ac:dyDescent="0.2">
      <c r="A2720" s="506"/>
      <c r="B2720" s="495"/>
      <c r="C2720" s="495"/>
      <c r="D2720" s="495"/>
      <c r="E2720" s="495"/>
      <c r="F2720" s="495"/>
      <c r="H2720" s="495"/>
      <c r="J2720" s="495"/>
      <c r="K2720" s="495"/>
      <c r="L2720" s="495"/>
      <c r="O2720" s="509"/>
    </row>
    <row r="2721" spans="1:15" s="497" customFormat="1" ht="30" x14ac:dyDescent="0.2">
      <c r="A2721" s="506"/>
      <c r="B2721" s="495"/>
      <c r="C2721" s="495"/>
      <c r="D2721" s="495"/>
      <c r="E2721" s="495"/>
      <c r="F2721" s="495"/>
      <c r="H2721" s="495"/>
      <c r="J2721" s="495"/>
      <c r="K2721" s="495"/>
      <c r="L2721" s="495"/>
      <c r="O2721" s="509"/>
    </row>
    <row r="2722" spans="1:15" s="497" customFormat="1" ht="30" x14ac:dyDescent="0.2">
      <c r="A2722" s="506"/>
      <c r="B2722" s="495"/>
      <c r="C2722" s="495"/>
      <c r="D2722" s="495"/>
      <c r="E2722" s="495"/>
      <c r="F2722" s="495"/>
      <c r="H2722" s="495"/>
      <c r="J2722" s="495"/>
      <c r="K2722" s="495"/>
      <c r="L2722" s="495"/>
      <c r="O2722" s="509"/>
    </row>
    <row r="2723" spans="1:15" s="497" customFormat="1" ht="30" x14ac:dyDescent="0.2">
      <c r="A2723" s="506"/>
      <c r="B2723" s="495"/>
      <c r="C2723" s="495"/>
      <c r="D2723" s="495"/>
      <c r="E2723" s="495"/>
      <c r="F2723" s="495"/>
      <c r="H2723" s="495"/>
      <c r="J2723" s="495"/>
      <c r="K2723" s="495"/>
      <c r="L2723" s="495"/>
      <c r="O2723" s="509"/>
    </row>
    <row r="2724" spans="1:15" s="497" customFormat="1" ht="30" x14ac:dyDescent="0.2">
      <c r="A2724" s="506"/>
      <c r="B2724" s="495"/>
      <c r="C2724" s="495"/>
      <c r="D2724" s="495"/>
      <c r="E2724" s="495"/>
      <c r="F2724" s="495"/>
      <c r="H2724" s="495"/>
      <c r="J2724" s="495"/>
      <c r="K2724" s="495"/>
      <c r="L2724" s="495"/>
      <c r="O2724" s="509"/>
    </row>
    <row r="2725" spans="1:15" s="497" customFormat="1" ht="30" x14ac:dyDescent="0.2">
      <c r="A2725" s="506"/>
      <c r="B2725" s="495"/>
      <c r="C2725" s="495"/>
      <c r="D2725" s="495"/>
      <c r="E2725" s="495"/>
      <c r="F2725" s="495"/>
      <c r="H2725" s="495"/>
      <c r="J2725" s="495"/>
      <c r="K2725" s="495"/>
      <c r="L2725" s="495"/>
      <c r="O2725" s="509"/>
    </row>
    <row r="2726" spans="1:15" s="497" customFormat="1" ht="30" x14ac:dyDescent="0.2">
      <c r="A2726" s="506"/>
      <c r="B2726" s="495"/>
      <c r="C2726" s="495"/>
      <c r="D2726" s="495"/>
      <c r="E2726" s="495"/>
      <c r="F2726" s="495"/>
      <c r="H2726" s="495"/>
      <c r="J2726" s="495"/>
      <c r="K2726" s="495"/>
      <c r="L2726" s="495"/>
      <c r="O2726" s="509"/>
    </row>
    <row r="2727" spans="1:15" s="497" customFormat="1" ht="30" x14ac:dyDescent="0.2">
      <c r="A2727" s="506"/>
      <c r="B2727" s="495"/>
      <c r="C2727" s="495"/>
      <c r="D2727" s="495"/>
      <c r="E2727" s="495"/>
      <c r="F2727" s="495"/>
      <c r="H2727" s="495"/>
      <c r="J2727" s="495"/>
      <c r="K2727" s="495"/>
      <c r="L2727" s="495"/>
      <c r="O2727" s="509"/>
    </row>
    <row r="2728" spans="1:15" s="497" customFormat="1" ht="30" x14ac:dyDescent="0.2">
      <c r="A2728" s="506"/>
      <c r="B2728" s="495"/>
      <c r="C2728" s="495"/>
      <c r="D2728" s="495"/>
      <c r="E2728" s="495"/>
      <c r="F2728" s="495"/>
      <c r="H2728" s="495"/>
      <c r="J2728" s="495"/>
      <c r="K2728" s="495"/>
      <c r="L2728" s="495"/>
      <c r="O2728" s="509"/>
    </row>
    <row r="2729" spans="1:15" s="497" customFormat="1" ht="30" x14ac:dyDescent="0.2">
      <c r="A2729" s="506"/>
      <c r="B2729" s="495"/>
      <c r="C2729" s="495"/>
      <c r="D2729" s="495"/>
      <c r="E2729" s="495"/>
      <c r="F2729" s="495"/>
      <c r="H2729" s="495"/>
      <c r="J2729" s="495"/>
      <c r="K2729" s="495"/>
      <c r="L2729" s="495"/>
      <c r="O2729" s="509"/>
    </row>
    <row r="2730" spans="1:15" s="497" customFormat="1" ht="30" x14ac:dyDescent="0.2">
      <c r="A2730" s="506"/>
      <c r="B2730" s="495"/>
      <c r="C2730" s="495"/>
      <c r="D2730" s="495"/>
      <c r="E2730" s="495"/>
      <c r="F2730" s="495"/>
      <c r="H2730" s="495"/>
      <c r="J2730" s="495"/>
      <c r="K2730" s="495"/>
      <c r="L2730" s="495"/>
      <c r="O2730" s="509"/>
    </row>
    <row r="2731" spans="1:15" s="497" customFormat="1" ht="30" x14ac:dyDescent="0.2">
      <c r="A2731" s="506"/>
      <c r="B2731" s="495"/>
      <c r="C2731" s="495"/>
      <c r="D2731" s="495"/>
      <c r="E2731" s="495"/>
      <c r="F2731" s="495"/>
      <c r="H2731" s="495"/>
      <c r="J2731" s="495"/>
      <c r="K2731" s="495"/>
      <c r="L2731" s="495"/>
      <c r="O2731" s="509"/>
    </row>
    <row r="2732" spans="1:15" s="497" customFormat="1" ht="30" x14ac:dyDescent="0.2">
      <c r="A2732" s="506"/>
      <c r="B2732" s="495"/>
      <c r="C2732" s="495"/>
      <c r="D2732" s="495"/>
      <c r="E2732" s="495"/>
      <c r="F2732" s="495"/>
      <c r="H2732" s="495"/>
      <c r="J2732" s="495"/>
      <c r="K2732" s="495"/>
      <c r="L2732" s="495"/>
      <c r="O2732" s="509"/>
    </row>
    <row r="2733" spans="1:15" s="497" customFormat="1" ht="30" x14ac:dyDescent="0.2">
      <c r="A2733" s="506"/>
      <c r="B2733" s="495"/>
      <c r="C2733" s="495"/>
      <c r="D2733" s="495"/>
      <c r="E2733" s="495"/>
      <c r="F2733" s="495"/>
      <c r="H2733" s="495"/>
      <c r="J2733" s="495"/>
      <c r="K2733" s="495"/>
      <c r="L2733" s="495"/>
      <c r="O2733" s="509"/>
    </row>
    <row r="2734" spans="1:15" s="497" customFormat="1" ht="30" x14ac:dyDescent="0.2">
      <c r="A2734" s="506"/>
      <c r="B2734" s="495"/>
      <c r="C2734" s="495"/>
      <c r="D2734" s="495"/>
      <c r="E2734" s="495"/>
      <c r="F2734" s="495"/>
      <c r="H2734" s="495"/>
      <c r="J2734" s="495"/>
      <c r="K2734" s="495"/>
      <c r="L2734" s="495"/>
      <c r="O2734" s="509"/>
    </row>
    <row r="2735" spans="1:15" s="497" customFormat="1" ht="30" x14ac:dyDescent="0.2">
      <c r="A2735" s="506"/>
      <c r="B2735" s="495"/>
      <c r="C2735" s="495"/>
      <c r="D2735" s="495"/>
      <c r="E2735" s="495"/>
      <c r="F2735" s="495"/>
      <c r="H2735" s="495"/>
      <c r="J2735" s="495"/>
      <c r="K2735" s="495"/>
      <c r="L2735" s="495"/>
      <c r="O2735" s="509"/>
    </row>
    <row r="2736" spans="1:15" s="497" customFormat="1" ht="30" x14ac:dyDescent="0.2">
      <c r="A2736" s="506"/>
      <c r="B2736" s="495"/>
      <c r="C2736" s="495"/>
      <c r="D2736" s="495"/>
      <c r="E2736" s="495"/>
      <c r="F2736" s="495"/>
      <c r="H2736" s="495"/>
      <c r="J2736" s="495"/>
      <c r="K2736" s="495"/>
      <c r="L2736" s="495"/>
      <c r="O2736" s="509"/>
    </row>
    <row r="2737" spans="1:15" s="497" customFormat="1" ht="30" x14ac:dyDescent="0.2">
      <c r="A2737" s="506"/>
      <c r="B2737" s="495"/>
      <c r="C2737" s="495"/>
      <c r="D2737" s="495"/>
      <c r="E2737" s="495"/>
      <c r="F2737" s="495"/>
      <c r="H2737" s="495"/>
      <c r="J2737" s="495"/>
      <c r="K2737" s="495"/>
      <c r="L2737" s="495"/>
      <c r="O2737" s="509"/>
    </row>
    <row r="2738" spans="1:15" s="497" customFormat="1" ht="30" x14ac:dyDescent="0.2">
      <c r="A2738" s="506"/>
      <c r="B2738" s="495"/>
      <c r="C2738" s="495"/>
      <c r="D2738" s="495"/>
      <c r="E2738" s="495"/>
      <c r="F2738" s="495"/>
      <c r="H2738" s="495"/>
      <c r="J2738" s="495"/>
      <c r="K2738" s="495"/>
      <c r="L2738" s="495"/>
      <c r="O2738" s="509"/>
    </row>
    <row r="2739" spans="1:15" s="497" customFormat="1" ht="30" x14ac:dyDescent="0.2">
      <c r="A2739" s="506"/>
      <c r="B2739" s="495"/>
      <c r="C2739" s="495"/>
      <c r="D2739" s="495"/>
      <c r="E2739" s="495"/>
      <c r="F2739" s="495"/>
      <c r="H2739" s="495"/>
      <c r="J2739" s="495"/>
      <c r="K2739" s="495"/>
      <c r="L2739" s="495"/>
      <c r="O2739" s="509"/>
    </row>
    <row r="2740" spans="1:15" s="497" customFormat="1" ht="30" x14ac:dyDescent="0.2">
      <c r="A2740" s="506"/>
      <c r="B2740" s="495"/>
      <c r="C2740" s="495"/>
      <c r="D2740" s="495"/>
      <c r="E2740" s="495"/>
      <c r="F2740" s="495"/>
      <c r="H2740" s="495"/>
      <c r="J2740" s="495"/>
      <c r="K2740" s="495"/>
      <c r="L2740" s="495"/>
      <c r="O2740" s="509"/>
    </row>
    <row r="2741" spans="1:15" s="497" customFormat="1" ht="30" x14ac:dyDescent="0.2">
      <c r="A2741" s="506"/>
      <c r="B2741" s="495"/>
      <c r="C2741" s="495"/>
      <c r="D2741" s="495"/>
      <c r="E2741" s="495"/>
      <c r="F2741" s="495"/>
      <c r="H2741" s="495"/>
      <c r="J2741" s="495"/>
      <c r="K2741" s="495"/>
      <c r="L2741" s="495"/>
      <c r="O2741" s="509"/>
    </row>
    <row r="2742" spans="1:15" s="497" customFormat="1" ht="30" x14ac:dyDescent="0.2">
      <c r="A2742" s="506"/>
      <c r="B2742" s="495"/>
      <c r="C2742" s="495"/>
      <c r="D2742" s="495"/>
      <c r="E2742" s="495"/>
      <c r="F2742" s="495"/>
      <c r="H2742" s="495"/>
      <c r="J2742" s="495"/>
      <c r="K2742" s="495"/>
      <c r="L2742" s="495"/>
      <c r="O2742" s="509"/>
    </row>
    <row r="2743" spans="1:15" s="497" customFormat="1" ht="30" x14ac:dyDescent="0.2">
      <c r="A2743" s="506"/>
      <c r="B2743" s="495"/>
      <c r="C2743" s="495"/>
      <c r="D2743" s="495"/>
      <c r="E2743" s="495"/>
      <c r="F2743" s="495"/>
      <c r="H2743" s="495"/>
      <c r="J2743" s="495"/>
      <c r="K2743" s="495"/>
      <c r="L2743" s="495"/>
      <c r="O2743" s="509"/>
    </row>
    <row r="2744" spans="1:15" s="497" customFormat="1" ht="30" x14ac:dyDescent="0.2">
      <c r="A2744" s="506"/>
      <c r="B2744" s="495"/>
      <c r="C2744" s="495"/>
      <c r="D2744" s="495"/>
      <c r="E2744" s="495"/>
      <c r="F2744" s="495"/>
      <c r="H2744" s="495"/>
      <c r="J2744" s="495"/>
      <c r="K2744" s="495"/>
      <c r="L2744" s="495"/>
      <c r="O2744" s="509"/>
    </row>
    <row r="2745" spans="1:15" s="497" customFormat="1" ht="30" x14ac:dyDescent="0.2">
      <c r="A2745" s="506"/>
      <c r="B2745" s="495"/>
      <c r="C2745" s="495"/>
      <c r="D2745" s="495"/>
      <c r="E2745" s="495"/>
      <c r="F2745" s="495"/>
      <c r="H2745" s="495"/>
      <c r="J2745" s="495"/>
      <c r="K2745" s="495"/>
      <c r="L2745" s="495"/>
      <c r="O2745" s="509"/>
    </row>
    <row r="2746" spans="1:15" s="497" customFormat="1" ht="30" x14ac:dyDescent="0.2">
      <c r="A2746" s="506"/>
      <c r="B2746" s="495"/>
      <c r="C2746" s="495"/>
      <c r="D2746" s="495"/>
      <c r="E2746" s="495"/>
      <c r="F2746" s="495"/>
      <c r="H2746" s="495"/>
      <c r="J2746" s="495"/>
      <c r="K2746" s="495"/>
      <c r="L2746" s="495"/>
      <c r="O2746" s="509"/>
    </row>
    <row r="2747" spans="1:15" s="497" customFormat="1" ht="30" x14ac:dyDescent="0.2">
      <c r="A2747" s="506"/>
      <c r="B2747" s="495"/>
      <c r="C2747" s="495"/>
      <c r="D2747" s="495"/>
      <c r="E2747" s="495"/>
      <c r="F2747" s="495"/>
      <c r="H2747" s="495"/>
      <c r="J2747" s="495"/>
      <c r="K2747" s="495"/>
      <c r="L2747" s="495"/>
      <c r="O2747" s="509"/>
    </row>
    <row r="2748" spans="1:15" s="497" customFormat="1" ht="30" x14ac:dyDescent="0.2">
      <c r="A2748" s="506"/>
      <c r="B2748" s="495"/>
      <c r="C2748" s="495"/>
      <c r="D2748" s="495"/>
      <c r="E2748" s="495"/>
      <c r="F2748" s="495"/>
      <c r="H2748" s="495"/>
      <c r="J2748" s="495"/>
      <c r="K2748" s="495"/>
      <c r="L2748" s="495"/>
      <c r="O2748" s="509"/>
    </row>
    <row r="2749" spans="1:15" s="497" customFormat="1" ht="30" x14ac:dyDescent="0.2">
      <c r="A2749" s="506"/>
      <c r="B2749" s="495"/>
      <c r="C2749" s="495"/>
      <c r="D2749" s="495"/>
      <c r="E2749" s="495"/>
      <c r="F2749" s="495"/>
      <c r="H2749" s="495"/>
      <c r="J2749" s="495"/>
      <c r="K2749" s="495"/>
      <c r="L2749" s="495"/>
      <c r="O2749" s="509"/>
    </row>
    <row r="2750" spans="1:15" s="497" customFormat="1" ht="30" x14ac:dyDescent="0.2">
      <c r="A2750" s="506"/>
      <c r="B2750" s="495"/>
      <c r="C2750" s="495"/>
      <c r="D2750" s="495"/>
      <c r="E2750" s="495"/>
      <c r="F2750" s="495"/>
      <c r="H2750" s="495"/>
      <c r="J2750" s="495"/>
      <c r="K2750" s="495"/>
      <c r="L2750" s="495"/>
      <c r="O2750" s="509"/>
    </row>
    <row r="2751" spans="1:15" s="497" customFormat="1" ht="30" x14ac:dyDescent="0.2">
      <c r="A2751" s="506"/>
      <c r="B2751" s="495"/>
      <c r="C2751" s="495"/>
      <c r="D2751" s="495"/>
      <c r="E2751" s="495"/>
      <c r="F2751" s="495"/>
      <c r="H2751" s="495"/>
      <c r="J2751" s="495"/>
      <c r="K2751" s="495"/>
      <c r="L2751" s="495"/>
      <c r="O2751" s="509"/>
    </row>
    <row r="2752" spans="1:15" s="497" customFormat="1" ht="30" x14ac:dyDescent="0.2">
      <c r="A2752" s="506"/>
      <c r="B2752" s="495"/>
      <c r="C2752" s="495"/>
      <c r="D2752" s="495"/>
      <c r="E2752" s="495"/>
      <c r="F2752" s="495"/>
      <c r="H2752" s="495"/>
      <c r="J2752" s="495"/>
      <c r="K2752" s="495"/>
      <c r="L2752" s="495"/>
      <c r="O2752" s="509"/>
    </row>
    <row r="2753" spans="1:15" s="497" customFormat="1" ht="30" x14ac:dyDescent="0.2">
      <c r="A2753" s="506"/>
      <c r="B2753" s="495"/>
      <c r="C2753" s="495"/>
      <c r="D2753" s="495"/>
      <c r="E2753" s="495"/>
      <c r="F2753" s="495"/>
      <c r="H2753" s="495"/>
      <c r="J2753" s="495"/>
      <c r="K2753" s="495"/>
      <c r="L2753" s="495"/>
      <c r="O2753" s="499"/>
    </row>
    <row r="2754" spans="1:15" s="497" customFormat="1" ht="30" x14ac:dyDescent="0.2">
      <c r="A2754" s="506"/>
      <c r="B2754" s="495"/>
      <c r="C2754" s="495"/>
      <c r="D2754" s="495"/>
      <c r="E2754" s="495"/>
      <c r="F2754" s="495"/>
      <c r="H2754" s="495"/>
      <c r="J2754" s="495"/>
      <c r="K2754" s="495"/>
      <c r="L2754" s="495"/>
      <c r="O2754" s="509"/>
    </row>
    <row r="2755" spans="1:15" s="497" customFormat="1" ht="30" x14ac:dyDescent="0.2">
      <c r="A2755" s="506"/>
      <c r="B2755" s="495"/>
      <c r="C2755" s="495"/>
      <c r="D2755" s="495"/>
      <c r="E2755" s="495"/>
      <c r="F2755" s="495"/>
      <c r="H2755" s="495"/>
      <c r="J2755" s="495"/>
      <c r="K2755" s="495"/>
      <c r="L2755" s="495"/>
      <c r="O2755" s="509"/>
    </row>
    <row r="2756" spans="1:15" s="497" customFormat="1" ht="30" x14ac:dyDescent="0.2">
      <c r="A2756" s="506"/>
      <c r="B2756" s="495"/>
      <c r="C2756" s="495"/>
      <c r="D2756" s="495"/>
      <c r="E2756" s="495"/>
      <c r="F2756" s="495"/>
      <c r="H2756" s="495"/>
      <c r="J2756" s="495"/>
      <c r="K2756" s="495"/>
      <c r="L2756" s="495"/>
      <c r="O2756" s="509"/>
    </row>
    <row r="2757" spans="1:15" s="497" customFormat="1" ht="30" x14ac:dyDescent="0.2">
      <c r="A2757" s="506"/>
      <c r="B2757" s="495"/>
      <c r="C2757" s="495"/>
      <c r="D2757" s="495"/>
      <c r="E2757" s="495"/>
      <c r="F2757" s="495"/>
      <c r="H2757" s="495"/>
      <c r="J2757" s="495"/>
      <c r="K2757" s="495"/>
      <c r="L2757" s="495"/>
      <c r="O2757" s="509"/>
    </row>
    <row r="2758" spans="1:15" s="497" customFormat="1" ht="30" x14ac:dyDescent="0.2">
      <c r="A2758" s="506"/>
      <c r="B2758" s="495"/>
      <c r="C2758" s="495"/>
      <c r="D2758" s="495"/>
      <c r="E2758" s="495"/>
      <c r="F2758" s="495"/>
      <c r="H2758" s="495"/>
      <c r="J2758" s="495"/>
      <c r="K2758" s="495"/>
      <c r="L2758" s="495"/>
      <c r="O2758" s="509"/>
    </row>
    <row r="2759" spans="1:15" s="497" customFormat="1" ht="30" x14ac:dyDescent="0.2">
      <c r="A2759" s="506"/>
      <c r="B2759" s="495"/>
      <c r="C2759" s="495"/>
      <c r="D2759" s="495"/>
      <c r="E2759" s="495"/>
      <c r="F2759" s="495"/>
      <c r="H2759" s="495"/>
      <c r="J2759" s="495"/>
      <c r="K2759" s="495"/>
      <c r="L2759" s="495"/>
      <c r="O2759" s="509"/>
    </row>
    <row r="2760" spans="1:15" s="497" customFormat="1" ht="30" x14ac:dyDescent="0.2">
      <c r="A2760" s="506"/>
      <c r="B2760" s="495"/>
      <c r="C2760" s="495"/>
      <c r="D2760" s="495"/>
      <c r="E2760" s="495"/>
      <c r="F2760" s="495"/>
      <c r="H2760" s="495"/>
      <c r="J2760" s="495"/>
      <c r="K2760" s="495"/>
      <c r="L2760" s="495"/>
      <c r="O2760" s="509"/>
    </row>
    <row r="2761" spans="1:15" s="497" customFormat="1" ht="30" x14ac:dyDescent="0.2">
      <c r="A2761" s="506"/>
      <c r="B2761" s="495"/>
      <c r="C2761" s="495"/>
      <c r="D2761" s="495"/>
      <c r="E2761" s="495"/>
      <c r="F2761" s="495"/>
      <c r="H2761" s="495"/>
      <c r="J2761" s="495"/>
      <c r="K2761" s="495"/>
      <c r="L2761" s="495"/>
      <c r="O2761" s="509"/>
    </row>
    <row r="2762" spans="1:15" s="497" customFormat="1" ht="30" x14ac:dyDescent="0.2">
      <c r="A2762" s="506"/>
      <c r="B2762" s="495"/>
      <c r="C2762" s="495"/>
      <c r="D2762" s="495"/>
      <c r="E2762" s="495"/>
      <c r="F2762" s="495"/>
      <c r="H2762" s="495"/>
      <c r="J2762" s="495"/>
      <c r="K2762" s="495"/>
      <c r="L2762" s="495"/>
      <c r="O2762" s="509"/>
    </row>
    <row r="2763" spans="1:15" s="497" customFormat="1" ht="30" x14ac:dyDescent="0.2">
      <c r="A2763" s="506"/>
      <c r="B2763" s="495"/>
      <c r="C2763" s="495"/>
      <c r="D2763" s="495"/>
      <c r="E2763" s="495"/>
      <c r="F2763" s="495"/>
      <c r="H2763" s="495"/>
      <c r="J2763" s="495"/>
      <c r="K2763" s="495"/>
      <c r="L2763" s="495"/>
      <c r="O2763" s="509"/>
    </row>
    <row r="2764" spans="1:15" s="497" customFormat="1" ht="30" x14ac:dyDescent="0.2">
      <c r="A2764" s="506"/>
      <c r="B2764" s="495"/>
      <c r="C2764" s="495"/>
      <c r="D2764" s="495"/>
      <c r="E2764" s="495"/>
      <c r="F2764" s="495"/>
      <c r="H2764" s="495"/>
      <c r="J2764" s="495"/>
      <c r="K2764" s="495"/>
      <c r="L2764" s="495"/>
      <c r="O2764" s="509"/>
    </row>
    <row r="2765" spans="1:15" s="497" customFormat="1" ht="30" x14ac:dyDescent="0.2">
      <c r="A2765" s="506"/>
      <c r="B2765" s="495"/>
      <c r="C2765" s="495"/>
      <c r="D2765" s="495"/>
      <c r="E2765" s="495"/>
      <c r="F2765" s="495"/>
      <c r="H2765" s="495"/>
      <c r="J2765" s="495"/>
      <c r="K2765" s="495"/>
      <c r="L2765" s="495"/>
      <c r="O2765" s="509"/>
    </row>
    <row r="2766" spans="1:15" s="497" customFormat="1" ht="30" x14ac:dyDescent="0.2">
      <c r="A2766" s="506"/>
      <c r="B2766" s="495"/>
      <c r="C2766" s="495"/>
      <c r="D2766" s="495"/>
      <c r="E2766" s="495"/>
      <c r="F2766" s="495"/>
      <c r="H2766" s="495"/>
      <c r="J2766" s="495"/>
      <c r="K2766" s="495"/>
      <c r="L2766" s="495"/>
      <c r="O2766" s="509"/>
    </row>
    <row r="2767" spans="1:15" s="497" customFormat="1" ht="30" x14ac:dyDescent="0.2">
      <c r="A2767" s="506"/>
      <c r="B2767" s="495"/>
      <c r="C2767" s="495"/>
      <c r="D2767" s="495"/>
      <c r="E2767" s="495"/>
      <c r="F2767" s="495"/>
      <c r="H2767" s="495"/>
      <c r="J2767" s="495"/>
      <c r="K2767" s="495"/>
      <c r="L2767" s="495"/>
      <c r="O2767" s="509"/>
    </row>
    <row r="2768" spans="1:15" s="497" customFormat="1" ht="23.25" x14ac:dyDescent="0.2">
      <c r="A2768" s="506"/>
      <c r="B2768" s="495"/>
      <c r="C2768" s="495"/>
      <c r="D2768" s="495"/>
      <c r="E2768" s="495"/>
      <c r="F2768" s="495"/>
      <c r="H2768" s="495"/>
      <c r="J2768" s="495"/>
      <c r="K2768" s="495"/>
      <c r="L2768" s="495"/>
      <c r="O2768" s="514"/>
    </row>
    <row r="2769" spans="1:15" s="497" customFormat="1" ht="23.25" x14ac:dyDescent="0.2">
      <c r="A2769" s="506"/>
      <c r="B2769" s="495"/>
      <c r="C2769" s="495"/>
      <c r="D2769" s="495"/>
      <c r="E2769" s="495"/>
      <c r="F2769" s="495"/>
      <c r="H2769" s="495"/>
      <c r="J2769" s="495"/>
      <c r="K2769" s="495"/>
      <c r="L2769" s="495"/>
      <c r="O2769" s="514"/>
    </row>
    <row r="2770" spans="1:15" s="497" customFormat="1" ht="23.25" x14ac:dyDescent="0.2">
      <c r="A2770" s="506"/>
      <c r="B2770" s="495"/>
      <c r="C2770" s="495"/>
      <c r="D2770" s="495"/>
      <c r="E2770" s="495"/>
      <c r="F2770" s="495"/>
      <c r="H2770" s="495"/>
      <c r="J2770" s="495"/>
      <c r="K2770" s="495"/>
      <c r="L2770" s="495"/>
      <c r="O2770" s="514"/>
    </row>
    <row r="2771" spans="1:15" s="497" customFormat="1" ht="23.25" x14ac:dyDescent="0.2">
      <c r="A2771" s="506"/>
      <c r="B2771" s="495"/>
      <c r="C2771" s="495"/>
      <c r="D2771" s="495"/>
      <c r="E2771" s="495"/>
      <c r="F2771" s="495"/>
      <c r="H2771" s="495"/>
      <c r="J2771" s="495"/>
      <c r="K2771" s="495"/>
      <c r="L2771" s="495"/>
      <c r="O2771" s="514"/>
    </row>
    <row r="2772" spans="1:15" s="497" customFormat="1" ht="23.25" x14ac:dyDescent="0.2">
      <c r="A2772" s="506"/>
      <c r="B2772" s="495"/>
      <c r="C2772" s="495"/>
      <c r="D2772" s="495"/>
      <c r="E2772" s="495"/>
      <c r="F2772" s="495"/>
      <c r="H2772" s="495"/>
      <c r="J2772" s="495"/>
      <c r="K2772" s="495"/>
      <c r="L2772" s="495"/>
      <c r="O2772" s="514"/>
    </row>
    <row r="2773" spans="1:15" s="497" customFormat="1" ht="23.25" x14ac:dyDescent="0.2">
      <c r="A2773" s="506"/>
      <c r="B2773" s="495"/>
      <c r="C2773" s="495"/>
      <c r="D2773" s="495"/>
      <c r="E2773" s="495"/>
      <c r="F2773" s="495"/>
      <c r="H2773" s="495"/>
      <c r="J2773" s="495"/>
      <c r="K2773" s="495"/>
      <c r="L2773" s="495"/>
      <c r="O2773" s="514"/>
    </row>
    <row r="2774" spans="1:15" s="497" customFormat="1" ht="23.25" x14ac:dyDescent="0.2">
      <c r="A2774" s="506"/>
      <c r="B2774" s="495"/>
      <c r="C2774" s="495"/>
      <c r="D2774" s="495"/>
      <c r="E2774" s="495"/>
      <c r="F2774" s="495"/>
      <c r="H2774" s="495"/>
      <c r="J2774" s="495"/>
      <c r="K2774" s="495"/>
      <c r="L2774" s="495"/>
      <c r="O2774" s="514"/>
    </row>
    <row r="2775" spans="1:15" s="497" customFormat="1" ht="23.25" x14ac:dyDescent="0.2">
      <c r="A2775" s="506"/>
      <c r="B2775" s="495"/>
      <c r="C2775" s="495"/>
      <c r="D2775" s="495"/>
      <c r="E2775" s="495"/>
      <c r="F2775" s="495"/>
      <c r="H2775" s="495"/>
      <c r="J2775" s="495"/>
      <c r="K2775" s="495"/>
      <c r="L2775" s="495"/>
      <c r="O2775" s="514"/>
    </row>
    <row r="2776" spans="1:15" s="497" customFormat="1" ht="23.25" x14ac:dyDescent="0.2">
      <c r="A2776" s="506"/>
      <c r="B2776" s="495"/>
      <c r="C2776" s="495"/>
      <c r="D2776" s="495"/>
      <c r="E2776" s="495"/>
      <c r="F2776" s="495"/>
      <c r="H2776" s="495"/>
      <c r="J2776" s="495"/>
      <c r="K2776" s="495"/>
      <c r="L2776" s="495"/>
      <c r="O2776" s="514"/>
    </row>
    <row r="2777" spans="1:15" s="497" customFormat="1" ht="23.25" x14ac:dyDescent="0.2">
      <c r="A2777" s="506"/>
      <c r="B2777" s="495"/>
      <c r="C2777" s="495"/>
      <c r="D2777" s="495"/>
      <c r="E2777" s="495"/>
      <c r="F2777" s="495"/>
      <c r="H2777" s="495"/>
      <c r="J2777" s="495"/>
      <c r="K2777" s="495"/>
      <c r="L2777" s="495"/>
      <c r="O2777" s="514"/>
    </row>
    <row r="2778" spans="1:15" s="497" customFormat="1" ht="23.25" x14ac:dyDescent="0.2">
      <c r="A2778" s="506"/>
      <c r="B2778" s="495"/>
      <c r="C2778" s="495"/>
      <c r="D2778" s="495"/>
      <c r="E2778" s="495"/>
      <c r="F2778" s="495"/>
      <c r="H2778" s="495"/>
      <c r="J2778" s="495"/>
      <c r="K2778" s="495"/>
      <c r="L2778" s="495"/>
      <c r="O2778" s="514"/>
    </row>
    <row r="2779" spans="1:15" s="497" customFormat="1" ht="23.25" x14ac:dyDescent="0.2">
      <c r="A2779" s="506"/>
      <c r="B2779" s="495"/>
      <c r="C2779" s="495"/>
      <c r="D2779" s="495"/>
      <c r="E2779" s="495"/>
      <c r="F2779" s="495"/>
      <c r="H2779" s="495"/>
      <c r="J2779" s="495"/>
      <c r="K2779" s="495"/>
      <c r="L2779" s="495"/>
      <c r="O2779" s="514"/>
    </row>
    <row r="2780" spans="1:15" s="497" customFormat="1" ht="23.25" x14ac:dyDescent="0.2">
      <c r="A2780" s="506"/>
      <c r="B2780" s="495"/>
      <c r="C2780" s="495"/>
      <c r="D2780" s="495"/>
      <c r="E2780" s="495"/>
      <c r="F2780" s="495"/>
      <c r="H2780" s="495"/>
      <c r="J2780" s="495"/>
      <c r="K2780" s="495"/>
      <c r="L2780" s="495"/>
      <c r="O2780" s="514"/>
    </row>
    <row r="2781" spans="1:15" s="497" customFormat="1" ht="23.25" x14ac:dyDescent="0.2">
      <c r="A2781" s="506"/>
      <c r="B2781" s="495"/>
      <c r="C2781" s="495"/>
      <c r="D2781" s="495"/>
      <c r="E2781" s="495"/>
      <c r="F2781" s="495"/>
      <c r="H2781" s="495"/>
      <c r="J2781" s="495"/>
      <c r="K2781" s="495"/>
      <c r="L2781" s="495"/>
      <c r="O2781" s="514"/>
    </row>
    <row r="2782" spans="1:15" s="497" customFormat="1" ht="23.25" x14ac:dyDescent="0.2">
      <c r="A2782" s="506"/>
      <c r="B2782" s="495"/>
      <c r="C2782" s="495"/>
      <c r="D2782" s="495"/>
      <c r="E2782" s="495"/>
      <c r="F2782" s="495"/>
      <c r="H2782" s="495"/>
      <c r="J2782" s="495"/>
      <c r="K2782" s="495"/>
      <c r="L2782" s="495"/>
      <c r="O2782" s="514"/>
    </row>
    <row r="2783" spans="1:15" s="497" customFormat="1" ht="23.25" x14ac:dyDescent="0.2">
      <c r="A2783" s="506"/>
      <c r="B2783" s="495"/>
      <c r="C2783" s="495"/>
      <c r="D2783" s="495"/>
      <c r="E2783" s="495"/>
      <c r="F2783" s="495"/>
      <c r="H2783" s="495"/>
      <c r="J2783" s="495"/>
      <c r="K2783" s="495"/>
      <c r="L2783" s="495"/>
      <c r="O2783" s="514"/>
    </row>
    <row r="2784" spans="1:15" s="497" customFormat="1" ht="23.25" x14ac:dyDescent="0.2">
      <c r="A2784" s="506"/>
      <c r="B2784" s="495"/>
      <c r="C2784" s="495"/>
      <c r="D2784" s="495"/>
      <c r="E2784" s="495"/>
      <c r="F2784" s="495"/>
      <c r="H2784" s="495"/>
      <c r="J2784" s="495"/>
      <c r="K2784" s="495"/>
      <c r="L2784" s="495"/>
      <c r="O2784" s="514"/>
    </row>
    <row r="2785" spans="1:15" s="497" customFormat="1" ht="23.25" x14ac:dyDescent="0.2">
      <c r="A2785" s="506"/>
      <c r="B2785" s="495"/>
      <c r="C2785" s="495"/>
      <c r="D2785" s="495"/>
      <c r="E2785" s="495"/>
      <c r="F2785" s="495"/>
      <c r="H2785" s="495"/>
      <c r="J2785" s="495"/>
      <c r="K2785" s="495"/>
      <c r="L2785" s="495"/>
      <c r="O2785" s="514"/>
    </row>
    <row r="2786" spans="1:15" s="497" customFormat="1" ht="30" x14ac:dyDescent="0.2">
      <c r="A2786" s="506"/>
      <c r="B2786" s="495"/>
      <c r="C2786" s="495"/>
      <c r="D2786" s="495"/>
      <c r="E2786" s="495"/>
      <c r="F2786" s="495"/>
      <c r="H2786" s="495"/>
      <c r="J2786" s="495"/>
      <c r="K2786" s="495"/>
      <c r="L2786" s="495"/>
      <c r="O2786" s="509"/>
    </row>
    <row r="2787" spans="1:15" s="497" customFormat="1" ht="30" x14ac:dyDescent="0.2">
      <c r="A2787" s="506"/>
      <c r="B2787" s="495"/>
      <c r="C2787" s="495"/>
      <c r="D2787" s="495"/>
      <c r="E2787" s="495"/>
      <c r="F2787" s="495"/>
      <c r="H2787" s="495"/>
      <c r="J2787" s="495"/>
      <c r="K2787" s="495"/>
      <c r="L2787" s="495"/>
      <c r="O2787" s="509"/>
    </row>
    <row r="2788" spans="1:15" s="497" customFormat="1" ht="30" x14ac:dyDescent="0.2">
      <c r="A2788" s="506"/>
      <c r="B2788" s="495"/>
      <c r="C2788" s="495"/>
      <c r="D2788" s="495"/>
      <c r="E2788" s="495"/>
      <c r="F2788" s="495"/>
      <c r="H2788" s="495"/>
      <c r="J2788" s="495"/>
      <c r="K2788" s="495"/>
      <c r="L2788" s="495"/>
      <c r="O2788" s="509"/>
    </row>
    <row r="2789" spans="1:15" s="497" customFormat="1" ht="30" x14ac:dyDescent="0.2">
      <c r="A2789" s="506"/>
      <c r="B2789" s="495"/>
      <c r="C2789" s="495"/>
      <c r="D2789" s="495"/>
      <c r="E2789" s="495"/>
      <c r="F2789" s="495"/>
      <c r="H2789" s="495"/>
      <c r="J2789" s="495"/>
      <c r="K2789" s="495"/>
      <c r="L2789" s="495"/>
      <c r="O2789" s="509"/>
    </row>
    <row r="2790" spans="1:15" s="497" customFormat="1" ht="30" x14ac:dyDescent="0.2">
      <c r="A2790" s="506"/>
      <c r="B2790" s="495"/>
      <c r="C2790" s="495"/>
      <c r="D2790" s="495"/>
      <c r="E2790" s="495"/>
      <c r="F2790" s="495"/>
      <c r="H2790" s="495"/>
      <c r="J2790" s="495"/>
      <c r="K2790" s="495"/>
      <c r="L2790" s="495"/>
      <c r="O2790" s="509"/>
    </row>
    <row r="2791" spans="1:15" s="497" customFormat="1" ht="30" x14ac:dyDescent="0.2">
      <c r="A2791" s="506"/>
      <c r="B2791" s="495"/>
      <c r="C2791" s="495"/>
      <c r="D2791" s="495"/>
      <c r="E2791" s="495"/>
      <c r="F2791" s="495"/>
      <c r="H2791" s="495"/>
      <c r="J2791" s="495"/>
      <c r="K2791" s="495"/>
      <c r="L2791" s="495"/>
      <c r="O2791" s="509"/>
    </row>
    <row r="2792" spans="1:15" s="497" customFormat="1" ht="30" x14ac:dyDescent="0.2">
      <c r="A2792" s="506"/>
      <c r="B2792" s="495"/>
      <c r="C2792" s="495"/>
      <c r="D2792" s="495"/>
      <c r="E2792" s="495"/>
      <c r="F2792" s="495"/>
      <c r="H2792" s="495"/>
      <c r="J2792" s="495"/>
      <c r="K2792" s="495"/>
      <c r="L2792" s="495"/>
      <c r="O2792" s="509"/>
    </row>
    <row r="2793" spans="1:15" s="497" customFormat="1" ht="30" x14ac:dyDescent="0.2">
      <c r="A2793" s="506"/>
      <c r="B2793" s="495"/>
      <c r="C2793" s="495"/>
      <c r="D2793" s="495"/>
      <c r="E2793" s="495"/>
      <c r="F2793" s="495"/>
      <c r="H2793" s="495"/>
      <c r="J2793" s="495"/>
      <c r="K2793" s="495"/>
      <c r="L2793" s="495"/>
      <c r="O2793" s="509"/>
    </row>
    <row r="2794" spans="1:15" s="497" customFormat="1" ht="30" x14ac:dyDescent="0.2">
      <c r="A2794" s="506"/>
      <c r="B2794" s="495"/>
      <c r="C2794" s="495"/>
      <c r="D2794" s="495"/>
      <c r="E2794" s="495"/>
      <c r="F2794" s="495"/>
      <c r="H2794" s="495"/>
      <c r="J2794" s="495"/>
      <c r="K2794" s="495"/>
      <c r="L2794" s="495"/>
      <c r="O2794" s="509"/>
    </row>
    <row r="2795" spans="1:15" s="497" customFormat="1" ht="30" x14ac:dyDescent="0.2">
      <c r="A2795" s="506"/>
      <c r="B2795" s="495"/>
      <c r="C2795" s="495"/>
      <c r="D2795" s="495"/>
      <c r="E2795" s="495"/>
      <c r="F2795" s="495"/>
      <c r="H2795" s="495"/>
      <c r="J2795" s="495"/>
      <c r="K2795" s="495"/>
      <c r="L2795" s="495"/>
      <c r="O2795" s="509"/>
    </row>
    <row r="2796" spans="1:15" s="497" customFormat="1" ht="30" x14ac:dyDescent="0.2">
      <c r="A2796" s="506"/>
      <c r="B2796" s="495"/>
      <c r="C2796" s="495"/>
      <c r="D2796" s="495"/>
      <c r="E2796" s="495"/>
      <c r="F2796" s="495"/>
      <c r="H2796" s="495"/>
      <c r="J2796" s="495"/>
      <c r="K2796" s="495"/>
      <c r="L2796" s="495"/>
      <c r="O2796" s="509"/>
    </row>
    <row r="2797" spans="1:15" s="497" customFormat="1" ht="30" x14ac:dyDescent="0.2">
      <c r="A2797" s="506"/>
      <c r="B2797" s="495"/>
      <c r="C2797" s="495"/>
      <c r="D2797" s="495"/>
      <c r="E2797" s="495"/>
      <c r="F2797" s="495"/>
      <c r="H2797" s="495"/>
      <c r="J2797" s="495"/>
      <c r="K2797" s="495"/>
      <c r="L2797" s="495"/>
      <c r="O2797" s="509"/>
    </row>
    <row r="2798" spans="1:15" s="497" customFormat="1" ht="30" x14ac:dyDescent="0.2">
      <c r="A2798" s="506"/>
      <c r="B2798" s="495"/>
      <c r="C2798" s="495"/>
      <c r="D2798" s="495"/>
      <c r="E2798" s="495"/>
      <c r="F2798" s="495"/>
      <c r="H2798" s="495"/>
      <c r="J2798" s="495"/>
      <c r="K2798" s="495"/>
      <c r="L2798" s="495"/>
      <c r="O2798" s="509"/>
    </row>
    <row r="2799" spans="1:15" s="497" customFormat="1" ht="30" x14ac:dyDescent="0.2">
      <c r="A2799" s="506"/>
      <c r="B2799" s="495"/>
      <c r="C2799" s="495"/>
      <c r="D2799" s="495"/>
      <c r="E2799" s="495"/>
      <c r="F2799" s="495"/>
      <c r="H2799" s="495"/>
      <c r="J2799" s="495"/>
      <c r="K2799" s="495"/>
      <c r="L2799" s="495"/>
      <c r="O2799" s="509"/>
    </row>
    <row r="2800" spans="1:15" s="497" customFormat="1" ht="30" x14ac:dyDescent="0.2">
      <c r="A2800" s="506"/>
      <c r="B2800" s="495"/>
      <c r="C2800" s="495"/>
      <c r="D2800" s="495"/>
      <c r="E2800" s="495"/>
      <c r="F2800" s="495"/>
      <c r="H2800" s="495"/>
      <c r="J2800" s="495"/>
      <c r="K2800" s="495"/>
      <c r="L2800" s="495"/>
      <c r="O2800" s="509"/>
    </row>
    <row r="2801" spans="1:15" s="497" customFormat="1" ht="30" x14ac:dyDescent="0.2">
      <c r="A2801" s="506"/>
      <c r="B2801" s="495"/>
      <c r="C2801" s="495"/>
      <c r="D2801" s="495"/>
      <c r="E2801" s="495"/>
      <c r="F2801" s="495"/>
      <c r="H2801" s="495"/>
      <c r="J2801" s="495"/>
      <c r="K2801" s="495"/>
      <c r="L2801" s="495"/>
      <c r="O2801" s="509"/>
    </row>
    <row r="2802" spans="1:15" s="497" customFormat="1" ht="30" x14ac:dyDescent="0.2">
      <c r="A2802" s="506"/>
      <c r="B2802" s="495"/>
      <c r="C2802" s="495"/>
      <c r="D2802" s="495"/>
      <c r="E2802" s="495"/>
      <c r="F2802" s="495"/>
      <c r="H2802" s="495"/>
      <c r="J2802" s="495"/>
      <c r="K2802" s="495"/>
      <c r="L2802" s="495"/>
      <c r="O2802" s="509"/>
    </row>
    <row r="2803" spans="1:15" s="497" customFormat="1" ht="30" x14ac:dyDescent="0.2">
      <c r="A2803" s="506"/>
      <c r="B2803" s="495"/>
      <c r="C2803" s="495"/>
      <c r="D2803" s="495"/>
      <c r="E2803" s="495"/>
      <c r="F2803" s="495"/>
      <c r="H2803" s="495"/>
      <c r="J2803" s="495"/>
      <c r="K2803" s="495"/>
      <c r="L2803" s="495"/>
      <c r="O2803" s="509"/>
    </row>
    <row r="2804" spans="1:15" s="497" customFormat="1" ht="30" x14ac:dyDescent="0.2">
      <c r="A2804" s="506"/>
      <c r="B2804" s="495"/>
      <c r="C2804" s="495"/>
      <c r="D2804" s="495"/>
      <c r="E2804" s="495"/>
      <c r="F2804" s="495"/>
      <c r="H2804" s="495"/>
      <c r="J2804" s="495"/>
      <c r="K2804" s="495"/>
      <c r="L2804" s="495"/>
      <c r="O2804" s="509"/>
    </row>
    <row r="2805" spans="1:15" s="497" customFormat="1" ht="30" x14ac:dyDescent="0.2">
      <c r="A2805" s="506"/>
      <c r="B2805" s="495"/>
      <c r="C2805" s="495"/>
      <c r="D2805" s="495"/>
      <c r="E2805" s="495"/>
      <c r="F2805" s="495"/>
      <c r="H2805" s="495"/>
      <c r="J2805" s="495"/>
      <c r="K2805" s="495"/>
      <c r="L2805" s="495"/>
      <c r="O2805" s="509"/>
    </row>
    <row r="2806" spans="1:15" s="497" customFormat="1" ht="30" x14ac:dyDescent="0.2">
      <c r="A2806" s="506"/>
      <c r="B2806" s="495"/>
      <c r="C2806" s="495"/>
      <c r="D2806" s="495"/>
      <c r="E2806" s="495"/>
      <c r="F2806" s="495"/>
      <c r="H2806" s="495"/>
      <c r="J2806" s="495"/>
      <c r="K2806" s="495"/>
      <c r="L2806" s="495"/>
      <c r="O2806" s="509"/>
    </row>
    <row r="2807" spans="1:15" s="497" customFormat="1" ht="30" x14ac:dyDescent="0.2">
      <c r="A2807" s="506"/>
      <c r="B2807" s="495"/>
      <c r="C2807" s="495"/>
      <c r="D2807" s="495"/>
      <c r="E2807" s="495"/>
      <c r="F2807" s="495"/>
      <c r="H2807" s="495"/>
      <c r="J2807" s="495"/>
      <c r="K2807" s="495"/>
      <c r="L2807" s="495"/>
      <c r="O2807" s="509"/>
    </row>
    <row r="2808" spans="1:15" s="497" customFormat="1" ht="30" x14ac:dyDescent="0.2">
      <c r="A2808" s="506"/>
      <c r="B2808" s="495"/>
      <c r="C2808" s="495"/>
      <c r="D2808" s="495"/>
      <c r="E2808" s="495"/>
      <c r="F2808" s="495"/>
      <c r="H2808" s="495"/>
      <c r="J2808" s="495"/>
      <c r="K2808" s="495"/>
      <c r="L2808" s="495"/>
      <c r="O2808" s="509"/>
    </row>
    <row r="2809" spans="1:15" s="497" customFormat="1" ht="30" x14ac:dyDescent="0.2">
      <c r="A2809" s="506"/>
      <c r="B2809" s="495"/>
      <c r="C2809" s="495"/>
      <c r="D2809" s="495"/>
      <c r="E2809" s="495"/>
      <c r="F2809" s="495"/>
      <c r="H2809" s="495"/>
      <c r="J2809" s="495"/>
      <c r="K2809" s="495"/>
      <c r="L2809" s="495"/>
      <c r="O2809" s="509"/>
    </row>
    <row r="2810" spans="1:15" s="497" customFormat="1" ht="30" x14ac:dyDescent="0.2">
      <c r="A2810" s="506"/>
      <c r="B2810" s="495"/>
      <c r="C2810" s="495"/>
      <c r="D2810" s="495"/>
      <c r="E2810" s="495"/>
      <c r="F2810" s="495"/>
      <c r="H2810" s="495"/>
      <c r="J2810" s="495"/>
      <c r="K2810" s="495"/>
      <c r="L2810" s="495"/>
      <c r="O2810" s="509"/>
    </row>
    <row r="2811" spans="1:15" s="497" customFormat="1" ht="30" x14ac:dyDescent="0.2">
      <c r="A2811" s="506"/>
      <c r="B2811" s="495"/>
      <c r="C2811" s="495"/>
      <c r="D2811" s="495"/>
      <c r="E2811" s="495"/>
      <c r="F2811" s="495"/>
      <c r="H2811" s="495"/>
      <c r="J2811" s="495"/>
      <c r="K2811" s="495"/>
      <c r="L2811" s="495"/>
      <c r="O2811" s="509"/>
    </row>
    <row r="2812" spans="1:15" s="497" customFormat="1" ht="30" x14ac:dyDescent="0.2">
      <c r="A2812" s="506"/>
      <c r="B2812" s="495"/>
      <c r="C2812" s="495"/>
      <c r="D2812" s="495"/>
      <c r="E2812" s="495"/>
      <c r="F2812" s="495"/>
      <c r="H2812" s="495"/>
      <c r="J2812" s="495"/>
      <c r="K2812" s="495"/>
      <c r="L2812" s="495"/>
      <c r="O2812" s="509"/>
    </row>
    <row r="2813" spans="1:15" s="497" customFormat="1" ht="30" x14ac:dyDescent="0.2">
      <c r="A2813" s="506"/>
      <c r="B2813" s="495"/>
      <c r="C2813" s="495"/>
      <c r="D2813" s="495"/>
      <c r="E2813" s="495"/>
      <c r="F2813" s="495"/>
      <c r="H2813" s="495"/>
      <c r="J2813" s="495"/>
      <c r="K2813" s="495"/>
      <c r="L2813" s="495"/>
      <c r="O2813" s="509"/>
    </row>
    <row r="2814" spans="1:15" s="497" customFormat="1" ht="30" x14ac:dyDescent="0.2">
      <c r="A2814" s="506"/>
      <c r="B2814" s="495"/>
      <c r="C2814" s="495"/>
      <c r="D2814" s="495"/>
      <c r="E2814" s="495"/>
      <c r="F2814" s="495"/>
      <c r="H2814" s="495"/>
      <c r="J2814" s="495"/>
      <c r="K2814" s="495"/>
      <c r="L2814" s="495"/>
      <c r="O2814" s="509"/>
    </row>
    <row r="2815" spans="1:15" s="497" customFormat="1" ht="30" x14ac:dyDescent="0.2">
      <c r="A2815" s="506"/>
      <c r="B2815" s="495"/>
      <c r="C2815" s="495"/>
      <c r="D2815" s="495"/>
      <c r="E2815" s="495"/>
      <c r="F2815" s="495"/>
      <c r="H2815" s="495"/>
      <c r="J2815" s="495"/>
      <c r="K2815" s="495"/>
      <c r="L2815" s="495"/>
      <c r="O2815" s="509"/>
    </row>
    <row r="2816" spans="1:15" s="497" customFormat="1" ht="30" x14ac:dyDescent="0.2">
      <c r="A2816" s="506"/>
      <c r="B2816" s="495"/>
      <c r="C2816" s="495"/>
      <c r="D2816" s="495"/>
      <c r="E2816" s="495"/>
      <c r="F2816" s="495"/>
      <c r="H2816" s="495"/>
      <c r="J2816" s="495"/>
      <c r="K2816" s="495"/>
      <c r="L2816" s="495"/>
      <c r="O2816" s="509"/>
    </row>
    <row r="2817" spans="1:15" s="497" customFormat="1" ht="30" x14ac:dyDescent="0.2">
      <c r="A2817" s="506"/>
      <c r="B2817" s="495"/>
      <c r="C2817" s="495"/>
      <c r="D2817" s="495"/>
      <c r="E2817" s="495"/>
      <c r="F2817" s="495"/>
      <c r="H2817" s="495"/>
      <c r="J2817" s="495"/>
      <c r="K2817" s="495"/>
      <c r="L2817" s="495"/>
      <c r="O2817" s="509"/>
    </row>
    <row r="2818" spans="1:15" s="497" customFormat="1" ht="30" x14ac:dyDescent="0.2">
      <c r="A2818" s="506"/>
      <c r="B2818" s="495"/>
      <c r="C2818" s="495"/>
      <c r="D2818" s="495"/>
      <c r="E2818" s="495"/>
      <c r="F2818" s="495"/>
      <c r="H2818" s="495"/>
      <c r="J2818" s="495"/>
      <c r="K2818" s="495"/>
      <c r="L2818" s="495"/>
      <c r="O2818" s="509"/>
    </row>
    <row r="2819" spans="1:15" s="497" customFormat="1" ht="30" x14ac:dyDescent="0.2">
      <c r="A2819" s="506"/>
      <c r="B2819" s="495"/>
      <c r="C2819" s="495"/>
      <c r="D2819" s="495"/>
      <c r="E2819" s="495"/>
      <c r="F2819" s="495"/>
      <c r="H2819" s="495"/>
      <c r="J2819" s="495"/>
      <c r="K2819" s="495"/>
      <c r="L2819" s="495"/>
      <c r="O2819" s="509"/>
    </row>
    <row r="2820" spans="1:15" s="497" customFormat="1" ht="30" x14ac:dyDescent="0.2">
      <c r="A2820" s="506"/>
      <c r="B2820" s="495"/>
      <c r="C2820" s="495"/>
      <c r="D2820" s="495"/>
      <c r="E2820" s="495"/>
      <c r="F2820" s="495"/>
      <c r="H2820" s="495"/>
      <c r="J2820" s="495"/>
      <c r="K2820" s="495"/>
      <c r="L2820" s="495"/>
      <c r="O2820" s="499"/>
    </row>
    <row r="2821" spans="1:15" s="497" customFormat="1" ht="30" x14ac:dyDescent="0.2">
      <c r="A2821" s="506"/>
      <c r="B2821" s="495"/>
      <c r="C2821" s="495"/>
      <c r="D2821" s="495"/>
      <c r="E2821" s="495"/>
      <c r="F2821" s="495"/>
      <c r="H2821" s="495"/>
      <c r="J2821" s="495"/>
      <c r="K2821" s="495"/>
      <c r="L2821" s="495"/>
      <c r="O2821" s="509"/>
    </row>
    <row r="2822" spans="1:15" s="497" customFormat="1" ht="30" x14ac:dyDescent="0.2">
      <c r="A2822" s="506"/>
      <c r="B2822" s="495"/>
      <c r="C2822" s="495"/>
      <c r="D2822" s="495"/>
      <c r="E2822" s="495"/>
      <c r="F2822" s="495"/>
      <c r="H2822" s="495"/>
      <c r="J2822" s="495"/>
      <c r="K2822" s="495"/>
      <c r="L2822" s="495"/>
      <c r="O2822" s="509"/>
    </row>
    <row r="2823" spans="1:15" s="497" customFormat="1" ht="30" x14ac:dyDescent="0.2">
      <c r="A2823" s="506"/>
      <c r="B2823" s="495"/>
      <c r="C2823" s="495"/>
      <c r="D2823" s="495"/>
      <c r="E2823" s="495"/>
      <c r="F2823" s="495"/>
      <c r="H2823" s="495"/>
      <c r="J2823" s="495"/>
      <c r="K2823" s="495"/>
      <c r="L2823" s="495"/>
      <c r="O2823" s="509"/>
    </row>
    <row r="2824" spans="1:15" s="497" customFormat="1" ht="30" x14ac:dyDescent="0.2">
      <c r="A2824" s="506"/>
      <c r="B2824" s="495"/>
      <c r="C2824" s="495"/>
      <c r="D2824" s="495"/>
      <c r="E2824" s="495"/>
      <c r="F2824" s="495"/>
      <c r="H2824" s="495"/>
      <c r="J2824" s="495"/>
      <c r="K2824" s="495"/>
      <c r="L2824" s="495"/>
      <c r="O2824" s="509"/>
    </row>
    <row r="2825" spans="1:15" s="497" customFormat="1" ht="30" x14ac:dyDescent="0.2">
      <c r="A2825" s="506"/>
      <c r="B2825" s="495"/>
      <c r="C2825" s="495"/>
      <c r="D2825" s="495"/>
      <c r="E2825" s="495"/>
      <c r="F2825" s="495"/>
      <c r="H2825" s="495"/>
      <c r="J2825" s="495"/>
      <c r="K2825" s="495"/>
      <c r="L2825" s="495"/>
      <c r="O2825" s="509"/>
    </row>
    <row r="2826" spans="1:15" s="497" customFormat="1" x14ac:dyDescent="0.2">
      <c r="A2826" s="506"/>
      <c r="B2826" s="495"/>
      <c r="C2826" s="495"/>
      <c r="D2826" s="495"/>
      <c r="E2826" s="495"/>
      <c r="F2826" s="495"/>
      <c r="H2826" s="495"/>
      <c r="J2826" s="495"/>
      <c r="K2826" s="495"/>
      <c r="L2826" s="495"/>
    </row>
    <row r="2827" spans="1:15" s="497" customFormat="1" x14ac:dyDescent="0.2">
      <c r="A2827" s="506"/>
      <c r="B2827" s="495"/>
      <c r="C2827" s="495"/>
      <c r="D2827" s="495"/>
      <c r="E2827" s="495"/>
      <c r="F2827" s="495"/>
      <c r="H2827" s="495"/>
      <c r="J2827" s="495"/>
      <c r="K2827" s="495"/>
      <c r="L2827" s="495"/>
    </row>
    <row r="2828" spans="1:15" s="497" customFormat="1" x14ac:dyDescent="0.2">
      <c r="A2828" s="506"/>
      <c r="B2828" s="495"/>
      <c r="C2828" s="495"/>
      <c r="D2828" s="495"/>
      <c r="E2828" s="495"/>
      <c r="F2828" s="495"/>
      <c r="H2828" s="495"/>
      <c r="J2828" s="495"/>
      <c r="K2828" s="495"/>
      <c r="L2828" s="495"/>
    </row>
    <row r="2829" spans="1:15" s="497" customFormat="1" x14ac:dyDescent="0.2">
      <c r="A2829" s="506"/>
      <c r="B2829" s="495"/>
      <c r="C2829" s="495"/>
      <c r="D2829" s="495"/>
      <c r="E2829" s="495"/>
      <c r="F2829" s="495"/>
      <c r="H2829" s="495"/>
      <c r="J2829" s="495"/>
      <c r="K2829" s="495"/>
      <c r="L2829" s="495"/>
    </row>
    <row r="2830" spans="1:15" s="497" customFormat="1" x14ac:dyDescent="0.2">
      <c r="A2830" s="506"/>
      <c r="B2830" s="495"/>
      <c r="C2830" s="495"/>
      <c r="D2830" s="495"/>
      <c r="E2830" s="495"/>
      <c r="F2830" s="495"/>
      <c r="H2830" s="495"/>
      <c r="J2830" s="495"/>
      <c r="K2830" s="495"/>
      <c r="L2830" s="495"/>
    </row>
    <row r="2831" spans="1:15" s="497" customFormat="1" x14ac:dyDescent="0.2">
      <c r="A2831" s="506"/>
      <c r="B2831" s="495"/>
      <c r="C2831" s="495"/>
      <c r="D2831" s="495"/>
      <c r="E2831" s="495"/>
      <c r="F2831" s="495"/>
      <c r="H2831" s="495"/>
      <c r="J2831" s="495"/>
      <c r="K2831" s="495"/>
      <c r="L2831" s="495"/>
    </row>
    <row r="2832" spans="1:15" s="497" customFormat="1" x14ac:dyDescent="0.2">
      <c r="A2832" s="506"/>
      <c r="B2832" s="495"/>
      <c r="C2832" s="495"/>
      <c r="D2832" s="495"/>
      <c r="E2832" s="495"/>
      <c r="F2832" s="495"/>
      <c r="H2832" s="495"/>
      <c r="J2832" s="495"/>
      <c r="K2832" s="495"/>
      <c r="L2832" s="495"/>
    </row>
    <row r="2833" spans="1:12" s="497" customFormat="1" x14ac:dyDescent="0.2">
      <c r="A2833" s="506"/>
      <c r="B2833" s="495"/>
      <c r="C2833" s="495"/>
      <c r="D2833" s="495"/>
      <c r="E2833" s="495"/>
      <c r="F2833" s="495"/>
      <c r="H2833" s="495"/>
      <c r="J2833" s="495"/>
      <c r="K2833" s="495"/>
      <c r="L2833" s="495"/>
    </row>
    <row r="2834" spans="1:12" s="497" customFormat="1" x14ac:dyDescent="0.2">
      <c r="A2834" s="506"/>
      <c r="B2834" s="495"/>
      <c r="C2834" s="495"/>
      <c r="D2834" s="495"/>
      <c r="E2834" s="495"/>
      <c r="F2834" s="495"/>
      <c r="H2834" s="495"/>
      <c r="J2834" s="495"/>
      <c r="K2834" s="495"/>
      <c r="L2834" s="495"/>
    </row>
    <row r="2835" spans="1:12" s="497" customFormat="1" x14ac:dyDescent="0.2">
      <c r="A2835" s="506"/>
      <c r="B2835" s="495"/>
      <c r="C2835" s="495"/>
      <c r="D2835" s="495"/>
      <c r="E2835" s="495"/>
      <c r="F2835" s="495"/>
      <c r="H2835" s="495"/>
      <c r="J2835" s="495"/>
      <c r="K2835" s="495"/>
      <c r="L2835" s="495"/>
    </row>
    <row r="2836" spans="1:12" s="497" customFormat="1" x14ac:dyDescent="0.2">
      <c r="A2836" s="506"/>
      <c r="B2836" s="495"/>
      <c r="C2836" s="495"/>
      <c r="D2836" s="495"/>
      <c r="E2836" s="495"/>
      <c r="F2836" s="495"/>
      <c r="H2836" s="495"/>
      <c r="J2836" s="495"/>
      <c r="K2836" s="495"/>
      <c r="L2836" s="495"/>
    </row>
    <row r="2837" spans="1:12" s="497" customFormat="1" x14ac:dyDescent="0.2">
      <c r="A2837" s="506"/>
      <c r="B2837" s="495"/>
      <c r="C2837" s="495"/>
      <c r="D2837" s="495"/>
      <c r="E2837" s="495"/>
      <c r="F2837" s="495"/>
      <c r="H2837" s="495"/>
      <c r="J2837" s="495"/>
      <c r="K2837" s="495"/>
      <c r="L2837" s="495"/>
    </row>
    <row r="2838" spans="1:12" s="497" customFormat="1" x14ac:dyDescent="0.2">
      <c r="A2838" s="506"/>
      <c r="B2838" s="495"/>
      <c r="C2838" s="495"/>
      <c r="D2838" s="495"/>
      <c r="E2838" s="495"/>
      <c r="F2838" s="495"/>
      <c r="H2838" s="495"/>
      <c r="J2838" s="495"/>
      <c r="K2838" s="495"/>
      <c r="L2838" s="495"/>
    </row>
    <row r="2839" spans="1:12" s="497" customFormat="1" x14ac:dyDescent="0.2">
      <c r="A2839" s="506"/>
      <c r="B2839" s="495"/>
      <c r="C2839" s="495"/>
      <c r="D2839" s="495"/>
      <c r="E2839" s="495"/>
      <c r="F2839" s="495"/>
      <c r="H2839" s="495"/>
      <c r="J2839" s="495"/>
      <c r="K2839" s="495"/>
      <c r="L2839" s="495"/>
    </row>
    <row r="2840" spans="1:12" s="497" customFormat="1" x14ac:dyDescent="0.2">
      <c r="A2840" s="506"/>
      <c r="B2840" s="495"/>
      <c r="C2840" s="495"/>
      <c r="D2840" s="495"/>
      <c r="E2840" s="495"/>
      <c r="F2840" s="495"/>
      <c r="H2840" s="495"/>
      <c r="J2840" s="495"/>
      <c r="K2840" s="495"/>
      <c r="L2840" s="495"/>
    </row>
    <row r="2841" spans="1:12" s="497" customFormat="1" x14ac:dyDescent="0.2">
      <c r="A2841" s="506"/>
      <c r="B2841" s="495"/>
      <c r="C2841" s="495"/>
      <c r="D2841" s="495"/>
      <c r="E2841" s="495"/>
      <c r="F2841" s="495"/>
      <c r="H2841" s="495"/>
      <c r="J2841" s="495"/>
      <c r="K2841" s="495"/>
      <c r="L2841" s="495"/>
    </row>
    <row r="2842" spans="1:12" s="497" customFormat="1" x14ac:dyDescent="0.2">
      <c r="A2842" s="506"/>
      <c r="B2842" s="495"/>
      <c r="C2842" s="495"/>
      <c r="D2842" s="495"/>
      <c r="E2842" s="495"/>
      <c r="F2842" s="495"/>
      <c r="H2842" s="495"/>
      <c r="J2842" s="495"/>
      <c r="K2842" s="495"/>
      <c r="L2842" s="495"/>
    </row>
    <row r="2843" spans="1:12" s="497" customFormat="1" x14ac:dyDescent="0.2">
      <c r="A2843" s="506"/>
      <c r="B2843" s="495"/>
      <c r="C2843" s="495"/>
      <c r="D2843" s="495"/>
      <c r="E2843" s="495"/>
      <c r="F2843" s="495"/>
      <c r="H2843" s="495"/>
      <c r="J2843" s="495"/>
      <c r="K2843" s="495"/>
      <c r="L2843" s="495"/>
    </row>
    <row r="2844" spans="1:12" s="497" customFormat="1" x14ac:dyDescent="0.2">
      <c r="A2844" s="506"/>
      <c r="B2844" s="495"/>
      <c r="C2844" s="495"/>
      <c r="D2844" s="495"/>
      <c r="E2844" s="495"/>
      <c r="F2844" s="495"/>
      <c r="H2844" s="495"/>
      <c r="J2844" s="495"/>
      <c r="K2844" s="495"/>
      <c r="L2844" s="495"/>
    </row>
    <row r="2845" spans="1:12" s="497" customFormat="1" x14ac:dyDescent="0.2">
      <c r="A2845" s="506"/>
      <c r="B2845" s="495"/>
      <c r="C2845" s="495"/>
      <c r="D2845" s="495"/>
      <c r="E2845" s="495"/>
      <c r="F2845" s="495"/>
      <c r="H2845" s="495"/>
      <c r="J2845" s="495"/>
      <c r="K2845" s="495"/>
      <c r="L2845" s="495"/>
    </row>
    <row r="2846" spans="1:12" s="497" customFormat="1" x14ac:dyDescent="0.2">
      <c r="A2846" s="506"/>
      <c r="B2846" s="495"/>
      <c r="C2846" s="495"/>
      <c r="D2846" s="495"/>
      <c r="E2846" s="495"/>
      <c r="F2846" s="495"/>
      <c r="H2846" s="495"/>
      <c r="J2846" s="495"/>
      <c r="K2846" s="495"/>
      <c r="L2846" s="495"/>
    </row>
    <row r="2847" spans="1:12" s="497" customFormat="1" x14ac:dyDescent="0.2">
      <c r="A2847" s="506"/>
      <c r="B2847" s="495"/>
      <c r="C2847" s="495"/>
      <c r="D2847" s="495"/>
      <c r="E2847" s="495"/>
      <c r="F2847" s="495"/>
      <c r="H2847" s="495"/>
      <c r="J2847" s="495"/>
      <c r="K2847" s="495"/>
      <c r="L2847" s="495"/>
    </row>
    <row r="2848" spans="1:12" s="497" customFormat="1" x14ac:dyDescent="0.2">
      <c r="A2848" s="506"/>
      <c r="B2848" s="495"/>
      <c r="C2848" s="495"/>
      <c r="D2848" s="495"/>
      <c r="E2848" s="495"/>
      <c r="F2848" s="495"/>
      <c r="H2848" s="495"/>
      <c r="J2848" s="495"/>
      <c r="K2848" s="495"/>
      <c r="L2848" s="495"/>
    </row>
    <row r="2849" spans="1:12" s="497" customFormat="1" x14ac:dyDescent="0.2">
      <c r="A2849" s="506"/>
      <c r="B2849" s="495"/>
      <c r="C2849" s="495"/>
      <c r="D2849" s="495"/>
      <c r="E2849" s="495"/>
      <c r="F2849" s="495"/>
      <c r="H2849" s="495"/>
      <c r="J2849" s="495"/>
      <c r="K2849" s="495"/>
      <c r="L2849" s="495"/>
    </row>
    <row r="2850" spans="1:12" s="497" customFormat="1" x14ac:dyDescent="0.2">
      <c r="A2850" s="506"/>
      <c r="B2850" s="495"/>
      <c r="C2850" s="495"/>
      <c r="D2850" s="495"/>
      <c r="E2850" s="495"/>
      <c r="F2850" s="495"/>
      <c r="H2850" s="495"/>
      <c r="J2850" s="495"/>
      <c r="K2850" s="495"/>
      <c r="L2850" s="495"/>
    </row>
    <row r="2851" spans="1:12" s="497" customFormat="1" x14ac:dyDescent="0.2">
      <c r="A2851" s="506"/>
      <c r="B2851" s="495"/>
      <c r="C2851" s="495"/>
      <c r="D2851" s="495"/>
      <c r="E2851" s="495"/>
      <c r="F2851" s="495"/>
      <c r="H2851" s="495"/>
      <c r="J2851" s="495"/>
      <c r="K2851" s="495"/>
      <c r="L2851" s="495"/>
    </row>
    <row r="2852" spans="1:12" s="497" customFormat="1" x14ac:dyDescent="0.2">
      <c r="A2852" s="506"/>
      <c r="B2852" s="495"/>
      <c r="C2852" s="495"/>
      <c r="D2852" s="495"/>
      <c r="E2852" s="495"/>
      <c r="F2852" s="495"/>
      <c r="H2852" s="495"/>
      <c r="J2852" s="495"/>
      <c r="K2852" s="495"/>
      <c r="L2852" s="495"/>
    </row>
    <row r="2853" spans="1:12" s="497" customFormat="1" x14ac:dyDescent="0.2">
      <c r="A2853" s="506"/>
      <c r="B2853" s="495"/>
      <c r="C2853" s="495"/>
      <c r="D2853" s="495"/>
      <c r="E2853" s="495"/>
      <c r="F2853" s="495"/>
      <c r="H2853" s="495"/>
      <c r="J2853" s="495"/>
      <c r="K2853" s="495"/>
      <c r="L2853" s="495"/>
    </row>
    <row r="2854" spans="1:12" s="497" customFormat="1" x14ac:dyDescent="0.2">
      <c r="A2854" s="506"/>
      <c r="B2854" s="495"/>
      <c r="C2854" s="495"/>
      <c r="D2854" s="495"/>
      <c r="E2854" s="495"/>
      <c r="F2854" s="495"/>
      <c r="H2854" s="495"/>
      <c r="J2854" s="495"/>
      <c r="K2854" s="495"/>
      <c r="L2854" s="495"/>
    </row>
    <row r="2855" spans="1:12" s="497" customFormat="1" x14ac:dyDescent="0.2">
      <c r="A2855" s="506"/>
      <c r="B2855" s="495"/>
      <c r="C2855" s="495"/>
      <c r="D2855" s="495"/>
      <c r="E2855" s="495"/>
      <c r="F2855" s="495"/>
      <c r="H2855" s="495"/>
      <c r="J2855" s="495"/>
      <c r="K2855" s="495"/>
      <c r="L2855" s="495"/>
    </row>
    <row r="2856" spans="1:12" s="497" customFormat="1" x14ac:dyDescent="0.2">
      <c r="A2856" s="506"/>
      <c r="B2856" s="495"/>
      <c r="C2856" s="495"/>
      <c r="D2856" s="495"/>
      <c r="E2856" s="495"/>
      <c r="F2856" s="495"/>
      <c r="H2856" s="495"/>
      <c r="J2856" s="495"/>
      <c r="K2856" s="495"/>
      <c r="L2856" s="495"/>
    </row>
    <row r="2857" spans="1:12" s="497" customFormat="1" x14ac:dyDescent="0.2">
      <c r="A2857" s="506"/>
      <c r="B2857" s="495"/>
      <c r="C2857" s="495"/>
      <c r="D2857" s="495"/>
      <c r="E2857" s="495"/>
      <c r="F2857" s="495"/>
      <c r="H2857" s="495"/>
      <c r="J2857" s="495"/>
      <c r="K2857" s="495"/>
      <c r="L2857" s="495"/>
    </row>
    <row r="2858" spans="1:12" s="497" customFormat="1" x14ac:dyDescent="0.2">
      <c r="A2858" s="506"/>
      <c r="B2858" s="495"/>
      <c r="C2858" s="495"/>
      <c r="D2858" s="495"/>
      <c r="E2858" s="495"/>
      <c r="F2858" s="495"/>
      <c r="H2858" s="495"/>
      <c r="J2858" s="495"/>
      <c r="K2858" s="495"/>
      <c r="L2858" s="495"/>
    </row>
    <row r="2859" spans="1:12" s="497" customFormat="1" x14ac:dyDescent="0.2">
      <c r="A2859" s="506"/>
      <c r="B2859" s="495"/>
      <c r="C2859" s="495"/>
      <c r="D2859" s="495"/>
      <c r="E2859" s="495"/>
      <c r="F2859" s="495"/>
      <c r="H2859" s="495"/>
      <c r="J2859" s="495"/>
      <c r="K2859" s="495"/>
      <c r="L2859" s="495"/>
    </row>
    <row r="2860" spans="1:12" s="497" customFormat="1" x14ac:dyDescent="0.2">
      <c r="A2860" s="506"/>
      <c r="B2860" s="495"/>
      <c r="C2860" s="495"/>
      <c r="D2860" s="495"/>
      <c r="E2860" s="495"/>
      <c r="F2860" s="495"/>
      <c r="H2860" s="495"/>
      <c r="J2860" s="495"/>
      <c r="K2860" s="495"/>
      <c r="L2860" s="495"/>
    </row>
    <row r="2861" spans="1:12" s="497" customFormat="1" x14ac:dyDescent="0.2">
      <c r="A2861" s="506"/>
      <c r="B2861" s="495"/>
      <c r="C2861" s="495"/>
      <c r="D2861" s="495"/>
      <c r="E2861" s="495"/>
      <c r="F2861" s="495"/>
      <c r="H2861" s="495"/>
      <c r="J2861" s="495"/>
      <c r="K2861" s="495"/>
      <c r="L2861" s="495"/>
    </row>
    <row r="2862" spans="1:12" s="497" customFormat="1" x14ac:dyDescent="0.2">
      <c r="A2862" s="506"/>
      <c r="B2862" s="495"/>
      <c r="C2862" s="495"/>
      <c r="D2862" s="495"/>
      <c r="E2862" s="495"/>
      <c r="F2862" s="495"/>
      <c r="H2862" s="495"/>
      <c r="J2862" s="495"/>
      <c r="K2862" s="495"/>
      <c r="L2862" s="495"/>
    </row>
    <row r="2863" spans="1:12" s="497" customFormat="1" x14ac:dyDescent="0.2">
      <c r="A2863" s="506"/>
      <c r="B2863" s="495"/>
      <c r="C2863" s="495"/>
      <c r="D2863" s="495"/>
      <c r="E2863" s="495"/>
      <c r="F2863" s="495"/>
      <c r="H2863" s="495"/>
      <c r="J2863" s="495"/>
      <c r="K2863" s="495"/>
      <c r="L2863" s="495"/>
    </row>
    <row r="2864" spans="1:12" s="497" customFormat="1" x14ac:dyDescent="0.2">
      <c r="A2864" s="506"/>
      <c r="B2864" s="495"/>
      <c r="C2864" s="495"/>
      <c r="D2864" s="495"/>
      <c r="E2864" s="495"/>
      <c r="F2864" s="495"/>
      <c r="H2864" s="495"/>
      <c r="J2864" s="495"/>
      <c r="K2864" s="495"/>
      <c r="L2864" s="495"/>
    </row>
    <row r="2865" spans="1:12" s="497" customFormat="1" x14ac:dyDescent="0.2">
      <c r="A2865" s="506"/>
      <c r="B2865" s="495"/>
      <c r="C2865" s="495"/>
      <c r="D2865" s="495"/>
      <c r="E2865" s="495"/>
      <c r="F2865" s="495"/>
      <c r="H2865" s="495"/>
      <c r="J2865" s="495"/>
      <c r="K2865" s="495"/>
      <c r="L2865" s="495"/>
    </row>
    <row r="2866" spans="1:12" s="497" customFormat="1" x14ac:dyDescent="0.2">
      <c r="A2866" s="506"/>
      <c r="B2866" s="495"/>
      <c r="C2866" s="495"/>
      <c r="D2866" s="495"/>
      <c r="E2866" s="495"/>
      <c r="F2866" s="495"/>
      <c r="H2866" s="495"/>
      <c r="J2866" s="495"/>
      <c r="K2866" s="495"/>
      <c r="L2866" s="495"/>
    </row>
    <row r="2867" spans="1:12" s="497" customFormat="1" x14ac:dyDescent="0.2">
      <c r="A2867" s="506"/>
      <c r="B2867" s="495"/>
      <c r="C2867" s="495"/>
      <c r="D2867" s="495"/>
      <c r="E2867" s="495"/>
      <c r="F2867" s="495"/>
      <c r="H2867" s="495"/>
      <c r="J2867" s="495"/>
      <c r="K2867" s="495"/>
      <c r="L2867" s="495"/>
    </row>
    <row r="2868" spans="1:12" s="497" customFormat="1" x14ac:dyDescent="0.2">
      <c r="A2868" s="506"/>
      <c r="B2868" s="495"/>
      <c r="C2868" s="495"/>
      <c r="D2868" s="495"/>
      <c r="E2868" s="495"/>
      <c r="F2868" s="495"/>
      <c r="H2868" s="495"/>
      <c r="J2868" s="495"/>
      <c r="K2868" s="495"/>
      <c r="L2868" s="495"/>
    </row>
    <row r="2869" spans="1:12" s="497" customFormat="1" x14ac:dyDescent="0.2">
      <c r="A2869" s="506"/>
      <c r="B2869" s="495"/>
      <c r="C2869" s="495"/>
      <c r="D2869" s="495"/>
      <c r="E2869" s="495"/>
      <c r="F2869" s="495"/>
      <c r="H2869" s="495"/>
      <c r="J2869" s="495"/>
      <c r="K2869" s="495"/>
      <c r="L2869" s="495"/>
    </row>
    <row r="2870" spans="1:12" s="497" customFormat="1" x14ac:dyDescent="0.2">
      <c r="A2870" s="506"/>
      <c r="B2870" s="495"/>
      <c r="C2870" s="495"/>
      <c r="D2870" s="495"/>
      <c r="E2870" s="495"/>
      <c r="F2870" s="495"/>
      <c r="H2870" s="495"/>
      <c r="J2870" s="495"/>
      <c r="K2870" s="495"/>
      <c r="L2870" s="495"/>
    </row>
    <row r="2871" spans="1:12" s="497" customFormat="1" x14ac:dyDescent="0.2">
      <c r="A2871" s="506"/>
      <c r="B2871" s="495"/>
      <c r="C2871" s="495"/>
      <c r="D2871" s="495"/>
      <c r="E2871" s="495"/>
      <c r="F2871" s="495"/>
      <c r="H2871" s="495"/>
      <c r="J2871" s="495"/>
      <c r="K2871" s="495"/>
      <c r="L2871" s="495"/>
    </row>
    <row r="2872" spans="1:12" s="497" customFormat="1" x14ac:dyDescent="0.2">
      <c r="A2872" s="506"/>
      <c r="B2872" s="495"/>
      <c r="C2872" s="495"/>
      <c r="D2872" s="495"/>
      <c r="E2872" s="495"/>
      <c r="F2872" s="495"/>
      <c r="H2872" s="495"/>
      <c r="J2872" s="495"/>
      <c r="K2872" s="495"/>
      <c r="L2872" s="495"/>
    </row>
    <row r="2873" spans="1:12" s="497" customFormat="1" x14ac:dyDescent="0.2">
      <c r="A2873" s="506"/>
      <c r="B2873" s="495"/>
      <c r="C2873" s="495"/>
      <c r="D2873" s="495"/>
      <c r="E2873" s="495"/>
      <c r="F2873" s="495"/>
      <c r="H2873" s="495"/>
      <c r="J2873" s="495"/>
      <c r="K2873" s="495"/>
      <c r="L2873" s="495"/>
    </row>
    <row r="2874" spans="1:12" s="497" customFormat="1" x14ac:dyDescent="0.2">
      <c r="A2874" s="506"/>
      <c r="B2874" s="495"/>
      <c r="C2874" s="495"/>
      <c r="D2874" s="495"/>
      <c r="E2874" s="495"/>
      <c r="F2874" s="495"/>
      <c r="H2874" s="495"/>
      <c r="J2874" s="495"/>
      <c r="K2874" s="495"/>
      <c r="L2874" s="495"/>
    </row>
    <row r="2875" spans="1:12" s="497" customFormat="1" x14ac:dyDescent="0.2">
      <c r="A2875" s="506"/>
      <c r="B2875" s="495"/>
      <c r="C2875" s="495"/>
      <c r="D2875" s="495"/>
      <c r="E2875" s="495"/>
      <c r="F2875" s="495"/>
      <c r="H2875" s="495"/>
      <c r="J2875" s="495"/>
      <c r="K2875" s="495"/>
      <c r="L2875" s="495"/>
    </row>
    <row r="2876" spans="1:12" s="497" customFormat="1" x14ac:dyDescent="0.2">
      <c r="A2876" s="506"/>
      <c r="B2876" s="495"/>
      <c r="C2876" s="495"/>
      <c r="D2876" s="495"/>
      <c r="E2876" s="495"/>
      <c r="F2876" s="495"/>
      <c r="H2876" s="495"/>
      <c r="J2876" s="495"/>
      <c r="K2876" s="495"/>
      <c r="L2876" s="495"/>
    </row>
    <row r="2877" spans="1:12" s="497" customFormat="1" x14ac:dyDescent="0.2">
      <c r="A2877" s="506"/>
      <c r="B2877" s="495"/>
      <c r="C2877" s="495"/>
      <c r="D2877" s="495"/>
      <c r="E2877" s="495"/>
      <c r="F2877" s="495"/>
      <c r="H2877" s="495"/>
      <c r="J2877" s="495"/>
      <c r="K2877" s="495"/>
      <c r="L2877" s="495"/>
    </row>
    <row r="2878" spans="1:12" s="497" customFormat="1" x14ac:dyDescent="0.2">
      <c r="A2878" s="506"/>
      <c r="B2878" s="495"/>
      <c r="C2878" s="495"/>
      <c r="D2878" s="495"/>
      <c r="E2878" s="495"/>
      <c r="F2878" s="495"/>
      <c r="H2878" s="495"/>
      <c r="J2878" s="495"/>
      <c r="K2878" s="495"/>
      <c r="L2878" s="495"/>
    </row>
    <row r="2879" spans="1:12" s="497" customFormat="1" x14ac:dyDescent="0.2">
      <c r="A2879" s="506"/>
      <c r="B2879" s="495"/>
      <c r="C2879" s="495"/>
      <c r="D2879" s="495"/>
      <c r="E2879" s="495"/>
      <c r="F2879" s="495"/>
      <c r="H2879" s="495"/>
      <c r="J2879" s="495"/>
      <c r="K2879" s="495"/>
      <c r="L2879" s="495"/>
    </row>
    <row r="2880" spans="1:12" s="497" customFormat="1" x14ac:dyDescent="0.2">
      <c r="A2880" s="506"/>
      <c r="B2880" s="495"/>
      <c r="C2880" s="495"/>
      <c r="D2880" s="495"/>
      <c r="E2880" s="495"/>
      <c r="F2880" s="495"/>
      <c r="H2880" s="495"/>
      <c r="J2880" s="495"/>
      <c r="K2880" s="495"/>
      <c r="L2880" s="495"/>
    </row>
    <row r="2881" spans="1:12" s="497" customFormat="1" x14ac:dyDescent="0.2">
      <c r="A2881" s="506"/>
      <c r="B2881" s="495"/>
      <c r="C2881" s="495"/>
      <c r="D2881" s="495"/>
      <c r="E2881" s="495"/>
      <c r="F2881" s="495"/>
      <c r="H2881" s="495"/>
      <c r="J2881" s="495"/>
      <c r="K2881" s="495"/>
      <c r="L2881" s="495"/>
    </row>
    <row r="2882" spans="1:12" s="497" customFormat="1" x14ac:dyDescent="0.2">
      <c r="A2882" s="506"/>
      <c r="B2882" s="495"/>
      <c r="C2882" s="495"/>
      <c r="D2882" s="495"/>
      <c r="E2882" s="495"/>
      <c r="F2882" s="495"/>
      <c r="H2882" s="495"/>
      <c r="J2882" s="495"/>
      <c r="K2882" s="495"/>
      <c r="L2882" s="495"/>
    </row>
    <row r="2883" spans="1:12" s="497" customFormat="1" x14ac:dyDescent="0.2">
      <c r="A2883" s="506"/>
      <c r="B2883" s="495"/>
      <c r="C2883" s="495"/>
      <c r="D2883" s="495"/>
      <c r="E2883" s="495"/>
      <c r="F2883" s="495"/>
      <c r="H2883" s="495"/>
      <c r="J2883" s="495"/>
      <c r="K2883" s="495"/>
      <c r="L2883" s="495"/>
    </row>
    <row r="2884" spans="1:12" s="497" customFormat="1" x14ac:dyDescent="0.2">
      <c r="A2884" s="506"/>
      <c r="B2884" s="495"/>
      <c r="C2884" s="495"/>
      <c r="D2884" s="495"/>
      <c r="E2884" s="495"/>
      <c r="F2884" s="495"/>
      <c r="H2884" s="495"/>
      <c r="J2884" s="495"/>
      <c r="K2884" s="495"/>
      <c r="L2884" s="495"/>
    </row>
    <row r="2885" spans="1:12" s="497" customFormat="1" x14ac:dyDescent="0.2">
      <c r="A2885" s="506"/>
      <c r="B2885" s="495"/>
      <c r="C2885" s="495"/>
      <c r="D2885" s="495"/>
      <c r="E2885" s="495"/>
      <c r="F2885" s="495"/>
      <c r="H2885" s="495"/>
      <c r="J2885" s="495"/>
      <c r="K2885" s="495"/>
      <c r="L2885" s="495"/>
    </row>
    <row r="2886" spans="1:12" s="497" customFormat="1" x14ac:dyDescent="0.2">
      <c r="A2886" s="506"/>
      <c r="B2886" s="495"/>
      <c r="C2886" s="495"/>
      <c r="D2886" s="495"/>
      <c r="E2886" s="495"/>
      <c r="F2886" s="495"/>
      <c r="H2886" s="495"/>
      <c r="J2886" s="495"/>
      <c r="K2886" s="495"/>
      <c r="L2886" s="495"/>
    </row>
    <row r="2887" spans="1:12" s="497" customFormat="1" x14ac:dyDescent="0.2">
      <c r="A2887" s="506"/>
      <c r="B2887" s="495"/>
      <c r="C2887" s="495"/>
      <c r="D2887" s="495"/>
      <c r="E2887" s="495"/>
      <c r="F2887" s="495"/>
      <c r="H2887" s="495"/>
      <c r="J2887" s="495"/>
      <c r="K2887" s="495"/>
      <c r="L2887" s="495"/>
    </row>
    <row r="2888" spans="1:12" s="497" customFormat="1" x14ac:dyDescent="0.2">
      <c r="A2888" s="506"/>
      <c r="B2888" s="495"/>
      <c r="C2888" s="495"/>
      <c r="D2888" s="495"/>
      <c r="E2888" s="495"/>
      <c r="F2888" s="495"/>
      <c r="H2888" s="495"/>
      <c r="J2888" s="495"/>
      <c r="K2888" s="495"/>
      <c r="L2888" s="495"/>
    </row>
    <row r="2889" spans="1:12" s="497" customFormat="1" x14ac:dyDescent="0.2">
      <c r="A2889" s="506"/>
      <c r="B2889" s="495"/>
      <c r="C2889" s="495"/>
      <c r="D2889" s="495"/>
      <c r="E2889" s="495"/>
      <c r="F2889" s="495"/>
      <c r="H2889" s="495"/>
      <c r="J2889" s="495"/>
      <c r="K2889" s="495"/>
      <c r="L2889" s="495"/>
    </row>
    <row r="2890" spans="1:12" s="497" customFormat="1" x14ac:dyDescent="0.2">
      <c r="A2890" s="506"/>
      <c r="B2890" s="495"/>
      <c r="C2890" s="495"/>
      <c r="D2890" s="495"/>
      <c r="E2890" s="495"/>
      <c r="F2890" s="495"/>
      <c r="H2890" s="495"/>
      <c r="J2890" s="495"/>
      <c r="K2890" s="495"/>
      <c r="L2890" s="495"/>
    </row>
    <row r="2891" spans="1:12" s="497" customFormat="1" x14ac:dyDescent="0.2">
      <c r="A2891" s="506"/>
      <c r="B2891" s="495"/>
      <c r="C2891" s="495"/>
      <c r="D2891" s="495"/>
      <c r="E2891" s="495"/>
      <c r="F2891" s="495"/>
      <c r="H2891" s="495"/>
      <c r="J2891" s="495"/>
      <c r="K2891" s="495"/>
      <c r="L2891" s="495"/>
    </row>
    <row r="2892" spans="1:12" s="497" customFormat="1" x14ac:dyDescent="0.2">
      <c r="A2892" s="506"/>
      <c r="B2892" s="495"/>
      <c r="C2892" s="495"/>
      <c r="D2892" s="495"/>
      <c r="E2892" s="495"/>
      <c r="F2892" s="495"/>
      <c r="H2892" s="495"/>
      <c r="J2892" s="495"/>
      <c r="K2892" s="495"/>
      <c r="L2892" s="495"/>
    </row>
    <row r="2893" spans="1:12" s="497" customFormat="1" x14ac:dyDescent="0.2">
      <c r="A2893" s="506"/>
      <c r="B2893" s="495"/>
      <c r="C2893" s="495"/>
      <c r="D2893" s="495"/>
      <c r="E2893" s="495"/>
      <c r="F2893" s="495"/>
      <c r="H2893" s="495"/>
      <c r="J2893" s="495"/>
      <c r="K2893" s="495"/>
      <c r="L2893" s="495"/>
    </row>
    <row r="2894" spans="1:12" s="497" customFormat="1" x14ac:dyDescent="0.2">
      <c r="A2894" s="506"/>
      <c r="B2894" s="495"/>
      <c r="C2894" s="495"/>
      <c r="D2894" s="495"/>
      <c r="E2894" s="495"/>
      <c r="F2894" s="495"/>
      <c r="H2894" s="495"/>
      <c r="J2894" s="495"/>
      <c r="K2894" s="495"/>
      <c r="L2894" s="495"/>
    </row>
    <row r="2895" spans="1:12" s="497" customFormat="1" x14ac:dyDescent="0.2">
      <c r="A2895" s="506"/>
      <c r="B2895" s="495"/>
      <c r="C2895" s="495"/>
      <c r="D2895" s="495"/>
      <c r="E2895" s="495"/>
      <c r="F2895" s="495"/>
      <c r="H2895" s="495"/>
      <c r="J2895" s="495"/>
      <c r="K2895" s="495"/>
      <c r="L2895" s="495"/>
    </row>
    <row r="2896" spans="1:12" s="497" customFormat="1" x14ac:dyDescent="0.2">
      <c r="A2896" s="506"/>
      <c r="B2896" s="495"/>
      <c r="C2896" s="495"/>
      <c r="D2896" s="495"/>
      <c r="E2896" s="495"/>
      <c r="F2896" s="495"/>
      <c r="H2896" s="495"/>
      <c r="J2896" s="495"/>
      <c r="K2896" s="495"/>
      <c r="L2896" s="495"/>
    </row>
    <row r="2897" spans="1:12" s="497" customFormat="1" x14ac:dyDescent="0.2">
      <c r="A2897" s="506"/>
      <c r="B2897" s="495"/>
      <c r="C2897" s="495"/>
      <c r="D2897" s="495"/>
      <c r="E2897" s="495"/>
      <c r="F2897" s="495"/>
      <c r="H2897" s="495"/>
      <c r="J2897" s="495"/>
      <c r="K2897" s="495"/>
      <c r="L2897" s="495"/>
    </row>
    <row r="2898" spans="1:12" s="497" customFormat="1" x14ac:dyDescent="0.2">
      <c r="A2898" s="506"/>
      <c r="B2898" s="495"/>
      <c r="C2898" s="495"/>
      <c r="D2898" s="495"/>
      <c r="E2898" s="495"/>
      <c r="F2898" s="495"/>
      <c r="H2898" s="495"/>
      <c r="J2898" s="495"/>
      <c r="K2898" s="495"/>
      <c r="L2898" s="495"/>
    </row>
    <row r="2899" spans="1:12" s="497" customFormat="1" x14ac:dyDescent="0.2">
      <c r="A2899" s="506"/>
      <c r="B2899" s="495"/>
      <c r="C2899" s="495"/>
      <c r="D2899" s="495"/>
      <c r="E2899" s="495"/>
      <c r="F2899" s="495"/>
      <c r="H2899" s="495"/>
      <c r="J2899" s="495"/>
      <c r="K2899" s="495"/>
      <c r="L2899" s="495"/>
    </row>
    <row r="2900" spans="1:12" s="497" customFormat="1" x14ac:dyDescent="0.2">
      <c r="A2900" s="506"/>
      <c r="B2900" s="495"/>
      <c r="C2900" s="495"/>
      <c r="D2900" s="495"/>
      <c r="E2900" s="495"/>
      <c r="F2900" s="495"/>
      <c r="H2900" s="495"/>
      <c r="J2900" s="495"/>
      <c r="K2900" s="495"/>
      <c r="L2900" s="495"/>
    </row>
    <row r="2901" spans="1:12" s="497" customFormat="1" x14ac:dyDescent="0.2">
      <c r="A2901" s="506"/>
      <c r="B2901" s="495"/>
      <c r="C2901" s="495"/>
      <c r="D2901" s="495"/>
      <c r="E2901" s="495"/>
      <c r="F2901" s="495"/>
      <c r="H2901" s="495"/>
      <c r="J2901" s="495"/>
      <c r="K2901" s="495"/>
      <c r="L2901" s="495"/>
    </row>
    <row r="2902" spans="1:12" s="497" customFormat="1" x14ac:dyDescent="0.2">
      <c r="A2902" s="506"/>
      <c r="B2902" s="495"/>
      <c r="C2902" s="495"/>
      <c r="D2902" s="495"/>
      <c r="E2902" s="495"/>
      <c r="F2902" s="495"/>
      <c r="H2902" s="495"/>
      <c r="J2902" s="495"/>
      <c r="K2902" s="495"/>
      <c r="L2902" s="495"/>
    </row>
    <row r="2903" spans="1:12" s="497" customFormat="1" x14ac:dyDescent="0.2">
      <c r="A2903" s="506"/>
      <c r="B2903" s="495"/>
      <c r="C2903" s="495"/>
      <c r="D2903" s="495"/>
      <c r="E2903" s="495"/>
      <c r="F2903" s="495"/>
      <c r="H2903" s="495"/>
      <c r="J2903" s="495"/>
      <c r="K2903" s="495"/>
      <c r="L2903" s="495"/>
    </row>
    <row r="2904" spans="1:12" s="497" customFormat="1" x14ac:dyDescent="0.2">
      <c r="A2904" s="506"/>
      <c r="B2904" s="495"/>
      <c r="C2904" s="495"/>
      <c r="D2904" s="495"/>
      <c r="E2904" s="495"/>
      <c r="F2904" s="495"/>
      <c r="H2904" s="495"/>
      <c r="J2904" s="495"/>
      <c r="K2904" s="495"/>
      <c r="L2904" s="495"/>
    </row>
    <row r="2905" spans="1:12" s="497" customFormat="1" x14ac:dyDescent="0.2">
      <c r="A2905" s="506"/>
      <c r="B2905" s="495"/>
      <c r="C2905" s="495"/>
      <c r="D2905" s="495"/>
      <c r="E2905" s="495"/>
      <c r="F2905" s="495"/>
      <c r="H2905" s="495"/>
      <c r="J2905" s="495"/>
      <c r="K2905" s="495"/>
      <c r="L2905" s="495"/>
    </row>
    <row r="2906" spans="1:12" s="497" customFormat="1" x14ac:dyDescent="0.2">
      <c r="A2906" s="506"/>
      <c r="B2906" s="495"/>
      <c r="C2906" s="495"/>
      <c r="D2906" s="495"/>
      <c r="E2906" s="495"/>
      <c r="F2906" s="495"/>
      <c r="H2906" s="495"/>
      <c r="J2906" s="495"/>
      <c r="K2906" s="495"/>
      <c r="L2906" s="495"/>
    </row>
    <row r="2907" spans="1:12" s="497" customFormat="1" x14ac:dyDescent="0.2">
      <c r="A2907" s="506"/>
      <c r="B2907" s="495"/>
      <c r="C2907" s="495"/>
      <c r="D2907" s="495"/>
      <c r="E2907" s="495"/>
      <c r="F2907" s="495"/>
      <c r="H2907" s="495"/>
      <c r="J2907" s="495"/>
      <c r="K2907" s="495"/>
      <c r="L2907" s="495"/>
    </row>
    <row r="2908" spans="1:12" s="497" customFormat="1" x14ac:dyDescent="0.2">
      <c r="A2908" s="506"/>
      <c r="B2908" s="495"/>
      <c r="C2908" s="495"/>
      <c r="D2908" s="495"/>
      <c r="E2908" s="495"/>
      <c r="F2908" s="495"/>
      <c r="H2908" s="495"/>
      <c r="J2908" s="495"/>
      <c r="K2908" s="495"/>
      <c r="L2908" s="495"/>
    </row>
    <row r="2909" spans="1:12" s="497" customFormat="1" x14ac:dyDescent="0.2">
      <c r="A2909" s="506"/>
      <c r="B2909" s="495"/>
      <c r="C2909" s="495"/>
      <c r="D2909" s="495"/>
      <c r="E2909" s="495"/>
      <c r="F2909" s="495"/>
      <c r="H2909" s="495"/>
      <c r="J2909" s="495"/>
      <c r="K2909" s="495"/>
      <c r="L2909" s="495"/>
    </row>
    <row r="2910" spans="1:12" s="497" customFormat="1" x14ac:dyDescent="0.2">
      <c r="A2910" s="506"/>
      <c r="B2910" s="495"/>
      <c r="C2910" s="495"/>
      <c r="D2910" s="495"/>
      <c r="E2910" s="495"/>
      <c r="F2910" s="495"/>
      <c r="H2910" s="495"/>
      <c r="J2910" s="495"/>
      <c r="K2910" s="495"/>
      <c r="L2910" s="495"/>
    </row>
    <row r="2911" spans="1:12" s="497" customFormat="1" x14ac:dyDescent="0.2">
      <c r="A2911" s="506"/>
      <c r="B2911" s="495"/>
      <c r="C2911" s="495"/>
      <c r="D2911" s="495"/>
      <c r="E2911" s="495"/>
      <c r="F2911" s="495"/>
      <c r="H2911" s="495"/>
      <c r="J2911" s="495"/>
      <c r="K2911" s="495"/>
      <c r="L2911" s="495"/>
    </row>
    <row r="2912" spans="1:12" s="497" customFormat="1" x14ac:dyDescent="0.2">
      <c r="A2912" s="506"/>
      <c r="B2912" s="495"/>
      <c r="C2912" s="495"/>
      <c r="D2912" s="495"/>
      <c r="E2912" s="495"/>
      <c r="F2912" s="495"/>
      <c r="H2912" s="495"/>
      <c r="J2912" s="495"/>
      <c r="K2912" s="495"/>
      <c r="L2912" s="495"/>
    </row>
    <row r="2913" spans="1:12" s="497" customFormat="1" x14ac:dyDescent="0.2">
      <c r="A2913" s="506"/>
      <c r="B2913" s="495"/>
      <c r="C2913" s="495"/>
      <c r="D2913" s="495"/>
      <c r="E2913" s="495"/>
      <c r="F2913" s="495"/>
      <c r="H2913" s="495"/>
      <c r="J2913" s="495"/>
      <c r="K2913" s="495"/>
      <c r="L2913" s="495"/>
    </row>
    <row r="2914" spans="1:12" s="497" customFormat="1" x14ac:dyDescent="0.2">
      <c r="A2914" s="506"/>
      <c r="B2914" s="495"/>
      <c r="C2914" s="495"/>
      <c r="D2914" s="495"/>
      <c r="E2914" s="495"/>
      <c r="F2914" s="495"/>
      <c r="H2914" s="495"/>
      <c r="J2914" s="495"/>
      <c r="K2914" s="495"/>
      <c r="L2914" s="495"/>
    </row>
    <row r="2915" spans="1:12" s="497" customFormat="1" x14ac:dyDescent="0.2">
      <c r="A2915" s="506"/>
      <c r="B2915" s="495"/>
      <c r="C2915" s="495"/>
      <c r="D2915" s="495"/>
      <c r="E2915" s="495"/>
      <c r="F2915" s="495"/>
      <c r="H2915" s="495"/>
      <c r="J2915" s="495"/>
      <c r="K2915" s="495"/>
      <c r="L2915" s="495"/>
    </row>
    <row r="2916" spans="1:12" s="497" customFormat="1" x14ac:dyDescent="0.2">
      <c r="A2916" s="506"/>
      <c r="B2916" s="495"/>
      <c r="C2916" s="495"/>
      <c r="D2916" s="495"/>
      <c r="E2916" s="495"/>
      <c r="F2916" s="495"/>
      <c r="H2916" s="495"/>
      <c r="J2916" s="495"/>
      <c r="K2916" s="495"/>
      <c r="L2916" s="495"/>
    </row>
    <row r="2917" spans="1:12" s="497" customFormat="1" x14ac:dyDescent="0.2">
      <c r="A2917" s="506"/>
      <c r="B2917" s="495"/>
      <c r="C2917" s="495"/>
      <c r="D2917" s="495"/>
      <c r="E2917" s="495"/>
      <c r="F2917" s="495"/>
      <c r="H2917" s="495"/>
      <c r="J2917" s="495"/>
      <c r="K2917" s="495"/>
      <c r="L2917" s="495"/>
    </row>
    <row r="2918" spans="1:12" s="497" customFormat="1" x14ac:dyDescent="0.2">
      <c r="A2918" s="506"/>
      <c r="B2918" s="495"/>
      <c r="C2918" s="495"/>
      <c r="D2918" s="495"/>
      <c r="E2918" s="495"/>
      <c r="F2918" s="495"/>
      <c r="H2918" s="495"/>
      <c r="J2918" s="495"/>
      <c r="K2918" s="495"/>
      <c r="L2918" s="495"/>
    </row>
    <row r="2919" spans="1:12" s="497" customFormat="1" x14ac:dyDescent="0.2">
      <c r="A2919" s="506"/>
      <c r="B2919" s="495"/>
      <c r="C2919" s="495"/>
      <c r="D2919" s="495"/>
      <c r="E2919" s="495"/>
      <c r="F2919" s="495"/>
      <c r="H2919" s="495"/>
      <c r="J2919" s="495"/>
      <c r="K2919" s="495"/>
      <c r="L2919" s="495"/>
    </row>
    <row r="2920" spans="1:12" s="497" customFormat="1" x14ac:dyDescent="0.2">
      <c r="A2920" s="506"/>
      <c r="B2920" s="495"/>
      <c r="C2920" s="495"/>
      <c r="D2920" s="495"/>
      <c r="E2920" s="495"/>
      <c r="F2920" s="495"/>
      <c r="H2920" s="495"/>
      <c r="J2920" s="495"/>
      <c r="K2920" s="495"/>
      <c r="L2920" s="495"/>
    </row>
    <row r="2921" spans="1:12" s="497" customFormat="1" x14ac:dyDescent="0.2">
      <c r="A2921" s="506"/>
      <c r="B2921" s="495"/>
      <c r="C2921" s="495"/>
      <c r="D2921" s="495"/>
      <c r="E2921" s="495"/>
      <c r="F2921" s="495"/>
      <c r="H2921" s="495"/>
      <c r="J2921" s="495"/>
      <c r="K2921" s="495"/>
      <c r="L2921" s="495"/>
    </row>
    <row r="2922" spans="1:12" s="497" customFormat="1" x14ac:dyDescent="0.2">
      <c r="A2922" s="506"/>
      <c r="B2922" s="495"/>
      <c r="C2922" s="495"/>
      <c r="D2922" s="495"/>
      <c r="E2922" s="495"/>
      <c r="F2922" s="495"/>
      <c r="H2922" s="495"/>
      <c r="J2922" s="495"/>
      <c r="K2922" s="495"/>
      <c r="L2922" s="495"/>
    </row>
    <row r="2923" spans="1:12" s="497" customFormat="1" x14ac:dyDescent="0.2">
      <c r="A2923" s="506"/>
      <c r="B2923" s="495"/>
      <c r="C2923" s="495"/>
      <c r="D2923" s="495"/>
      <c r="E2923" s="495"/>
      <c r="F2923" s="495"/>
      <c r="H2923" s="495"/>
      <c r="J2923" s="495"/>
      <c r="K2923" s="495"/>
      <c r="L2923" s="495"/>
    </row>
    <row r="2924" spans="1:12" s="497" customFormat="1" x14ac:dyDescent="0.2">
      <c r="A2924" s="506"/>
      <c r="B2924" s="495"/>
      <c r="C2924" s="495"/>
      <c r="D2924" s="495"/>
      <c r="E2924" s="495"/>
      <c r="F2924" s="495"/>
      <c r="H2924" s="495"/>
      <c r="J2924" s="495"/>
      <c r="K2924" s="495"/>
      <c r="L2924" s="495"/>
    </row>
    <row r="2925" spans="1:12" s="497" customFormat="1" x14ac:dyDescent="0.2">
      <c r="A2925" s="506"/>
      <c r="B2925" s="495"/>
      <c r="C2925" s="495"/>
      <c r="D2925" s="495"/>
      <c r="E2925" s="495"/>
      <c r="F2925" s="495"/>
      <c r="H2925" s="495"/>
      <c r="J2925" s="495"/>
      <c r="K2925" s="495"/>
      <c r="L2925" s="495"/>
    </row>
    <row r="2926" spans="1:12" s="497" customFormat="1" x14ac:dyDescent="0.2">
      <c r="A2926" s="506"/>
      <c r="B2926" s="495"/>
      <c r="C2926" s="495"/>
      <c r="D2926" s="495"/>
      <c r="E2926" s="495"/>
      <c r="F2926" s="495"/>
      <c r="H2926" s="495"/>
      <c r="J2926" s="495"/>
      <c r="K2926" s="495"/>
      <c r="L2926" s="495"/>
    </row>
    <row r="2927" spans="1:12" s="497" customFormat="1" x14ac:dyDescent="0.2">
      <c r="A2927" s="506"/>
      <c r="B2927" s="495"/>
      <c r="C2927" s="495"/>
      <c r="D2927" s="495"/>
      <c r="E2927" s="495"/>
      <c r="F2927" s="495"/>
      <c r="H2927" s="495"/>
      <c r="J2927" s="495"/>
      <c r="K2927" s="495"/>
      <c r="L2927" s="495"/>
    </row>
    <row r="2928" spans="1:12" s="497" customFormat="1" x14ac:dyDescent="0.2">
      <c r="A2928" s="506"/>
      <c r="B2928" s="495"/>
      <c r="C2928" s="495"/>
      <c r="D2928" s="495"/>
      <c r="E2928" s="495"/>
      <c r="F2928" s="495"/>
      <c r="H2928" s="495"/>
      <c r="J2928" s="495"/>
      <c r="K2928" s="495"/>
      <c r="L2928" s="495"/>
    </row>
    <row r="2929" spans="1:12" s="497" customFormat="1" x14ac:dyDescent="0.2">
      <c r="A2929" s="506"/>
      <c r="B2929" s="495"/>
      <c r="C2929" s="495"/>
      <c r="D2929" s="495"/>
      <c r="E2929" s="495"/>
      <c r="F2929" s="495"/>
      <c r="H2929" s="495"/>
      <c r="J2929" s="495"/>
      <c r="K2929" s="495"/>
      <c r="L2929" s="495"/>
    </row>
    <row r="2930" spans="1:12" s="497" customFormat="1" x14ac:dyDescent="0.2">
      <c r="A2930" s="506"/>
      <c r="B2930" s="495"/>
      <c r="C2930" s="495"/>
      <c r="D2930" s="495"/>
      <c r="E2930" s="495"/>
      <c r="F2930" s="495"/>
      <c r="H2930" s="495"/>
      <c r="J2930" s="495"/>
      <c r="K2930" s="495"/>
      <c r="L2930" s="495"/>
    </row>
    <row r="2931" spans="1:12" s="497" customFormat="1" x14ac:dyDescent="0.2">
      <c r="A2931" s="506"/>
      <c r="B2931" s="495"/>
      <c r="C2931" s="495"/>
      <c r="D2931" s="495"/>
      <c r="E2931" s="495"/>
      <c r="F2931" s="495"/>
      <c r="H2931" s="495"/>
      <c r="J2931" s="495"/>
      <c r="K2931" s="495"/>
      <c r="L2931" s="495"/>
    </row>
    <row r="2932" spans="1:12" s="497" customFormat="1" x14ac:dyDescent="0.2">
      <c r="A2932" s="506"/>
      <c r="B2932" s="495"/>
      <c r="C2932" s="495"/>
      <c r="D2932" s="495"/>
      <c r="E2932" s="495"/>
      <c r="F2932" s="495"/>
      <c r="H2932" s="495"/>
      <c r="J2932" s="495"/>
      <c r="K2932" s="495"/>
      <c r="L2932" s="495"/>
    </row>
    <row r="2933" spans="1:12" s="497" customFormat="1" x14ac:dyDescent="0.2">
      <c r="A2933" s="506"/>
      <c r="B2933" s="495"/>
      <c r="C2933" s="495"/>
      <c r="D2933" s="495"/>
      <c r="E2933" s="495"/>
      <c r="F2933" s="495"/>
      <c r="H2933" s="495"/>
      <c r="J2933" s="495"/>
      <c r="K2933" s="495"/>
      <c r="L2933" s="495"/>
    </row>
    <row r="2934" spans="1:12" s="497" customFormat="1" x14ac:dyDescent="0.2">
      <c r="A2934" s="506"/>
      <c r="B2934" s="495"/>
      <c r="C2934" s="495"/>
      <c r="D2934" s="495"/>
      <c r="E2934" s="495"/>
      <c r="F2934" s="495"/>
      <c r="H2934" s="495"/>
      <c r="J2934" s="495"/>
      <c r="K2934" s="495"/>
      <c r="L2934" s="495"/>
    </row>
    <row r="2935" spans="1:12" s="497" customFormat="1" x14ac:dyDescent="0.2">
      <c r="A2935" s="506"/>
      <c r="B2935" s="495"/>
      <c r="C2935" s="495"/>
      <c r="D2935" s="495"/>
      <c r="E2935" s="495"/>
      <c r="F2935" s="495"/>
      <c r="H2935" s="495"/>
      <c r="J2935" s="495"/>
      <c r="K2935" s="495"/>
      <c r="L2935" s="495"/>
    </row>
    <row r="2936" spans="1:12" s="497" customFormat="1" x14ac:dyDescent="0.2">
      <c r="A2936" s="506"/>
      <c r="B2936" s="495"/>
      <c r="C2936" s="495"/>
      <c r="D2936" s="495"/>
      <c r="E2936" s="495"/>
      <c r="F2936" s="495"/>
      <c r="H2936" s="495"/>
      <c r="J2936" s="495"/>
      <c r="K2936" s="495"/>
      <c r="L2936" s="495"/>
    </row>
    <row r="2937" spans="1:12" s="497" customFormat="1" x14ac:dyDescent="0.2">
      <c r="A2937" s="506"/>
      <c r="B2937" s="495"/>
      <c r="C2937" s="495"/>
      <c r="D2937" s="495"/>
      <c r="E2937" s="495"/>
      <c r="F2937" s="495"/>
      <c r="H2937" s="495"/>
      <c r="J2937" s="495"/>
      <c r="K2937" s="495"/>
      <c r="L2937" s="495"/>
    </row>
    <row r="2938" spans="1:12" s="497" customFormat="1" x14ac:dyDescent="0.2">
      <c r="A2938" s="506"/>
      <c r="B2938" s="495"/>
      <c r="C2938" s="495"/>
      <c r="D2938" s="495"/>
      <c r="E2938" s="495"/>
      <c r="F2938" s="495"/>
      <c r="H2938" s="495"/>
      <c r="J2938" s="495"/>
      <c r="K2938" s="495"/>
      <c r="L2938" s="495"/>
    </row>
    <row r="2939" spans="1:12" s="497" customFormat="1" x14ac:dyDescent="0.2">
      <c r="A2939" s="506"/>
      <c r="B2939" s="495"/>
      <c r="C2939" s="495"/>
      <c r="D2939" s="495"/>
      <c r="E2939" s="495"/>
      <c r="F2939" s="495"/>
      <c r="H2939" s="495"/>
      <c r="J2939" s="495"/>
      <c r="K2939" s="495"/>
      <c r="L2939" s="495"/>
    </row>
    <row r="2940" spans="1:12" s="497" customFormat="1" x14ac:dyDescent="0.2">
      <c r="A2940" s="506"/>
      <c r="B2940" s="495"/>
      <c r="C2940" s="495"/>
      <c r="D2940" s="495"/>
      <c r="E2940" s="495"/>
      <c r="F2940" s="495"/>
      <c r="H2940" s="495"/>
      <c r="J2940" s="495"/>
      <c r="K2940" s="495"/>
      <c r="L2940" s="495"/>
    </row>
    <row r="2941" spans="1:12" s="497" customFormat="1" x14ac:dyDescent="0.2">
      <c r="A2941" s="506"/>
      <c r="B2941" s="495"/>
      <c r="C2941" s="495"/>
      <c r="D2941" s="495"/>
      <c r="E2941" s="495"/>
      <c r="F2941" s="495"/>
      <c r="H2941" s="495"/>
      <c r="J2941" s="495"/>
      <c r="K2941" s="495"/>
      <c r="L2941" s="495"/>
    </row>
    <row r="2942" spans="1:12" s="497" customFormat="1" x14ac:dyDescent="0.2">
      <c r="A2942" s="506"/>
      <c r="B2942" s="495"/>
      <c r="C2942" s="495"/>
      <c r="D2942" s="495"/>
      <c r="E2942" s="495"/>
      <c r="F2942" s="495"/>
      <c r="H2942" s="495"/>
      <c r="J2942" s="495"/>
      <c r="K2942" s="495"/>
      <c r="L2942" s="495"/>
    </row>
    <row r="2943" spans="1:12" s="497" customFormat="1" x14ac:dyDescent="0.2">
      <c r="A2943" s="506"/>
      <c r="B2943" s="495"/>
      <c r="C2943" s="495"/>
      <c r="D2943" s="495"/>
      <c r="E2943" s="495"/>
      <c r="F2943" s="495"/>
      <c r="H2943" s="495"/>
      <c r="J2943" s="495"/>
      <c r="K2943" s="495"/>
      <c r="L2943" s="495"/>
    </row>
    <row r="2944" spans="1:12" s="497" customFormat="1" x14ac:dyDescent="0.2">
      <c r="A2944" s="506"/>
      <c r="B2944" s="495"/>
      <c r="C2944" s="495"/>
      <c r="D2944" s="495"/>
      <c r="E2944" s="495"/>
      <c r="F2944" s="495"/>
      <c r="H2944" s="495"/>
      <c r="J2944" s="495"/>
      <c r="K2944" s="495"/>
      <c r="L2944" s="495"/>
    </row>
    <row r="2945" spans="1:12" s="497" customFormat="1" x14ac:dyDescent="0.2">
      <c r="A2945" s="506"/>
      <c r="B2945" s="495"/>
      <c r="C2945" s="495"/>
      <c r="D2945" s="495"/>
      <c r="E2945" s="495"/>
      <c r="F2945" s="495"/>
      <c r="H2945" s="495"/>
      <c r="J2945" s="495"/>
      <c r="K2945" s="495"/>
      <c r="L2945" s="495"/>
    </row>
    <row r="2946" spans="1:12" s="497" customFormat="1" x14ac:dyDescent="0.2">
      <c r="A2946" s="506"/>
      <c r="B2946" s="495"/>
      <c r="C2946" s="495"/>
      <c r="D2946" s="495"/>
      <c r="E2946" s="495"/>
      <c r="F2946" s="495"/>
      <c r="H2946" s="495"/>
      <c r="J2946" s="495"/>
      <c r="K2946" s="495"/>
      <c r="L2946" s="495"/>
    </row>
    <row r="2947" spans="1:12" s="497" customFormat="1" x14ac:dyDescent="0.2">
      <c r="A2947" s="506"/>
      <c r="B2947" s="495"/>
      <c r="C2947" s="495"/>
      <c r="D2947" s="495"/>
      <c r="E2947" s="495"/>
      <c r="F2947" s="495"/>
      <c r="H2947" s="495"/>
      <c r="J2947" s="495"/>
      <c r="K2947" s="495"/>
      <c r="L2947" s="495"/>
    </row>
    <row r="2948" spans="1:12" s="497" customFormat="1" x14ac:dyDescent="0.2">
      <c r="A2948" s="506"/>
      <c r="B2948" s="495"/>
      <c r="C2948" s="495"/>
      <c r="D2948" s="495"/>
      <c r="E2948" s="495"/>
      <c r="F2948" s="495"/>
      <c r="H2948" s="495"/>
      <c r="J2948" s="495"/>
      <c r="K2948" s="495"/>
      <c r="L2948" s="495"/>
    </row>
    <row r="2949" spans="1:12" s="497" customFormat="1" x14ac:dyDescent="0.2">
      <c r="A2949" s="506"/>
      <c r="B2949" s="495"/>
      <c r="C2949" s="495"/>
      <c r="D2949" s="495"/>
      <c r="E2949" s="495"/>
      <c r="F2949" s="495"/>
      <c r="H2949" s="495"/>
      <c r="J2949" s="495"/>
      <c r="K2949" s="495"/>
      <c r="L2949" s="495"/>
    </row>
    <row r="2950" spans="1:12" s="497" customFormat="1" x14ac:dyDescent="0.2">
      <c r="A2950" s="506"/>
      <c r="B2950" s="495"/>
      <c r="C2950" s="495"/>
      <c r="D2950" s="495"/>
      <c r="E2950" s="495"/>
      <c r="F2950" s="495"/>
      <c r="H2950" s="495"/>
      <c r="J2950" s="495"/>
      <c r="K2950" s="495"/>
      <c r="L2950" s="495"/>
    </row>
    <row r="2951" spans="1:12" s="497" customFormat="1" x14ac:dyDescent="0.2">
      <c r="A2951" s="506"/>
      <c r="B2951" s="495"/>
      <c r="C2951" s="495"/>
      <c r="D2951" s="495"/>
      <c r="E2951" s="495"/>
      <c r="F2951" s="495"/>
      <c r="H2951" s="495"/>
      <c r="J2951" s="495"/>
      <c r="K2951" s="495"/>
      <c r="L2951" s="495"/>
    </row>
    <row r="2952" spans="1:12" s="497" customFormat="1" x14ac:dyDescent="0.2">
      <c r="A2952" s="506"/>
      <c r="B2952" s="495"/>
      <c r="C2952" s="495"/>
      <c r="D2952" s="495"/>
      <c r="E2952" s="495"/>
      <c r="F2952" s="495"/>
      <c r="H2952" s="495"/>
      <c r="J2952" s="495"/>
      <c r="K2952" s="495"/>
      <c r="L2952" s="495"/>
    </row>
    <row r="2953" spans="1:12" s="497" customFormat="1" x14ac:dyDescent="0.2">
      <c r="A2953" s="506"/>
      <c r="B2953" s="495"/>
      <c r="C2953" s="495"/>
      <c r="D2953" s="495"/>
      <c r="E2953" s="495"/>
      <c r="F2953" s="495"/>
      <c r="H2953" s="495"/>
      <c r="J2953" s="495"/>
      <c r="K2953" s="495"/>
      <c r="L2953" s="495"/>
    </row>
    <row r="2954" spans="1:12" s="497" customFormat="1" x14ac:dyDescent="0.2">
      <c r="A2954" s="506"/>
      <c r="B2954" s="495"/>
      <c r="C2954" s="495"/>
      <c r="D2954" s="495"/>
      <c r="E2954" s="495"/>
      <c r="F2954" s="495"/>
      <c r="H2954" s="495"/>
      <c r="J2954" s="495"/>
      <c r="K2954" s="495"/>
      <c r="L2954" s="495"/>
    </row>
    <row r="2955" spans="1:12" s="497" customFormat="1" x14ac:dyDescent="0.2">
      <c r="A2955" s="506"/>
      <c r="B2955" s="495"/>
      <c r="C2955" s="495"/>
      <c r="D2955" s="495"/>
      <c r="E2955" s="495"/>
      <c r="F2955" s="495"/>
      <c r="H2955" s="495"/>
      <c r="J2955" s="495"/>
      <c r="K2955" s="495"/>
      <c r="L2955" s="495"/>
    </row>
    <row r="2956" spans="1:12" s="497" customFormat="1" x14ac:dyDescent="0.2">
      <c r="A2956" s="506"/>
      <c r="B2956" s="495"/>
      <c r="C2956" s="495"/>
      <c r="D2956" s="495"/>
      <c r="E2956" s="495"/>
      <c r="F2956" s="495"/>
      <c r="H2956" s="495"/>
      <c r="J2956" s="495"/>
      <c r="K2956" s="495"/>
      <c r="L2956" s="495"/>
    </row>
    <row r="2957" spans="1:12" s="497" customFormat="1" x14ac:dyDescent="0.2">
      <c r="A2957" s="506"/>
      <c r="B2957" s="495"/>
      <c r="C2957" s="495"/>
      <c r="D2957" s="495"/>
      <c r="E2957" s="495"/>
      <c r="F2957" s="495"/>
      <c r="H2957" s="495"/>
      <c r="J2957" s="495"/>
      <c r="K2957" s="495"/>
      <c r="L2957" s="495"/>
    </row>
    <row r="2958" spans="1:12" s="497" customFormat="1" x14ac:dyDescent="0.2">
      <c r="A2958" s="506"/>
      <c r="B2958" s="495"/>
      <c r="C2958" s="495"/>
      <c r="D2958" s="495"/>
      <c r="E2958" s="495"/>
      <c r="F2958" s="495"/>
      <c r="H2958" s="495"/>
      <c r="J2958" s="495"/>
      <c r="K2958" s="495"/>
      <c r="L2958" s="495"/>
    </row>
    <row r="2959" spans="1:12" s="497" customFormat="1" x14ac:dyDescent="0.2">
      <c r="A2959" s="506"/>
      <c r="B2959" s="495"/>
      <c r="C2959" s="495"/>
      <c r="D2959" s="495"/>
      <c r="E2959" s="495"/>
      <c r="F2959" s="495"/>
      <c r="H2959" s="495"/>
      <c r="J2959" s="495"/>
      <c r="K2959" s="495"/>
      <c r="L2959" s="495"/>
    </row>
    <row r="2960" spans="1:12" s="497" customFormat="1" x14ac:dyDescent="0.2">
      <c r="A2960" s="506"/>
      <c r="B2960" s="495"/>
      <c r="C2960" s="495"/>
      <c r="D2960" s="495"/>
      <c r="E2960" s="495"/>
      <c r="F2960" s="495"/>
      <c r="H2960" s="495"/>
      <c r="J2960" s="495"/>
      <c r="K2960" s="495"/>
      <c r="L2960" s="495"/>
    </row>
    <row r="2961" spans="1:13" s="497" customFormat="1" x14ac:dyDescent="0.2">
      <c r="A2961" s="506"/>
      <c r="B2961" s="495"/>
      <c r="C2961" s="495"/>
      <c r="D2961" s="495"/>
      <c r="E2961" s="495"/>
      <c r="F2961" s="495"/>
      <c r="H2961" s="495"/>
      <c r="J2961" s="495"/>
      <c r="K2961" s="495"/>
      <c r="L2961" s="495"/>
    </row>
    <row r="2962" spans="1:13" s="497" customFormat="1" x14ac:dyDescent="0.2">
      <c r="A2962" s="506"/>
      <c r="B2962" s="495"/>
      <c r="C2962" s="495"/>
      <c r="D2962" s="495"/>
      <c r="E2962" s="495"/>
      <c r="F2962" s="495"/>
      <c r="H2962" s="495"/>
      <c r="J2962" s="495"/>
      <c r="K2962" s="495"/>
      <c r="L2962" s="495"/>
    </row>
    <row r="2963" spans="1:13" s="497" customFormat="1" x14ac:dyDescent="0.2">
      <c r="A2963" s="506"/>
      <c r="B2963" s="495"/>
      <c r="C2963" s="495"/>
      <c r="D2963" s="495"/>
      <c r="E2963" s="495"/>
      <c r="F2963" s="495"/>
      <c r="H2963" s="495"/>
      <c r="J2963" s="495"/>
      <c r="K2963" s="495"/>
      <c r="L2963" s="495"/>
    </row>
    <row r="2964" spans="1:13" s="497" customFormat="1" x14ac:dyDescent="0.2">
      <c r="A2964" s="506"/>
      <c r="B2964" s="495"/>
      <c r="C2964" s="495"/>
      <c r="D2964" s="495"/>
      <c r="E2964" s="495"/>
      <c r="F2964" s="495"/>
      <c r="H2964" s="495"/>
      <c r="J2964" s="495"/>
      <c r="K2964" s="495"/>
      <c r="L2964" s="495"/>
    </row>
    <row r="2965" spans="1:13" s="497" customFormat="1" x14ac:dyDescent="0.2">
      <c r="A2965" s="506"/>
      <c r="B2965" s="495"/>
      <c r="C2965" s="495"/>
      <c r="D2965" s="495"/>
      <c r="E2965" s="495"/>
      <c r="F2965" s="495"/>
      <c r="H2965" s="495"/>
      <c r="J2965" s="495"/>
      <c r="K2965" s="495"/>
      <c r="L2965" s="495"/>
    </row>
    <row r="2966" spans="1:13" s="497" customFormat="1" x14ac:dyDescent="0.2">
      <c r="A2966" s="506"/>
      <c r="B2966" s="495"/>
      <c r="C2966" s="495"/>
      <c r="D2966" s="495"/>
      <c r="E2966" s="495"/>
      <c r="F2966" s="495"/>
      <c r="H2966" s="495"/>
      <c r="J2966" s="495"/>
      <c r="K2966" s="495"/>
      <c r="L2966" s="495"/>
    </row>
    <row r="2967" spans="1:13" s="497" customFormat="1" x14ac:dyDescent="0.2">
      <c r="A2967" s="506"/>
      <c r="B2967" s="495"/>
      <c r="C2967" s="495"/>
      <c r="D2967" s="495"/>
      <c r="E2967" s="495"/>
      <c r="F2967" s="495"/>
      <c r="H2967" s="495"/>
      <c r="J2967" s="495"/>
      <c r="K2967" s="495"/>
      <c r="L2967" s="495"/>
    </row>
    <row r="2968" spans="1:13" s="497" customFormat="1" x14ac:dyDescent="0.45">
      <c r="A2968" s="506"/>
      <c r="B2968" s="495"/>
      <c r="C2968" s="495"/>
      <c r="D2968" s="495"/>
      <c r="E2968" s="495"/>
      <c r="F2968" s="495"/>
      <c r="G2968" s="513"/>
      <c r="H2968" s="495"/>
      <c r="J2968" s="495"/>
      <c r="K2968" s="495"/>
      <c r="L2968" s="495"/>
      <c r="M2968" s="513"/>
    </row>
    <row r="2969" spans="1:13" s="497" customFormat="1" x14ac:dyDescent="0.2">
      <c r="A2969" s="506"/>
      <c r="B2969" s="495"/>
      <c r="C2969" s="495"/>
      <c r="D2969" s="495"/>
      <c r="E2969" s="495"/>
      <c r="F2969" s="495"/>
      <c r="H2969" s="495"/>
      <c r="J2969" s="495"/>
      <c r="K2969" s="495"/>
      <c r="L2969" s="495"/>
    </row>
    <row r="2970" spans="1:13" s="497" customFormat="1" x14ac:dyDescent="0.2">
      <c r="A2970" s="506"/>
      <c r="B2970" s="495"/>
      <c r="C2970" s="495"/>
      <c r="D2970" s="495"/>
      <c r="E2970" s="495"/>
      <c r="F2970" s="495"/>
      <c r="H2970" s="495"/>
      <c r="J2970" s="495"/>
      <c r="K2970" s="495"/>
      <c r="L2970" s="495"/>
    </row>
    <row r="2971" spans="1:13" s="497" customFormat="1" x14ac:dyDescent="0.2">
      <c r="A2971" s="506"/>
      <c r="B2971" s="495"/>
      <c r="C2971" s="495"/>
      <c r="D2971" s="495"/>
      <c r="E2971" s="495"/>
      <c r="F2971" s="495"/>
      <c r="H2971" s="495"/>
      <c r="J2971" s="495"/>
      <c r="K2971" s="495"/>
      <c r="L2971" s="495"/>
    </row>
    <row r="2972" spans="1:13" s="497" customFormat="1" x14ac:dyDescent="0.2">
      <c r="A2972" s="506"/>
      <c r="B2972" s="495"/>
      <c r="C2972" s="495"/>
      <c r="D2972" s="495"/>
      <c r="E2972" s="495"/>
      <c r="F2972" s="495"/>
      <c r="H2972" s="495"/>
      <c r="J2972" s="495"/>
      <c r="K2972" s="495"/>
      <c r="L2972" s="495"/>
    </row>
    <row r="2973" spans="1:13" s="497" customFormat="1" x14ac:dyDescent="0.2">
      <c r="A2973" s="506"/>
      <c r="B2973" s="495"/>
      <c r="C2973" s="495"/>
      <c r="D2973" s="495"/>
      <c r="E2973" s="495"/>
      <c r="F2973" s="495"/>
      <c r="H2973" s="495"/>
      <c r="J2973" s="495"/>
      <c r="K2973" s="495"/>
      <c r="L2973" s="495"/>
    </row>
    <row r="2974" spans="1:13" s="497" customFormat="1" x14ac:dyDescent="0.2">
      <c r="A2974" s="506"/>
      <c r="B2974" s="495"/>
      <c r="C2974" s="495"/>
      <c r="D2974" s="495"/>
      <c r="E2974" s="495"/>
      <c r="F2974" s="495"/>
      <c r="H2974" s="495"/>
      <c r="J2974" s="495"/>
      <c r="K2974" s="495"/>
      <c r="L2974" s="495"/>
    </row>
    <row r="2975" spans="1:13" s="497" customFormat="1" x14ac:dyDescent="0.2">
      <c r="A2975" s="506"/>
      <c r="B2975" s="495"/>
      <c r="C2975" s="495"/>
      <c r="D2975" s="495"/>
      <c r="E2975" s="495"/>
      <c r="F2975" s="495"/>
      <c r="H2975" s="495"/>
      <c r="J2975" s="495"/>
      <c r="K2975" s="495"/>
      <c r="L2975" s="495"/>
    </row>
    <row r="2976" spans="1:13" s="497" customFormat="1" x14ac:dyDescent="0.2">
      <c r="A2976" s="506"/>
      <c r="B2976" s="495"/>
      <c r="C2976" s="495"/>
      <c r="D2976" s="495"/>
      <c r="E2976" s="495"/>
      <c r="F2976" s="495"/>
      <c r="H2976" s="495"/>
      <c r="J2976" s="495"/>
      <c r="K2976" s="495"/>
      <c r="L2976" s="495"/>
    </row>
    <row r="2977" spans="1:12" s="497" customFormat="1" x14ac:dyDescent="0.2">
      <c r="A2977" s="506"/>
      <c r="B2977" s="495"/>
      <c r="C2977" s="495"/>
      <c r="D2977" s="495"/>
      <c r="E2977" s="495"/>
      <c r="F2977" s="495"/>
      <c r="H2977" s="495"/>
      <c r="J2977" s="495"/>
      <c r="K2977" s="495"/>
      <c r="L2977" s="495"/>
    </row>
    <row r="2978" spans="1:12" s="497" customFormat="1" x14ac:dyDescent="0.2">
      <c r="A2978" s="506"/>
      <c r="B2978" s="495"/>
      <c r="C2978" s="495"/>
      <c r="D2978" s="495"/>
      <c r="E2978" s="495"/>
      <c r="F2978" s="495"/>
      <c r="H2978" s="495"/>
      <c r="J2978" s="495"/>
      <c r="K2978" s="495"/>
      <c r="L2978" s="495"/>
    </row>
    <row r="2979" spans="1:12" s="497" customFormat="1" x14ac:dyDescent="0.2">
      <c r="A2979" s="506"/>
      <c r="B2979" s="495"/>
      <c r="C2979" s="495"/>
      <c r="D2979" s="495"/>
      <c r="E2979" s="495"/>
      <c r="F2979" s="495"/>
      <c r="H2979" s="495"/>
      <c r="J2979" s="495"/>
      <c r="K2979" s="495"/>
      <c r="L2979" s="495"/>
    </row>
    <row r="2980" spans="1:12" s="497" customFormat="1" x14ac:dyDescent="0.2">
      <c r="A2980" s="506"/>
      <c r="B2980" s="495"/>
      <c r="C2980" s="495"/>
      <c r="D2980" s="495"/>
      <c r="E2980" s="495"/>
      <c r="F2980" s="495"/>
      <c r="H2980" s="495"/>
      <c r="J2980" s="495"/>
      <c r="K2980" s="495"/>
      <c r="L2980" s="495"/>
    </row>
    <row r="2981" spans="1:12" s="497" customFormat="1" x14ac:dyDescent="0.2">
      <c r="A2981" s="506"/>
      <c r="B2981" s="495"/>
      <c r="C2981" s="495"/>
      <c r="D2981" s="495"/>
      <c r="E2981" s="495"/>
      <c r="F2981" s="495"/>
      <c r="H2981" s="495"/>
      <c r="J2981" s="495"/>
      <c r="K2981" s="495"/>
      <c r="L2981" s="495"/>
    </row>
    <row r="2982" spans="1:12" s="497" customFormat="1" x14ac:dyDescent="0.2">
      <c r="A2982" s="506"/>
      <c r="B2982" s="495"/>
      <c r="C2982" s="495"/>
      <c r="D2982" s="495"/>
      <c r="E2982" s="495"/>
      <c r="F2982" s="495"/>
      <c r="H2982" s="495"/>
      <c r="J2982" s="495"/>
      <c r="K2982" s="495"/>
      <c r="L2982" s="495"/>
    </row>
    <row r="2983" spans="1:12" s="497" customFormat="1" x14ac:dyDescent="0.2">
      <c r="A2983" s="506"/>
      <c r="B2983" s="495"/>
      <c r="C2983" s="495"/>
      <c r="D2983" s="495"/>
      <c r="E2983" s="495"/>
      <c r="F2983" s="495"/>
      <c r="H2983" s="495"/>
      <c r="J2983" s="495"/>
      <c r="K2983" s="495"/>
      <c r="L2983" s="495"/>
    </row>
    <row r="2984" spans="1:12" s="497" customFormat="1" x14ac:dyDescent="0.2">
      <c r="A2984" s="506"/>
      <c r="B2984" s="495"/>
      <c r="C2984" s="495"/>
      <c r="D2984" s="495"/>
      <c r="E2984" s="495"/>
      <c r="F2984" s="495"/>
      <c r="H2984" s="495"/>
      <c r="J2984" s="495"/>
      <c r="K2984" s="495"/>
      <c r="L2984" s="495"/>
    </row>
    <row r="2985" spans="1:12" s="497" customFormat="1" x14ac:dyDescent="0.2">
      <c r="A2985" s="506"/>
      <c r="B2985" s="495"/>
      <c r="C2985" s="495"/>
      <c r="D2985" s="495"/>
      <c r="E2985" s="495"/>
      <c r="F2985" s="495"/>
      <c r="H2985" s="495"/>
      <c r="J2985" s="495"/>
      <c r="K2985" s="495"/>
      <c r="L2985" s="495"/>
    </row>
    <row r="2986" spans="1:12" s="497" customFormat="1" x14ac:dyDescent="0.2">
      <c r="A2986" s="506"/>
      <c r="B2986" s="495"/>
      <c r="C2986" s="495"/>
      <c r="D2986" s="495"/>
      <c r="E2986" s="495"/>
      <c r="F2986" s="495"/>
      <c r="H2986" s="495"/>
      <c r="J2986" s="495"/>
      <c r="K2986" s="495"/>
      <c r="L2986" s="495"/>
    </row>
    <row r="2987" spans="1:12" s="497" customFormat="1" x14ac:dyDescent="0.2">
      <c r="A2987" s="506"/>
      <c r="B2987" s="495"/>
      <c r="C2987" s="495"/>
      <c r="D2987" s="495"/>
      <c r="E2987" s="495"/>
      <c r="F2987" s="495"/>
      <c r="H2987" s="495"/>
      <c r="J2987" s="495"/>
      <c r="K2987" s="495"/>
      <c r="L2987" s="495"/>
    </row>
    <row r="2988" spans="1:12" s="497" customFormat="1" x14ac:dyDescent="0.2">
      <c r="A2988" s="506"/>
      <c r="B2988" s="495"/>
      <c r="C2988" s="495"/>
      <c r="D2988" s="495"/>
      <c r="E2988" s="495"/>
      <c r="F2988" s="495"/>
      <c r="H2988" s="495"/>
      <c r="J2988" s="495"/>
      <c r="K2988" s="495"/>
      <c r="L2988" s="495"/>
    </row>
    <row r="2989" spans="1:12" s="497" customFormat="1" x14ac:dyDescent="0.2">
      <c r="A2989" s="506"/>
      <c r="B2989" s="495"/>
      <c r="C2989" s="495"/>
      <c r="D2989" s="495"/>
      <c r="E2989" s="495"/>
      <c r="F2989" s="495"/>
      <c r="H2989" s="495"/>
      <c r="J2989" s="495"/>
      <c r="K2989" s="495"/>
      <c r="L2989" s="495"/>
    </row>
    <row r="2990" spans="1:12" s="497" customFormat="1" x14ac:dyDescent="0.2">
      <c r="A2990" s="506"/>
      <c r="B2990" s="495"/>
      <c r="C2990" s="495"/>
      <c r="D2990" s="495"/>
      <c r="E2990" s="495"/>
      <c r="F2990" s="495"/>
      <c r="H2990" s="495"/>
      <c r="J2990" s="495"/>
      <c r="K2990" s="495"/>
      <c r="L2990" s="495"/>
    </row>
    <row r="2991" spans="1:12" s="497" customFormat="1" x14ac:dyDescent="0.2">
      <c r="A2991" s="506"/>
      <c r="B2991" s="495"/>
      <c r="C2991" s="495"/>
      <c r="D2991" s="495"/>
      <c r="E2991" s="495"/>
      <c r="F2991" s="495"/>
      <c r="H2991" s="495"/>
      <c r="J2991" s="495"/>
      <c r="K2991" s="495"/>
      <c r="L2991" s="495"/>
    </row>
    <row r="2992" spans="1:12" s="497" customFormat="1" x14ac:dyDescent="0.2">
      <c r="A2992" s="506"/>
      <c r="B2992" s="495"/>
      <c r="C2992" s="495"/>
      <c r="D2992" s="495"/>
      <c r="E2992" s="495"/>
      <c r="F2992" s="495"/>
      <c r="H2992" s="495"/>
      <c r="J2992" s="495"/>
      <c r="K2992" s="495"/>
      <c r="L2992" s="495"/>
    </row>
    <row r="2993" spans="1:12" s="497" customFormat="1" x14ac:dyDescent="0.2">
      <c r="A2993" s="506"/>
      <c r="B2993" s="495"/>
      <c r="C2993" s="495"/>
      <c r="D2993" s="495"/>
      <c r="E2993" s="495"/>
      <c r="F2993" s="495"/>
      <c r="H2993" s="495"/>
      <c r="J2993" s="495"/>
      <c r="K2993" s="495"/>
      <c r="L2993" s="495"/>
    </row>
    <row r="2994" spans="1:12" s="497" customFormat="1" x14ac:dyDescent="0.2">
      <c r="A2994" s="506"/>
      <c r="B2994" s="495"/>
      <c r="C2994" s="495"/>
      <c r="D2994" s="495"/>
      <c r="E2994" s="495"/>
      <c r="F2994" s="495"/>
      <c r="H2994" s="495"/>
      <c r="J2994" s="495"/>
      <c r="K2994" s="495"/>
      <c r="L2994" s="495"/>
    </row>
    <row r="2995" spans="1:12" s="497" customFormat="1" x14ac:dyDescent="0.2">
      <c r="A2995" s="506"/>
      <c r="B2995" s="495"/>
      <c r="C2995" s="495"/>
      <c r="D2995" s="495"/>
      <c r="E2995" s="495"/>
      <c r="F2995" s="495"/>
      <c r="H2995" s="495"/>
      <c r="J2995" s="495"/>
      <c r="K2995" s="495"/>
      <c r="L2995" s="495"/>
    </row>
    <row r="2996" spans="1:12" s="497" customFormat="1" x14ac:dyDescent="0.2">
      <c r="A2996" s="506"/>
      <c r="B2996" s="495"/>
      <c r="C2996" s="495"/>
      <c r="D2996" s="495"/>
      <c r="E2996" s="495"/>
      <c r="F2996" s="495"/>
      <c r="H2996" s="495"/>
      <c r="J2996" s="495"/>
      <c r="K2996" s="495"/>
      <c r="L2996" s="495"/>
    </row>
    <row r="2997" spans="1:12" s="497" customFormat="1" x14ac:dyDescent="0.2">
      <c r="A2997" s="506"/>
      <c r="B2997" s="495"/>
      <c r="C2997" s="495"/>
      <c r="D2997" s="495"/>
      <c r="E2997" s="495"/>
      <c r="F2997" s="495"/>
      <c r="H2997" s="495"/>
      <c r="J2997" s="495"/>
      <c r="K2997" s="495"/>
      <c r="L2997" s="495"/>
    </row>
    <row r="2998" spans="1:12" s="497" customFormat="1" x14ac:dyDescent="0.2">
      <c r="A2998" s="506"/>
      <c r="B2998" s="495"/>
      <c r="C2998" s="495"/>
      <c r="D2998" s="495"/>
      <c r="E2998" s="495"/>
      <c r="F2998" s="495"/>
      <c r="H2998" s="495"/>
      <c r="J2998" s="495"/>
      <c r="K2998" s="495"/>
      <c r="L2998" s="495"/>
    </row>
    <row r="2999" spans="1:12" s="497" customFormat="1" x14ac:dyDescent="0.2">
      <c r="A2999" s="506"/>
      <c r="B2999" s="495"/>
      <c r="C2999" s="495"/>
      <c r="D2999" s="495"/>
      <c r="E2999" s="495"/>
      <c r="F2999" s="495"/>
      <c r="H2999" s="495"/>
      <c r="J2999" s="495"/>
      <c r="K2999" s="495"/>
      <c r="L2999" s="495"/>
    </row>
    <row r="3000" spans="1:12" s="497" customFormat="1" x14ac:dyDescent="0.2">
      <c r="A3000" s="506"/>
      <c r="B3000" s="495"/>
      <c r="C3000" s="495"/>
      <c r="D3000" s="495"/>
      <c r="E3000" s="495"/>
      <c r="F3000" s="495"/>
      <c r="H3000" s="495"/>
      <c r="J3000" s="495"/>
      <c r="K3000" s="495"/>
      <c r="L3000" s="495"/>
    </row>
    <row r="3001" spans="1:12" s="497" customFormat="1" x14ac:dyDescent="0.2">
      <c r="A3001" s="506"/>
      <c r="B3001" s="495"/>
      <c r="C3001" s="495"/>
      <c r="D3001" s="495"/>
      <c r="E3001" s="495"/>
      <c r="F3001" s="495"/>
      <c r="H3001" s="495"/>
      <c r="J3001" s="495"/>
      <c r="K3001" s="495"/>
      <c r="L3001" s="495"/>
    </row>
    <row r="3002" spans="1:12" s="497" customFormat="1" x14ac:dyDescent="0.2">
      <c r="A3002" s="506"/>
      <c r="B3002" s="495"/>
      <c r="C3002" s="495"/>
      <c r="D3002" s="495"/>
      <c r="E3002" s="495"/>
      <c r="F3002" s="495"/>
      <c r="H3002" s="495"/>
      <c r="J3002" s="495"/>
      <c r="K3002" s="495"/>
      <c r="L3002" s="495"/>
    </row>
    <row r="3003" spans="1:12" s="497" customFormat="1" x14ac:dyDescent="0.2">
      <c r="A3003" s="506"/>
      <c r="B3003" s="495"/>
      <c r="C3003" s="495"/>
      <c r="D3003" s="495"/>
      <c r="E3003" s="495"/>
      <c r="F3003" s="495"/>
      <c r="H3003" s="495"/>
      <c r="J3003" s="495"/>
      <c r="K3003" s="495"/>
      <c r="L3003" s="495"/>
    </row>
    <row r="3004" spans="1:12" s="497" customFormat="1" x14ac:dyDescent="0.2">
      <c r="A3004" s="506"/>
      <c r="B3004" s="495"/>
      <c r="C3004" s="495"/>
      <c r="D3004" s="495"/>
      <c r="E3004" s="495"/>
      <c r="F3004" s="495"/>
      <c r="H3004" s="495"/>
      <c r="J3004" s="495"/>
      <c r="K3004" s="495"/>
      <c r="L3004" s="495"/>
    </row>
    <row r="3005" spans="1:12" s="497" customFormat="1" x14ac:dyDescent="0.2">
      <c r="A3005" s="506"/>
      <c r="B3005" s="495"/>
      <c r="C3005" s="495"/>
      <c r="D3005" s="495"/>
      <c r="E3005" s="495"/>
      <c r="F3005" s="495"/>
      <c r="H3005" s="495"/>
      <c r="J3005" s="495"/>
      <c r="K3005" s="495"/>
      <c r="L3005" s="495"/>
    </row>
    <row r="3006" spans="1:12" s="497" customFormat="1" x14ac:dyDescent="0.2">
      <c r="A3006" s="506"/>
      <c r="B3006" s="495"/>
      <c r="C3006" s="495"/>
      <c r="D3006" s="495"/>
      <c r="E3006" s="495"/>
      <c r="F3006" s="495"/>
      <c r="H3006" s="495"/>
      <c r="J3006" s="495"/>
      <c r="K3006" s="495"/>
      <c r="L3006" s="495"/>
    </row>
    <row r="3007" spans="1:12" s="497" customFormat="1" x14ac:dyDescent="0.2">
      <c r="A3007" s="506"/>
      <c r="B3007" s="495"/>
      <c r="C3007" s="495"/>
      <c r="D3007" s="495"/>
      <c r="E3007" s="495"/>
      <c r="F3007" s="495"/>
      <c r="H3007" s="495"/>
      <c r="J3007" s="495"/>
      <c r="K3007" s="495"/>
      <c r="L3007" s="495"/>
    </row>
    <row r="3008" spans="1:12" s="497" customFormat="1" x14ac:dyDescent="0.2">
      <c r="A3008" s="506"/>
      <c r="B3008" s="495"/>
      <c r="C3008" s="495"/>
      <c r="D3008" s="495"/>
      <c r="E3008" s="495"/>
      <c r="F3008" s="495"/>
      <c r="H3008" s="495"/>
      <c r="J3008" s="495"/>
      <c r="K3008" s="495"/>
      <c r="L3008" s="495"/>
    </row>
    <row r="3009" spans="1:13" s="497" customFormat="1" x14ac:dyDescent="0.2">
      <c r="A3009" s="506"/>
      <c r="B3009" s="495"/>
      <c r="C3009" s="495"/>
      <c r="D3009" s="495"/>
      <c r="E3009" s="495"/>
      <c r="F3009" s="495"/>
      <c r="H3009" s="495"/>
      <c r="J3009" s="495"/>
      <c r="K3009" s="495"/>
      <c r="L3009" s="495"/>
    </row>
    <row r="3010" spans="1:13" s="497" customFormat="1" x14ac:dyDescent="0.2">
      <c r="A3010" s="506"/>
      <c r="B3010" s="495"/>
      <c r="C3010" s="495"/>
      <c r="D3010" s="495"/>
      <c r="E3010" s="495"/>
      <c r="F3010" s="495"/>
      <c r="H3010" s="495"/>
      <c r="J3010" s="495"/>
      <c r="K3010" s="495"/>
      <c r="L3010" s="495"/>
    </row>
    <row r="3011" spans="1:13" s="497" customFormat="1" x14ac:dyDescent="0.2">
      <c r="A3011" s="506"/>
      <c r="B3011" s="495"/>
      <c r="C3011" s="495"/>
      <c r="D3011" s="495"/>
      <c r="E3011" s="495"/>
      <c r="F3011" s="495"/>
      <c r="H3011" s="495"/>
      <c r="J3011" s="495"/>
      <c r="K3011" s="495"/>
      <c r="L3011" s="495"/>
    </row>
    <row r="3012" spans="1:13" s="497" customFormat="1" x14ac:dyDescent="0.2">
      <c r="A3012" s="506"/>
      <c r="B3012" s="495"/>
      <c r="C3012" s="495"/>
      <c r="D3012" s="495"/>
      <c r="E3012" s="495"/>
      <c r="F3012" s="495"/>
      <c r="H3012" s="495"/>
      <c r="J3012" s="495"/>
      <c r="K3012" s="495"/>
      <c r="L3012" s="495"/>
    </row>
    <row r="3013" spans="1:13" s="497" customFormat="1" x14ac:dyDescent="0.2">
      <c r="A3013" s="506"/>
      <c r="B3013" s="495"/>
      <c r="C3013" s="495"/>
      <c r="D3013" s="495"/>
      <c r="E3013" s="495"/>
      <c r="F3013" s="495"/>
      <c r="H3013" s="495"/>
      <c r="J3013" s="495"/>
      <c r="K3013" s="495"/>
      <c r="L3013" s="495"/>
    </row>
    <row r="3014" spans="1:13" s="497" customFormat="1" x14ac:dyDescent="0.2">
      <c r="A3014" s="506"/>
      <c r="B3014" s="495"/>
      <c r="C3014" s="495"/>
      <c r="D3014" s="495"/>
      <c r="E3014" s="495"/>
      <c r="F3014" s="495"/>
      <c r="H3014" s="495"/>
      <c r="J3014" s="495"/>
      <c r="K3014" s="495"/>
      <c r="L3014" s="495"/>
    </row>
    <row r="3015" spans="1:13" s="497" customFormat="1" x14ac:dyDescent="0.2">
      <c r="A3015" s="506"/>
      <c r="B3015" s="495"/>
      <c r="C3015" s="495"/>
      <c r="D3015" s="495"/>
      <c r="E3015" s="495"/>
      <c r="F3015" s="495"/>
      <c r="H3015" s="495"/>
      <c r="J3015" s="495"/>
      <c r="K3015" s="495"/>
      <c r="L3015" s="495"/>
    </row>
    <row r="3016" spans="1:13" s="497" customFormat="1" x14ac:dyDescent="0.2">
      <c r="A3016" s="506"/>
      <c r="B3016" s="495"/>
      <c r="C3016" s="495"/>
      <c r="D3016" s="495"/>
      <c r="E3016" s="495"/>
      <c r="F3016" s="495"/>
      <c r="H3016" s="495"/>
      <c r="J3016" s="495"/>
      <c r="K3016" s="495"/>
      <c r="L3016" s="495"/>
    </row>
    <row r="3017" spans="1:13" s="497" customFormat="1" x14ac:dyDescent="0.2">
      <c r="A3017" s="506"/>
      <c r="B3017" s="495"/>
      <c r="C3017" s="495"/>
      <c r="D3017" s="495"/>
      <c r="E3017" s="495"/>
      <c r="F3017" s="495"/>
      <c r="H3017" s="495"/>
      <c r="J3017" s="495"/>
      <c r="K3017" s="495"/>
      <c r="L3017" s="495"/>
    </row>
    <row r="3018" spans="1:13" s="497" customFormat="1" x14ac:dyDescent="0.2">
      <c r="A3018" s="506"/>
      <c r="B3018" s="495"/>
      <c r="C3018" s="495"/>
      <c r="D3018" s="495"/>
      <c r="E3018" s="495"/>
      <c r="F3018" s="495"/>
      <c r="H3018" s="495"/>
      <c r="J3018" s="495"/>
      <c r="K3018" s="495"/>
      <c r="L3018" s="495"/>
    </row>
    <row r="3019" spans="1:13" s="497" customFormat="1" x14ac:dyDescent="0.2">
      <c r="A3019" s="506"/>
      <c r="B3019" s="495"/>
      <c r="C3019" s="495"/>
      <c r="D3019" s="495"/>
      <c r="E3019" s="495"/>
      <c r="F3019" s="495"/>
      <c r="H3019" s="495"/>
      <c r="J3019" s="495"/>
      <c r="K3019" s="495"/>
      <c r="L3019" s="495"/>
    </row>
    <row r="3020" spans="1:13" s="497" customFormat="1" x14ac:dyDescent="0.2">
      <c r="A3020" s="506"/>
      <c r="B3020" s="495"/>
      <c r="C3020" s="495"/>
      <c r="D3020" s="495"/>
      <c r="E3020" s="495"/>
      <c r="F3020" s="495"/>
      <c r="H3020" s="495"/>
      <c r="J3020" s="495"/>
      <c r="K3020" s="495"/>
      <c r="L3020" s="495"/>
    </row>
    <row r="3021" spans="1:13" s="497" customFormat="1" x14ac:dyDescent="0.2">
      <c r="A3021" s="506"/>
      <c r="B3021" s="495"/>
      <c r="C3021" s="495"/>
      <c r="D3021" s="495"/>
      <c r="E3021" s="495"/>
      <c r="F3021" s="495"/>
      <c r="H3021" s="495"/>
      <c r="J3021" s="495"/>
      <c r="K3021" s="495"/>
      <c r="L3021" s="495"/>
    </row>
    <row r="3022" spans="1:13" s="497" customFormat="1" x14ac:dyDescent="0.2">
      <c r="A3022" s="506"/>
      <c r="B3022" s="495"/>
      <c r="C3022" s="495"/>
      <c r="D3022" s="495"/>
      <c r="E3022" s="495"/>
      <c r="F3022" s="495"/>
      <c r="H3022" s="495"/>
      <c r="J3022" s="495"/>
      <c r="K3022" s="495"/>
      <c r="L3022" s="495"/>
    </row>
    <row r="3023" spans="1:13" s="497" customFormat="1" x14ac:dyDescent="0.2">
      <c r="A3023" s="506"/>
      <c r="B3023" s="495"/>
      <c r="C3023" s="495"/>
      <c r="D3023" s="495"/>
      <c r="E3023" s="495"/>
      <c r="F3023" s="495"/>
      <c r="H3023" s="495"/>
      <c r="J3023" s="495"/>
      <c r="K3023" s="495"/>
      <c r="L3023" s="495"/>
    </row>
    <row r="3024" spans="1:13" s="497" customFormat="1" x14ac:dyDescent="0.45">
      <c r="A3024" s="506"/>
      <c r="B3024" s="495"/>
      <c r="C3024" s="495"/>
      <c r="D3024" s="495"/>
      <c r="E3024" s="495"/>
      <c r="F3024" s="495"/>
      <c r="G3024" s="513"/>
      <c r="H3024" s="495"/>
      <c r="J3024" s="495"/>
      <c r="K3024" s="495"/>
      <c r="L3024" s="495"/>
      <c r="M3024" s="513"/>
    </row>
    <row r="3025" spans="1:12" s="497" customFormat="1" x14ac:dyDescent="0.2">
      <c r="A3025" s="506"/>
      <c r="B3025" s="495"/>
      <c r="C3025" s="495"/>
      <c r="D3025" s="495"/>
      <c r="E3025" s="495"/>
      <c r="F3025" s="495"/>
      <c r="H3025" s="495"/>
      <c r="J3025" s="495"/>
      <c r="K3025" s="495"/>
      <c r="L3025" s="495"/>
    </row>
    <row r="3026" spans="1:12" s="497" customFormat="1" x14ac:dyDescent="0.2">
      <c r="A3026" s="506"/>
      <c r="B3026" s="495"/>
      <c r="C3026" s="495"/>
      <c r="D3026" s="495"/>
      <c r="E3026" s="495"/>
      <c r="F3026" s="495"/>
      <c r="H3026" s="495"/>
      <c r="J3026" s="495"/>
      <c r="K3026" s="495"/>
      <c r="L3026" s="495"/>
    </row>
    <row r="3027" spans="1:12" s="497" customFormat="1" x14ac:dyDescent="0.2">
      <c r="A3027" s="506"/>
      <c r="B3027" s="495"/>
      <c r="C3027" s="495"/>
      <c r="D3027" s="495"/>
      <c r="E3027" s="495"/>
      <c r="F3027" s="495"/>
      <c r="H3027" s="495"/>
      <c r="J3027" s="495"/>
      <c r="K3027" s="495"/>
      <c r="L3027" s="495"/>
    </row>
    <row r="3028" spans="1:12" s="497" customFormat="1" x14ac:dyDescent="0.2">
      <c r="A3028" s="506"/>
      <c r="B3028" s="495"/>
      <c r="C3028" s="495"/>
      <c r="D3028" s="495"/>
      <c r="E3028" s="495"/>
      <c r="F3028" s="495"/>
      <c r="H3028" s="495"/>
      <c r="J3028" s="495"/>
      <c r="K3028" s="495"/>
      <c r="L3028" s="495"/>
    </row>
    <row r="3029" spans="1:12" s="497" customFormat="1" x14ac:dyDescent="0.2">
      <c r="A3029" s="506"/>
      <c r="B3029" s="495"/>
      <c r="C3029" s="495"/>
      <c r="D3029" s="495"/>
      <c r="E3029" s="495"/>
      <c r="F3029" s="495"/>
      <c r="H3029" s="495"/>
      <c r="J3029" s="495"/>
      <c r="K3029" s="495"/>
      <c r="L3029" s="495"/>
    </row>
    <row r="3030" spans="1:12" s="497" customFormat="1" x14ac:dyDescent="0.2">
      <c r="A3030" s="506"/>
      <c r="B3030" s="495"/>
      <c r="C3030" s="495"/>
      <c r="D3030" s="495"/>
      <c r="E3030" s="495"/>
      <c r="F3030" s="495"/>
      <c r="H3030" s="495"/>
      <c r="J3030" s="495"/>
      <c r="K3030" s="495"/>
      <c r="L3030" s="495"/>
    </row>
    <row r="3031" spans="1:12" s="497" customFormat="1" x14ac:dyDescent="0.2">
      <c r="A3031" s="506"/>
      <c r="B3031" s="495"/>
      <c r="C3031" s="495"/>
      <c r="D3031" s="495"/>
      <c r="E3031" s="495"/>
      <c r="F3031" s="495"/>
      <c r="H3031" s="495"/>
      <c r="J3031" s="495"/>
      <c r="K3031" s="495"/>
      <c r="L3031" s="495"/>
    </row>
    <row r="3032" spans="1:12" s="497" customFormat="1" x14ac:dyDescent="0.2">
      <c r="A3032" s="506"/>
      <c r="B3032" s="495"/>
      <c r="C3032" s="495"/>
      <c r="D3032" s="495"/>
      <c r="E3032" s="495"/>
      <c r="F3032" s="495"/>
      <c r="H3032" s="495"/>
      <c r="J3032" s="495"/>
      <c r="K3032" s="495"/>
      <c r="L3032" s="495"/>
    </row>
    <row r="3033" spans="1:12" s="497" customFormat="1" x14ac:dyDescent="0.2">
      <c r="A3033" s="506"/>
      <c r="B3033" s="495"/>
      <c r="C3033" s="495"/>
      <c r="D3033" s="495"/>
      <c r="E3033" s="495"/>
      <c r="F3033" s="495"/>
      <c r="H3033" s="495"/>
      <c r="J3033" s="495"/>
      <c r="K3033" s="495"/>
      <c r="L3033" s="495"/>
    </row>
    <row r="3034" spans="1:12" s="497" customFormat="1" x14ac:dyDescent="0.2">
      <c r="A3034" s="506"/>
      <c r="B3034" s="495"/>
      <c r="C3034" s="495"/>
      <c r="D3034" s="495"/>
      <c r="E3034" s="495"/>
      <c r="F3034" s="495"/>
      <c r="H3034" s="495"/>
      <c r="J3034" s="495"/>
      <c r="K3034" s="495"/>
      <c r="L3034" s="495"/>
    </row>
    <row r="3035" spans="1:12" s="497" customFormat="1" x14ac:dyDescent="0.2">
      <c r="A3035" s="506"/>
      <c r="B3035" s="495"/>
      <c r="C3035" s="495"/>
      <c r="D3035" s="495"/>
      <c r="E3035" s="495"/>
      <c r="F3035" s="495"/>
      <c r="H3035" s="495"/>
      <c r="J3035" s="495"/>
      <c r="K3035" s="495"/>
      <c r="L3035" s="495"/>
    </row>
    <row r="3036" spans="1:12" s="497" customFormat="1" x14ac:dyDescent="0.2">
      <c r="A3036" s="506"/>
      <c r="B3036" s="495"/>
      <c r="C3036" s="495"/>
      <c r="D3036" s="495"/>
      <c r="E3036" s="495"/>
      <c r="F3036" s="495"/>
      <c r="H3036" s="495"/>
      <c r="J3036" s="495"/>
      <c r="K3036" s="495"/>
      <c r="L3036" s="495"/>
    </row>
    <row r="3037" spans="1:12" s="497" customFormat="1" x14ac:dyDescent="0.2">
      <c r="A3037" s="506"/>
      <c r="B3037" s="495"/>
      <c r="C3037" s="495"/>
      <c r="D3037" s="495"/>
      <c r="E3037" s="495"/>
      <c r="F3037" s="495"/>
      <c r="H3037" s="495"/>
      <c r="J3037" s="495"/>
      <c r="K3037" s="495"/>
      <c r="L3037" s="495"/>
    </row>
    <row r="3038" spans="1:12" s="497" customFormat="1" x14ac:dyDescent="0.2">
      <c r="A3038" s="506"/>
      <c r="B3038" s="495"/>
      <c r="C3038" s="495"/>
      <c r="D3038" s="495"/>
      <c r="E3038" s="495"/>
      <c r="F3038" s="495"/>
      <c r="H3038" s="495"/>
      <c r="J3038" s="495"/>
      <c r="K3038" s="495"/>
      <c r="L3038" s="495"/>
    </row>
    <row r="3039" spans="1:12" s="497" customFormat="1" x14ac:dyDescent="0.2">
      <c r="A3039" s="506"/>
      <c r="B3039" s="495"/>
      <c r="C3039" s="495"/>
      <c r="D3039" s="495"/>
      <c r="E3039" s="495"/>
      <c r="F3039" s="495"/>
      <c r="H3039" s="495"/>
      <c r="J3039" s="495"/>
      <c r="K3039" s="495"/>
      <c r="L3039" s="495"/>
    </row>
    <row r="3040" spans="1:12" s="497" customFormat="1" x14ac:dyDescent="0.2">
      <c r="A3040" s="506"/>
      <c r="B3040" s="495"/>
      <c r="C3040" s="495"/>
      <c r="D3040" s="495"/>
      <c r="E3040" s="495"/>
      <c r="F3040" s="495"/>
      <c r="H3040" s="495"/>
      <c r="J3040" s="495"/>
      <c r="K3040" s="495"/>
      <c r="L3040" s="495"/>
    </row>
    <row r="3041" spans="1:12" s="497" customFormat="1" x14ac:dyDescent="0.2">
      <c r="A3041" s="506"/>
      <c r="B3041" s="495"/>
      <c r="C3041" s="495"/>
      <c r="D3041" s="495"/>
      <c r="E3041" s="495"/>
      <c r="F3041" s="495"/>
      <c r="H3041" s="495"/>
      <c r="J3041" s="495"/>
      <c r="K3041" s="495"/>
      <c r="L3041" s="495"/>
    </row>
    <row r="3042" spans="1:12" s="497" customFormat="1" x14ac:dyDescent="0.2">
      <c r="A3042" s="506"/>
      <c r="B3042" s="495"/>
      <c r="C3042" s="495"/>
      <c r="D3042" s="495"/>
      <c r="E3042" s="495"/>
      <c r="F3042" s="495"/>
      <c r="H3042" s="495"/>
      <c r="J3042" s="495"/>
      <c r="K3042" s="495"/>
      <c r="L3042" s="495"/>
    </row>
    <row r="3043" spans="1:12" s="497" customFormat="1" x14ac:dyDescent="0.2">
      <c r="A3043" s="506"/>
      <c r="B3043" s="495"/>
      <c r="C3043" s="495"/>
      <c r="D3043" s="495"/>
      <c r="E3043" s="495"/>
      <c r="F3043" s="495"/>
      <c r="H3043" s="495"/>
      <c r="J3043" s="495"/>
      <c r="K3043" s="495"/>
      <c r="L3043" s="495"/>
    </row>
    <row r="3044" spans="1:12" s="497" customFormat="1" x14ac:dyDescent="0.2">
      <c r="A3044" s="506"/>
      <c r="B3044" s="495"/>
      <c r="C3044" s="495"/>
      <c r="D3044" s="495"/>
      <c r="E3044" s="495"/>
      <c r="F3044" s="495"/>
      <c r="H3044" s="495"/>
      <c r="J3044" s="495"/>
      <c r="K3044" s="495"/>
      <c r="L3044" s="495"/>
    </row>
    <row r="3045" spans="1:12" s="497" customFormat="1" x14ac:dyDescent="0.2">
      <c r="A3045" s="506"/>
      <c r="B3045" s="495"/>
      <c r="C3045" s="495"/>
      <c r="D3045" s="495"/>
      <c r="E3045" s="495"/>
      <c r="F3045" s="495"/>
      <c r="H3045" s="495"/>
      <c r="J3045" s="495"/>
      <c r="K3045" s="495"/>
      <c r="L3045" s="495"/>
    </row>
    <row r="3046" spans="1:12" s="497" customFormat="1" x14ac:dyDescent="0.2">
      <c r="A3046" s="506"/>
      <c r="B3046" s="495"/>
      <c r="C3046" s="495"/>
      <c r="D3046" s="495"/>
      <c r="E3046" s="495"/>
      <c r="F3046" s="495"/>
      <c r="H3046" s="495"/>
      <c r="J3046" s="495"/>
      <c r="K3046" s="495"/>
      <c r="L3046" s="495"/>
    </row>
    <row r="3047" spans="1:12" s="497" customFormat="1" x14ac:dyDescent="0.2">
      <c r="A3047" s="506"/>
      <c r="B3047" s="495"/>
      <c r="C3047" s="495"/>
      <c r="D3047" s="495"/>
      <c r="E3047" s="495"/>
      <c r="F3047" s="495"/>
      <c r="H3047" s="495"/>
      <c r="J3047" s="495"/>
      <c r="K3047" s="495"/>
      <c r="L3047" s="495"/>
    </row>
    <row r="3048" spans="1:12" s="497" customFormat="1" x14ac:dyDescent="0.2">
      <c r="A3048" s="506"/>
      <c r="B3048" s="495"/>
      <c r="C3048" s="495"/>
      <c r="D3048" s="495"/>
      <c r="E3048" s="495"/>
      <c r="F3048" s="495"/>
      <c r="H3048" s="495"/>
      <c r="J3048" s="495"/>
      <c r="K3048" s="495"/>
      <c r="L3048" s="495"/>
    </row>
    <row r="3049" spans="1:12" s="497" customFormat="1" x14ac:dyDescent="0.2">
      <c r="A3049" s="506"/>
      <c r="B3049" s="495"/>
      <c r="C3049" s="495"/>
      <c r="D3049" s="495"/>
      <c r="E3049" s="495"/>
      <c r="F3049" s="495"/>
      <c r="H3049" s="495"/>
      <c r="J3049" s="495"/>
      <c r="K3049" s="495"/>
      <c r="L3049" s="495"/>
    </row>
    <row r="3050" spans="1:12" s="497" customFormat="1" x14ac:dyDescent="0.2">
      <c r="A3050" s="506"/>
      <c r="B3050" s="495"/>
      <c r="C3050" s="495"/>
      <c r="D3050" s="495"/>
      <c r="E3050" s="495"/>
      <c r="F3050" s="495"/>
      <c r="H3050" s="495"/>
      <c r="J3050" s="495"/>
      <c r="K3050" s="495"/>
      <c r="L3050" s="495"/>
    </row>
    <row r="3051" spans="1:12" s="497" customFormat="1" x14ac:dyDescent="0.2">
      <c r="A3051" s="506"/>
      <c r="B3051" s="495"/>
      <c r="C3051" s="495"/>
      <c r="D3051" s="495"/>
      <c r="E3051" s="495"/>
      <c r="F3051" s="495"/>
      <c r="H3051" s="495"/>
      <c r="J3051" s="495"/>
      <c r="K3051" s="495"/>
      <c r="L3051" s="495"/>
    </row>
    <row r="3052" spans="1:12" s="497" customFormat="1" x14ac:dyDescent="0.2">
      <c r="A3052" s="506"/>
      <c r="B3052" s="495"/>
      <c r="C3052" s="495"/>
      <c r="D3052" s="495"/>
      <c r="E3052" s="495"/>
      <c r="F3052" s="495"/>
      <c r="H3052" s="495"/>
      <c r="J3052" s="495"/>
      <c r="K3052" s="495"/>
      <c r="L3052" s="495"/>
    </row>
    <row r="3053" spans="1:12" s="497" customFormat="1" x14ac:dyDescent="0.2">
      <c r="A3053" s="506"/>
      <c r="B3053" s="495"/>
      <c r="C3053" s="495"/>
      <c r="D3053" s="495"/>
      <c r="E3053" s="495"/>
      <c r="F3053" s="495"/>
      <c r="H3053" s="495"/>
      <c r="J3053" s="495"/>
      <c r="K3053" s="495"/>
      <c r="L3053" s="495"/>
    </row>
    <row r="3054" spans="1:12" s="497" customFormat="1" x14ac:dyDescent="0.2">
      <c r="A3054" s="506"/>
      <c r="B3054" s="495"/>
      <c r="C3054" s="495"/>
      <c r="D3054" s="495"/>
      <c r="E3054" s="495"/>
      <c r="F3054" s="495"/>
      <c r="H3054" s="495"/>
      <c r="J3054" s="495"/>
      <c r="K3054" s="495"/>
      <c r="L3054" s="495"/>
    </row>
    <row r="3055" spans="1:12" s="497" customFormat="1" x14ac:dyDescent="0.2">
      <c r="A3055" s="506"/>
      <c r="B3055" s="495"/>
      <c r="C3055" s="495"/>
      <c r="D3055" s="495"/>
      <c r="E3055" s="495"/>
      <c r="F3055" s="495"/>
      <c r="H3055" s="495"/>
      <c r="J3055" s="495"/>
      <c r="K3055" s="495"/>
      <c r="L3055" s="495"/>
    </row>
    <row r="3056" spans="1:12" s="497" customFormat="1" x14ac:dyDescent="0.2">
      <c r="A3056" s="506"/>
      <c r="B3056" s="495"/>
      <c r="C3056" s="495"/>
      <c r="D3056" s="495"/>
      <c r="E3056" s="495"/>
      <c r="F3056" s="495"/>
      <c r="H3056" s="495"/>
      <c r="J3056" s="495"/>
      <c r="K3056" s="495"/>
      <c r="L3056" s="495"/>
    </row>
    <row r="3057" spans="1:12" s="497" customFormat="1" x14ac:dyDescent="0.2">
      <c r="A3057" s="506"/>
      <c r="B3057" s="495"/>
      <c r="C3057" s="495"/>
      <c r="D3057" s="495"/>
      <c r="E3057" s="495"/>
      <c r="F3057" s="495"/>
      <c r="H3057" s="495"/>
      <c r="J3057" s="495"/>
      <c r="K3057" s="495"/>
      <c r="L3057" s="495"/>
    </row>
    <row r="3058" spans="1:12" s="497" customFormat="1" x14ac:dyDescent="0.2">
      <c r="A3058" s="506"/>
      <c r="B3058" s="495"/>
      <c r="C3058" s="495"/>
      <c r="D3058" s="495"/>
      <c r="E3058" s="495"/>
      <c r="F3058" s="495"/>
      <c r="H3058" s="495"/>
      <c r="J3058" s="495"/>
      <c r="K3058" s="495"/>
      <c r="L3058" s="495"/>
    </row>
    <row r="3059" spans="1:12" s="497" customFormat="1" x14ac:dyDescent="0.2">
      <c r="A3059" s="506"/>
      <c r="B3059" s="495"/>
      <c r="C3059" s="495"/>
      <c r="D3059" s="495"/>
      <c r="E3059" s="495"/>
      <c r="F3059" s="495"/>
      <c r="H3059" s="495"/>
      <c r="J3059" s="495"/>
      <c r="K3059" s="495"/>
      <c r="L3059" s="495"/>
    </row>
    <row r="3060" spans="1:12" s="497" customFormat="1" x14ac:dyDescent="0.2">
      <c r="A3060" s="506"/>
      <c r="B3060" s="495"/>
      <c r="C3060" s="495"/>
      <c r="D3060" s="495"/>
      <c r="E3060" s="495"/>
      <c r="F3060" s="495"/>
      <c r="H3060" s="495"/>
      <c r="J3060" s="495"/>
      <c r="K3060" s="495"/>
      <c r="L3060" s="495"/>
    </row>
    <row r="3061" spans="1:12" s="497" customFormat="1" x14ac:dyDescent="0.2">
      <c r="A3061" s="506"/>
      <c r="B3061" s="495"/>
      <c r="C3061" s="495"/>
      <c r="D3061" s="495"/>
      <c r="E3061" s="495"/>
      <c r="F3061" s="495"/>
      <c r="H3061" s="495"/>
      <c r="J3061" s="495"/>
      <c r="K3061" s="495"/>
      <c r="L3061" s="495"/>
    </row>
    <row r="3062" spans="1:12" s="497" customFormat="1" x14ac:dyDescent="0.2">
      <c r="A3062" s="506"/>
      <c r="B3062" s="495"/>
      <c r="C3062" s="495"/>
      <c r="D3062" s="495"/>
      <c r="E3062" s="495"/>
      <c r="F3062" s="495"/>
      <c r="H3062" s="495"/>
      <c r="J3062" s="495"/>
      <c r="K3062" s="495"/>
      <c r="L3062" s="495"/>
    </row>
    <row r="3063" spans="1:12" s="497" customFormat="1" x14ac:dyDescent="0.2">
      <c r="A3063" s="506"/>
      <c r="B3063" s="495"/>
      <c r="C3063" s="495"/>
      <c r="D3063" s="495"/>
      <c r="E3063" s="495"/>
      <c r="F3063" s="495"/>
      <c r="H3063" s="495"/>
      <c r="J3063" s="495"/>
      <c r="K3063" s="495"/>
      <c r="L3063" s="495"/>
    </row>
    <row r="3064" spans="1:12" s="497" customFormat="1" x14ac:dyDescent="0.2">
      <c r="A3064" s="506"/>
      <c r="B3064" s="495"/>
      <c r="C3064" s="495"/>
      <c r="D3064" s="495"/>
      <c r="E3064" s="495"/>
      <c r="F3064" s="495"/>
      <c r="H3064" s="495"/>
      <c r="J3064" s="495"/>
      <c r="K3064" s="495"/>
      <c r="L3064" s="495"/>
    </row>
    <row r="3065" spans="1:12" s="497" customFormat="1" x14ac:dyDescent="0.2">
      <c r="A3065" s="506"/>
      <c r="B3065" s="495"/>
      <c r="C3065" s="495"/>
      <c r="D3065" s="495"/>
      <c r="E3065" s="495"/>
      <c r="F3065" s="495"/>
      <c r="H3065" s="495"/>
      <c r="J3065" s="495"/>
      <c r="K3065" s="495"/>
      <c r="L3065" s="495"/>
    </row>
    <row r="3066" spans="1:12" s="497" customFormat="1" x14ac:dyDescent="0.2">
      <c r="A3066" s="506"/>
      <c r="B3066" s="495"/>
      <c r="C3066" s="495"/>
      <c r="D3066" s="495"/>
      <c r="E3066" s="495"/>
      <c r="F3066" s="495"/>
      <c r="H3066" s="495"/>
      <c r="J3066" s="495"/>
      <c r="K3066" s="495"/>
      <c r="L3066" s="495"/>
    </row>
    <row r="3067" spans="1:12" s="497" customFormat="1" x14ac:dyDescent="0.2">
      <c r="A3067" s="506"/>
      <c r="B3067" s="495"/>
      <c r="C3067" s="495"/>
      <c r="D3067" s="495"/>
      <c r="E3067" s="495"/>
      <c r="F3067" s="495"/>
      <c r="H3067" s="495"/>
      <c r="J3067" s="495"/>
      <c r="K3067" s="495"/>
      <c r="L3067" s="495"/>
    </row>
    <row r="3068" spans="1:12" s="497" customFormat="1" x14ac:dyDescent="0.2">
      <c r="A3068" s="506"/>
      <c r="B3068" s="495"/>
      <c r="C3068" s="495"/>
      <c r="D3068" s="495"/>
      <c r="E3068" s="495"/>
      <c r="F3068" s="495"/>
      <c r="H3068" s="495"/>
      <c r="J3068" s="495"/>
      <c r="K3068" s="495"/>
      <c r="L3068" s="495"/>
    </row>
    <row r="3069" spans="1:12" s="497" customFormat="1" x14ac:dyDescent="0.2">
      <c r="A3069" s="506"/>
      <c r="B3069" s="495"/>
      <c r="C3069" s="495"/>
      <c r="D3069" s="495"/>
      <c r="E3069" s="495"/>
      <c r="F3069" s="495"/>
      <c r="H3069" s="495"/>
      <c r="J3069" s="495"/>
      <c r="K3069" s="495"/>
      <c r="L3069" s="495"/>
    </row>
    <row r="3070" spans="1:12" s="497" customFormat="1" x14ac:dyDescent="0.2">
      <c r="A3070" s="506"/>
      <c r="B3070" s="495"/>
      <c r="C3070" s="495"/>
      <c r="D3070" s="495"/>
      <c r="E3070" s="495"/>
      <c r="F3070" s="495"/>
      <c r="H3070" s="495"/>
      <c r="J3070" s="495"/>
      <c r="K3070" s="495"/>
      <c r="L3070" s="495"/>
    </row>
    <row r="3071" spans="1:12" s="497" customFormat="1" x14ac:dyDescent="0.2">
      <c r="A3071" s="506"/>
      <c r="B3071" s="495"/>
      <c r="C3071" s="495"/>
      <c r="D3071" s="495"/>
      <c r="E3071" s="495"/>
      <c r="F3071" s="495"/>
      <c r="H3071" s="495"/>
      <c r="J3071" s="495"/>
      <c r="K3071" s="495"/>
      <c r="L3071" s="495"/>
    </row>
    <row r="3072" spans="1:12" s="497" customFormat="1" x14ac:dyDescent="0.2">
      <c r="A3072" s="506"/>
      <c r="B3072" s="495"/>
      <c r="C3072" s="495"/>
      <c r="D3072" s="495"/>
      <c r="E3072" s="495"/>
      <c r="F3072" s="495"/>
      <c r="H3072" s="495"/>
      <c r="J3072" s="495"/>
      <c r="K3072" s="495"/>
      <c r="L3072" s="495"/>
    </row>
    <row r="3073" spans="1:12" s="497" customFormat="1" x14ac:dyDescent="0.2">
      <c r="A3073" s="506"/>
      <c r="B3073" s="495"/>
      <c r="C3073" s="495"/>
      <c r="D3073" s="495"/>
      <c r="E3073" s="495"/>
      <c r="F3073" s="495"/>
      <c r="H3073" s="495"/>
      <c r="J3073" s="495"/>
      <c r="K3073" s="495"/>
      <c r="L3073" s="495"/>
    </row>
    <row r="3074" spans="1:12" s="497" customFormat="1" x14ac:dyDescent="0.2">
      <c r="A3074" s="506"/>
      <c r="B3074" s="495"/>
      <c r="C3074" s="495"/>
      <c r="D3074" s="495"/>
      <c r="E3074" s="495"/>
      <c r="F3074" s="495"/>
      <c r="H3074" s="495"/>
      <c r="J3074" s="495"/>
      <c r="K3074" s="495"/>
      <c r="L3074" s="495"/>
    </row>
    <row r="3075" spans="1:12" s="497" customFormat="1" x14ac:dyDescent="0.2">
      <c r="A3075" s="506"/>
      <c r="B3075" s="495"/>
      <c r="C3075" s="495"/>
      <c r="D3075" s="495"/>
      <c r="E3075" s="495"/>
      <c r="F3075" s="495"/>
      <c r="H3075" s="495"/>
      <c r="J3075" s="495"/>
      <c r="K3075" s="495"/>
      <c r="L3075" s="495"/>
    </row>
    <row r="3076" spans="1:12" s="497" customFormat="1" x14ac:dyDescent="0.2">
      <c r="A3076" s="506"/>
      <c r="B3076" s="495"/>
      <c r="C3076" s="495"/>
      <c r="D3076" s="495"/>
      <c r="E3076" s="495"/>
      <c r="F3076" s="495"/>
      <c r="H3076" s="495"/>
      <c r="J3076" s="495"/>
      <c r="K3076" s="495"/>
      <c r="L3076" s="495"/>
    </row>
    <row r="3077" spans="1:12" s="497" customFormat="1" x14ac:dyDescent="0.2">
      <c r="A3077" s="506"/>
      <c r="B3077" s="495"/>
      <c r="C3077" s="495"/>
      <c r="D3077" s="495"/>
      <c r="E3077" s="495"/>
      <c r="F3077" s="495"/>
      <c r="H3077" s="495"/>
      <c r="J3077" s="495"/>
      <c r="K3077" s="495"/>
      <c r="L3077" s="495"/>
    </row>
    <row r="3078" spans="1:12" s="497" customFormat="1" x14ac:dyDescent="0.2">
      <c r="A3078" s="506"/>
      <c r="B3078" s="495"/>
      <c r="C3078" s="495"/>
      <c r="D3078" s="495"/>
      <c r="E3078" s="495"/>
      <c r="F3078" s="495"/>
      <c r="H3078" s="495"/>
      <c r="J3078" s="495"/>
      <c r="K3078" s="495"/>
      <c r="L3078" s="495"/>
    </row>
    <row r="3079" spans="1:12" s="497" customFormat="1" x14ac:dyDescent="0.2">
      <c r="A3079" s="506"/>
      <c r="B3079" s="495"/>
      <c r="C3079" s="495"/>
      <c r="D3079" s="495"/>
      <c r="E3079" s="495"/>
      <c r="F3079" s="495"/>
      <c r="H3079" s="495"/>
      <c r="J3079" s="495"/>
      <c r="K3079" s="495"/>
      <c r="L3079" s="495"/>
    </row>
    <row r="3080" spans="1:12" s="497" customFormat="1" x14ac:dyDescent="0.2">
      <c r="A3080" s="506"/>
      <c r="B3080" s="495"/>
      <c r="C3080" s="495"/>
      <c r="D3080" s="495"/>
      <c r="E3080" s="495"/>
      <c r="F3080" s="495"/>
      <c r="H3080" s="495"/>
      <c r="J3080" s="495"/>
      <c r="K3080" s="495"/>
      <c r="L3080" s="495"/>
    </row>
    <row r="3081" spans="1:12" s="497" customFormat="1" x14ac:dyDescent="0.2">
      <c r="A3081" s="506"/>
      <c r="B3081" s="495"/>
      <c r="C3081" s="495"/>
      <c r="D3081" s="495"/>
      <c r="E3081" s="495"/>
      <c r="F3081" s="495"/>
      <c r="H3081" s="495"/>
      <c r="J3081" s="495"/>
      <c r="K3081" s="495"/>
      <c r="L3081" s="495"/>
    </row>
    <row r="3082" spans="1:12" s="497" customFormat="1" x14ac:dyDescent="0.2">
      <c r="A3082" s="506"/>
      <c r="B3082" s="495"/>
      <c r="C3082" s="495"/>
      <c r="D3082" s="495"/>
      <c r="E3082" s="495"/>
      <c r="F3082" s="495"/>
      <c r="H3082" s="495"/>
      <c r="J3082" s="495"/>
      <c r="K3082" s="495"/>
      <c r="L3082" s="495"/>
    </row>
    <row r="3083" spans="1:12" s="497" customFormat="1" x14ac:dyDescent="0.2">
      <c r="A3083" s="506"/>
      <c r="B3083" s="495"/>
      <c r="C3083" s="495"/>
      <c r="D3083" s="495"/>
      <c r="E3083" s="495"/>
      <c r="F3083" s="495"/>
      <c r="H3083" s="495"/>
      <c r="J3083" s="495"/>
      <c r="K3083" s="495"/>
      <c r="L3083" s="495"/>
    </row>
    <row r="3084" spans="1:12" s="497" customFormat="1" x14ac:dyDescent="0.2">
      <c r="A3084" s="506"/>
      <c r="B3084" s="495"/>
      <c r="C3084" s="495"/>
      <c r="D3084" s="495"/>
      <c r="E3084" s="495"/>
      <c r="F3084" s="495"/>
      <c r="H3084" s="495"/>
      <c r="J3084" s="495"/>
      <c r="K3084" s="495"/>
      <c r="L3084" s="495"/>
    </row>
    <row r="3085" spans="1:12" s="497" customFormat="1" x14ac:dyDescent="0.2">
      <c r="A3085" s="506"/>
      <c r="B3085" s="495"/>
      <c r="C3085" s="495"/>
      <c r="D3085" s="495"/>
      <c r="E3085" s="495"/>
      <c r="F3085" s="495"/>
      <c r="H3085" s="495"/>
      <c r="J3085" s="495"/>
      <c r="K3085" s="495"/>
      <c r="L3085" s="495"/>
    </row>
    <row r="3086" spans="1:12" s="497" customFormat="1" x14ac:dyDescent="0.2">
      <c r="A3086" s="506"/>
      <c r="B3086" s="495"/>
      <c r="C3086" s="495"/>
      <c r="D3086" s="495"/>
      <c r="E3086" s="495"/>
      <c r="F3086" s="495"/>
      <c r="H3086" s="495"/>
      <c r="J3086" s="495"/>
      <c r="K3086" s="495"/>
      <c r="L3086" s="495"/>
    </row>
    <row r="3087" spans="1:12" s="497" customFormat="1" x14ac:dyDescent="0.2">
      <c r="A3087" s="506"/>
      <c r="B3087" s="495"/>
      <c r="C3087" s="495"/>
      <c r="D3087" s="495"/>
      <c r="E3087" s="495"/>
      <c r="F3087" s="495"/>
      <c r="H3087" s="495"/>
      <c r="J3087" s="495"/>
      <c r="K3087" s="495"/>
      <c r="L3087" s="495"/>
    </row>
    <row r="3088" spans="1:12" s="497" customFormat="1" x14ac:dyDescent="0.2">
      <c r="A3088" s="506"/>
      <c r="B3088" s="495"/>
      <c r="C3088" s="495"/>
      <c r="D3088" s="495"/>
      <c r="E3088" s="495"/>
      <c r="F3088" s="495"/>
      <c r="H3088" s="495"/>
      <c r="J3088" s="495"/>
      <c r="K3088" s="495"/>
      <c r="L3088" s="495"/>
    </row>
    <row r="3089" spans="1:12" s="497" customFormat="1" x14ac:dyDescent="0.2">
      <c r="A3089" s="506"/>
      <c r="B3089" s="495"/>
      <c r="C3089" s="495"/>
      <c r="D3089" s="495"/>
      <c r="E3089" s="495"/>
      <c r="F3089" s="495"/>
      <c r="H3089" s="495"/>
      <c r="J3089" s="495"/>
      <c r="K3089" s="495"/>
      <c r="L3089" s="495"/>
    </row>
    <row r="3090" spans="1:12" s="497" customFormat="1" x14ac:dyDescent="0.2">
      <c r="A3090" s="506"/>
      <c r="B3090" s="495"/>
      <c r="C3090" s="495"/>
      <c r="D3090" s="495"/>
      <c r="E3090" s="495"/>
      <c r="F3090" s="495"/>
      <c r="H3090" s="495"/>
      <c r="J3090" s="495"/>
      <c r="K3090" s="495"/>
      <c r="L3090" s="495"/>
    </row>
    <row r="3091" spans="1:12" s="497" customFormat="1" x14ac:dyDescent="0.2">
      <c r="A3091" s="506"/>
      <c r="B3091" s="495"/>
      <c r="C3091" s="495"/>
      <c r="D3091" s="495"/>
      <c r="E3091" s="495"/>
      <c r="F3091" s="495"/>
      <c r="H3091" s="495"/>
      <c r="J3091" s="495"/>
      <c r="K3091" s="495"/>
      <c r="L3091" s="495"/>
    </row>
    <row r="3092" spans="1:12" s="497" customFormat="1" x14ac:dyDescent="0.2">
      <c r="A3092" s="506"/>
      <c r="B3092" s="495"/>
      <c r="C3092" s="495"/>
      <c r="D3092" s="495"/>
      <c r="E3092" s="495"/>
      <c r="F3092" s="495"/>
      <c r="H3092" s="495"/>
      <c r="J3092" s="495"/>
      <c r="K3092" s="495"/>
      <c r="L3092" s="495"/>
    </row>
    <row r="3093" spans="1:12" s="497" customFormat="1" x14ac:dyDescent="0.2">
      <c r="A3093" s="506"/>
      <c r="B3093" s="495"/>
      <c r="C3093" s="495"/>
      <c r="D3093" s="495"/>
      <c r="E3093" s="495"/>
      <c r="F3093" s="495"/>
      <c r="H3093" s="495"/>
      <c r="J3093" s="495"/>
      <c r="K3093" s="495"/>
      <c r="L3093" s="495"/>
    </row>
    <row r="3094" spans="1:12" s="497" customFormat="1" x14ac:dyDescent="0.2">
      <c r="A3094" s="506"/>
      <c r="B3094" s="495"/>
      <c r="C3094" s="495"/>
      <c r="D3094" s="495"/>
      <c r="E3094" s="495"/>
      <c r="F3094" s="495"/>
      <c r="H3094" s="495"/>
      <c r="J3094" s="495"/>
      <c r="K3094" s="495"/>
      <c r="L3094" s="495"/>
    </row>
    <row r="3095" spans="1:12" s="497" customFormat="1" x14ac:dyDescent="0.2">
      <c r="A3095" s="506"/>
      <c r="B3095" s="495"/>
      <c r="C3095" s="495"/>
      <c r="D3095" s="495"/>
      <c r="E3095" s="495"/>
      <c r="F3095" s="495"/>
      <c r="H3095" s="495"/>
      <c r="J3095" s="495"/>
      <c r="K3095" s="495"/>
      <c r="L3095" s="495"/>
    </row>
    <row r="3096" spans="1:12" s="497" customFormat="1" x14ac:dyDescent="0.2">
      <c r="A3096" s="506"/>
      <c r="B3096" s="495"/>
      <c r="C3096" s="495"/>
      <c r="D3096" s="495"/>
      <c r="E3096" s="495"/>
      <c r="F3096" s="495"/>
      <c r="H3096" s="495"/>
      <c r="J3096" s="495"/>
      <c r="K3096" s="495"/>
      <c r="L3096" s="495"/>
    </row>
    <row r="3097" spans="1:12" s="497" customFormat="1" x14ac:dyDescent="0.2">
      <c r="A3097" s="506"/>
      <c r="B3097" s="495"/>
      <c r="C3097" s="495"/>
      <c r="D3097" s="495"/>
      <c r="E3097" s="495"/>
      <c r="F3097" s="495"/>
      <c r="H3097" s="495"/>
      <c r="J3097" s="495"/>
      <c r="K3097" s="495"/>
      <c r="L3097" s="495"/>
    </row>
    <row r="3098" spans="1:12" s="497" customFormat="1" x14ac:dyDescent="0.2">
      <c r="A3098" s="506"/>
      <c r="B3098" s="495"/>
      <c r="C3098" s="495"/>
      <c r="D3098" s="495"/>
      <c r="E3098" s="495"/>
      <c r="F3098" s="495"/>
      <c r="H3098" s="495"/>
      <c r="J3098" s="495"/>
      <c r="K3098" s="495"/>
      <c r="L3098" s="495"/>
    </row>
    <row r="3099" spans="1:12" s="497" customFormat="1" x14ac:dyDescent="0.2">
      <c r="A3099" s="506"/>
      <c r="B3099" s="495"/>
      <c r="C3099" s="495"/>
      <c r="D3099" s="495"/>
      <c r="E3099" s="495"/>
      <c r="F3099" s="495"/>
      <c r="H3099" s="495"/>
      <c r="J3099" s="495"/>
      <c r="K3099" s="495"/>
      <c r="L3099" s="495"/>
    </row>
    <row r="3100" spans="1:12" s="497" customFormat="1" x14ac:dyDescent="0.2">
      <c r="A3100" s="506"/>
      <c r="B3100" s="495"/>
      <c r="C3100" s="495"/>
      <c r="D3100" s="495"/>
      <c r="E3100" s="495"/>
      <c r="F3100" s="495"/>
      <c r="H3100" s="495"/>
      <c r="J3100" s="495"/>
      <c r="K3100" s="495"/>
      <c r="L3100" s="495"/>
    </row>
    <row r="3101" spans="1:12" s="497" customFormat="1" x14ac:dyDescent="0.2">
      <c r="A3101" s="506"/>
      <c r="B3101" s="495"/>
      <c r="C3101" s="495"/>
      <c r="D3101" s="495"/>
      <c r="E3101" s="495"/>
      <c r="F3101" s="495"/>
      <c r="H3101" s="495"/>
      <c r="J3101" s="495"/>
      <c r="K3101" s="495"/>
      <c r="L3101" s="495"/>
    </row>
    <row r="3102" spans="1:12" s="497" customFormat="1" x14ac:dyDescent="0.2">
      <c r="A3102" s="506"/>
      <c r="B3102" s="495"/>
      <c r="C3102" s="495"/>
      <c r="D3102" s="495"/>
      <c r="E3102" s="495"/>
      <c r="F3102" s="495"/>
      <c r="H3102" s="495"/>
      <c r="J3102" s="495"/>
      <c r="K3102" s="495"/>
      <c r="L3102" s="495"/>
    </row>
    <row r="3103" spans="1:12" s="497" customFormat="1" x14ac:dyDescent="0.2">
      <c r="A3103" s="506"/>
      <c r="B3103" s="495"/>
      <c r="C3103" s="495"/>
      <c r="D3103" s="495"/>
      <c r="E3103" s="495"/>
      <c r="F3103" s="495"/>
      <c r="H3103" s="495"/>
      <c r="J3103" s="495"/>
      <c r="K3103" s="495"/>
      <c r="L3103" s="495"/>
    </row>
    <row r="3104" spans="1:12" s="497" customFormat="1" x14ac:dyDescent="0.2">
      <c r="A3104" s="506"/>
      <c r="B3104" s="495"/>
      <c r="C3104" s="495"/>
      <c r="D3104" s="495"/>
      <c r="E3104" s="495"/>
      <c r="F3104" s="495"/>
      <c r="H3104" s="495"/>
      <c r="J3104" s="495"/>
      <c r="K3104" s="495"/>
      <c r="L3104" s="495"/>
    </row>
    <row r="3105" spans="1:12" s="497" customFormat="1" x14ac:dyDescent="0.2">
      <c r="A3105" s="506"/>
      <c r="B3105" s="495"/>
      <c r="C3105" s="495"/>
      <c r="D3105" s="495"/>
      <c r="E3105" s="495"/>
      <c r="F3105" s="495"/>
      <c r="H3105" s="495"/>
      <c r="J3105" s="495"/>
      <c r="K3105" s="495"/>
      <c r="L3105" s="495"/>
    </row>
    <row r="3106" spans="1:12" s="497" customFormat="1" x14ac:dyDescent="0.2">
      <c r="A3106" s="506"/>
      <c r="B3106" s="495"/>
      <c r="C3106" s="495"/>
      <c r="D3106" s="495"/>
      <c r="E3106" s="495"/>
      <c r="F3106" s="495"/>
      <c r="H3106" s="495"/>
      <c r="J3106" s="495"/>
      <c r="K3106" s="495"/>
      <c r="L3106" s="495"/>
    </row>
    <row r="3107" spans="1:12" s="497" customFormat="1" x14ac:dyDescent="0.2">
      <c r="A3107" s="506"/>
      <c r="B3107" s="495"/>
      <c r="C3107" s="495"/>
      <c r="D3107" s="495"/>
      <c r="E3107" s="495"/>
      <c r="F3107" s="495"/>
      <c r="H3107" s="495"/>
      <c r="J3107" s="495"/>
      <c r="K3107" s="495"/>
      <c r="L3107" s="495"/>
    </row>
    <row r="3108" spans="1:12" s="497" customFormat="1" x14ac:dyDescent="0.2">
      <c r="A3108" s="506"/>
      <c r="B3108" s="495"/>
      <c r="C3108" s="495"/>
      <c r="D3108" s="495"/>
      <c r="E3108" s="495"/>
      <c r="F3108" s="495"/>
      <c r="H3108" s="495"/>
      <c r="J3108" s="495"/>
      <c r="K3108" s="495"/>
      <c r="L3108" s="495"/>
    </row>
    <row r="3109" spans="1:12" s="497" customFormat="1" x14ac:dyDescent="0.2">
      <c r="A3109" s="506"/>
      <c r="B3109" s="495"/>
      <c r="C3109" s="495"/>
      <c r="D3109" s="495"/>
      <c r="E3109" s="495"/>
      <c r="F3109" s="495"/>
      <c r="H3109" s="495"/>
      <c r="J3109" s="495"/>
      <c r="K3109" s="495"/>
      <c r="L3109" s="495"/>
    </row>
    <row r="3110" spans="1:12" s="497" customFormat="1" x14ac:dyDescent="0.2">
      <c r="A3110" s="506"/>
      <c r="B3110" s="495"/>
      <c r="C3110" s="495"/>
      <c r="D3110" s="495"/>
      <c r="E3110" s="495"/>
      <c r="F3110" s="495"/>
      <c r="H3110" s="495"/>
      <c r="J3110" s="495"/>
      <c r="K3110" s="495"/>
      <c r="L3110" s="495"/>
    </row>
    <row r="3111" spans="1:12" s="497" customFormat="1" x14ac:dyDescent="0.2">
      <c r="A3111" s="506"/>
      <c r="B3111" s="495"/>
      <c r="C3111" s="495"/>
      <c r="D3111" s="495"/>
      <c r="E3111" s="495"/>
      <c r="F3111" s="495"/>
      <c r="H3111" s="495"/>
      <c r="J3111" s="495"/>
      <c r="K3111" s="495"/>
      <c r="L3111" s="495"/>
    </row>
    <row r="3112" spans="1:12" s="497" customFormat="1" x14ac:dyDescent="0.2">
      <c r="A3112" s="506"/>
      <c r="B3112" s="495"/>
      <c r="C3112" s="495"/>
      <c r="D3112" s="495"/>
      <c r="E3112" s="495"/>
      <c r="F3112" s="495"/>
      <c r="H3112" s="495"/>
      <c r="J3112" s="495"/>
      <c r="K3112" s="495"/>
      <c r="L3112" s="495"/>
    </row>
    <row r="3113" spans="1:12" s="497" customFormat="1" x14ac:dyDescent="0.2">
      <c r="A3113" s="506"/>
      <c r="B3113" s="495"/>
      <c r="C3113" s="495"/>
      <c r="D3113" s="495"/>
      <c r="E3113" s="495"/>
      <c r="F3113" s="495"/>
      <c r="H3113" s="495"/>
      <c r="J3113" s="495"/>
      <c r="K3113" s="495"/>
      <c r="L3113" s="495"/>
    </row>
    <row r="3114" spans="1:12" s="497" customFormat="1" x14ac:dyDescent="0.2">
      <c r="A3114" s="506"/>
      <c r="B3114" s="495"/>
      <c r="C3114" s="495"/>
      <c r="D3114" s="495"/>
      <c r="E3114" s="495"/>
      <c r="F3114" s="495"/>
      <c r="H3114" s="495"/>
      <c r="J3114" s="495"/>
      <c r="K3114" s="495"/>
      <c r="L3114" s="495"/>
    </row>
    <row r="3115" spans="1:12" s="497" customFormat="1" x14ac:dyDescent="0.2">
      <c r="A3115" s="506"/>
      <c r="B3115" s="495"/>
      <c r="C3115" s="495"/>
      <c r="D3115" s="495"/>
      <c r="E3115" s="495"/>
      <c r="F3115" s="495"/>
      <c r="H3115" s="495"/>
      <c r="J3115" s="495"/>
      <c r="K3115" s="495"/>
      <c r="L3115" s="495"/>
    </row>
    <row r="3116" spans="1:12" s="497" customFormat="1" x14ac:dyDescent="0.2">
      <c r="A3116" s="506"/>
      <c r="B3116" s="495"/>
      <c r="C3116" s="495"/>
      <c r="D3116" s="495"/>
      <c r="E3116" s="495"/>
      <c r="F3116" s="495"/>
      <c r="H3116" s="495"/>
      <c r="J3116" s="495"/>
      <c r="K3116" s="495"/>
      <c r="L3116" s="495"/>
    </row>
    <row r="3117" spans="1:12" s="497" customFormat="1" x14ac:dyDescent="0.2">
      <c r="A3117" s="506"/>
      <c r="B3117" s="495"/>
      <c r="C3117" s="495"/>
      <c r="D3117" s="495"/>
      <c r="E3117" s="495"/>
      <c r="F3117" s="495"/>
      <c r="H3117" s="495"/>
      <c r="J3117" s="495"/>
      <c r="K3117" s="495"/>
      <c r="L3117" s="495"/>
    </row>
    <row r="3118" spans="1:12" s="497" customFormat="1" x14ac:dyDescent="0.2">
      <c r="A3118" s="506"/>
      <c r="B3118" s="495"/>
      <c r="C3118" s="495"/>
      <c r="D3118" s="495"/>
      <c r="E3118" s="495"/>
      <c r="F3118" s="495"/>
      <c r="H3118" s="495"/>
      <c r="J3118" s="495"/>
      <c r="K3118" s="495"/>
      <c r="L3118" s="495"/>
    </row>
    <row r="3119" spans="1:12" s="497" customFormat="1" x14ac:dyDescent="0.2">
      <c r="A3119" s="506"/>
      <c r="B3119" s="495"/>
      <c r="C3119" s="495"/>
      <c r="D3119" s="495"/>
      <c r="E3119" s="495"/>
      <c r="F3119" s="495"/>
      <c r="H3119" s="495"/>
      <c r="J3119" s="495"/>
      <c r="K3119" s="495"/>
      <c r="L3119" s="495"/>
    </row>
    <row r="3120" spans="1:12" s="497" customFormat="1" x14ac:dyDescent="0.2">
      <c r="A3120" s="506"/>
      <c r="B3120" s="495"/>
      <c r="C3120" s="495"/>
      <c r="D3120" s="495"/>
      <c r="E3120" s="495"/>
      <c r="F3120" s="495"/>
      <c r="H3120" s="495"/>
      <c r="J3120" s="495"/>
      <c r="K3120" s="495"/>
      <c r="L3120" s="495"/>
    </row>
    <row r="3121" spans="1:12" s="497" customFormat="1" x14ac:dyDescent="0.2">
      <c r="A3121" s="506"/>
      <c r="B3121" s="495"/>
      <c r="C3121" s="495"/>
      <c r="D3121" s="495"/>
      <c r="E3121" s="495"/>
      <c r="F3121" s="495"/>
      <c r="H3121" s="495"/>
      <c r="J3121" s="495"/>
      <c r="K3121" s="495"/>
      <c r="L3121" s="495"/>
    </row>
    <row r="3122" spans="1:12" s="497" customFormat="1" x14ac:dyDescent="0.2">
      <c r="A3122" s="506"/>
      <c r="B3122" s="495"/>
      <c r="C3122" s="495"/>
      <c r="D3122" s="495"/>
      <c r="E3122" s="495"/>
      <c r="F3122" s="495"/>
      <c r="H3122" s="495"/>
      <c r="J3122" s="495"/>
      <c r="K3122" s="495"/>
      <c r="L3122" s="495"/>
    </row>
    <row r="3123" spans="1:12" s="497" customFormat="1" x14ac:dyDescent="0.2">
      <c r="A3123" s="506"/>
      <c r="B3123" s="495"/>
      <c r="C3123" s="495"/>
      <c r="D3123" s="495"/>
      <c r="E3123" s="495"/>
      <c r="F3123" s="495"/>
      <c r="H3123" s="495"/>
      <c r="J3123" s="495"/>
      <c r="K3123" s="495"/>
      <c r="L3123" s="495"/>
    </row>
    <row r="3124" spans="1:12" s="497" customFormat="1" x14ac:dyDescent="0.2">
      <c r="A3124" s="506"/>
      <c r="B3124" s="495"/>
      <c r="C3124" s="495"/>
      <c r="D3124" s="495"/>
      <c r="E3124" s="495"/>
      <c r="F3124" s="495"/>
      <c r="H3124" s="495"/>
      <c r="J3124" s="495"/>
      <c r="K3124" s="495"/>
      <c r="L3124" s="495"/>
    </row>
    <row r="3125" spans="1:12" s="497" customFormat="1" x14ac:dyDescent="0.2">
      <c r="A3125" s="506"/>
      <c r="B3125" s="495"/>
      <c r="C3125" s="495"/>
      <c r="D3125" s="495"/>
      <c r="E3125" s="495"/>
      <c r="F3125" s="495"/>
      <c r="H3125" s="495"/>
      <c r="J3125" s="495"/>
      <c r="K3125" s="495"/>
      <c r="L3125" s="495"/>
    </row>
    <row r="3126" spans="1:12" s="497" customFormat="1" x14ac:dyDescent="0.2">
      <c r="A3126" s="506"/>
      <c r="B3126" s="495"/>
      <c r="C3126" s="495"/>
      <c r="D3126" s="495"/>
      <c r="E3126" s="495"/>
      <c r="F3126" s="495"/>
      <c r="H3126" s="495"/>
      <c r="J3126" s="495"/>
      <c r="K3126" s="495"/>
      <c r="L3126" s="495"/>
    </row>
    <row r="3127" spans="1:12" s="497" customFormat="1" x14ac:dyDescent="0.2">
      <c r="A3127" s="506"/>
      <c r="B3127" s="495"/>
      <c r="C3127" s="495"/>
      <c r="D3127" s="495"/>
      <c r="E3127" s="495"/>
      <c r="F3127" s="495"/>
      <c r="H3127" s="495"/>
      <c r="J3127" s="495"/>
      <c r="K3127" s="495"/>
      <c r="L3127" s="495"/>
    </row>
    <row r="3128" spans="1:12" s="497" customFormat="1" x14ac:dyDescent="0.2">
      <c r="A3128" s="506"/>
      <c r="B3128" s="495"/>
      <c r="C3128" s="495"/>
      <c r="D3128" s="495"/>
      <c r="E3128" s="495"/>
      <c r="F3128" s="495"/>
      <c r="H3128" s="495"/>
      <c r="J3128" s="495"/>
      <c r="K3128" s="495"/>
      <c r="L3128" s="495"/>
    </row>
    <row r="3129" spans="1:12" s="497" customFormat="1" x14ac:dyDescent="0.2">
      <c r="A3129" s="506"/>
      <c r="B3129" s="495"/>
      <c r="C3129" s="495"/>
      <c r="D3129" s="495"/>
      <c r="E3129" s="495"/>
      <c r="F3129" s="495"/>
      <c r="H3129" s="495"/>
      <c r="J3129" s="495"/>
      <c r="K3129" s="495"/>
      <c r="L3129" s="495"/>
    </row>
    <row r="3130" spans="1:12" s="497" customFormat="1" x14ac:dyDescent="0.2">
      <c r="A3130" s="506"/>
      <c r="B3130" s="495"/>
      <c r="C3130" s="495"/>
      <c r="D3130" s="495"/>
      <c r="E3130" s="495"/>
      <c r="F3130" s="495"/>
      <c r="H3130" s="495"/>
      <c r="J3130" s="495"/>
      <c r="K3130" s="495"/>
      <c r="L3130" s="495"/>
    </row>
    <row r="3131" spans="1:12" s="497" customFormat="1" x14ac:dyDescent="0.2">
      <c r="A3131" s="506"/>
      <c r="B3131" s="495"/>
      <c r="C3131" s="495"/>
      <c r="D3131" s="495"/>
      <c r="E3131" s="495"/>
      <c r="F3131" s="495"/>
      <c r="H3131" s="495"/>
      <c r="J3131" s="495"/>
      <c r="K3131" s="495"/>
      <c r="L3131" s="495"/>
    </row>
    <row r="3132" spans="1:12" s="497" customFormat="1" x14ac:dyDescent="0.2">
      <c r="A3132" s="506"/>
      <c r="B3132" s="495"/>
      <c r="C3132" s="495"/>
      <c r="D3132" s="495"/>
      <c r="E3132" s="495"/>
      <c r="F3132" s="495"/>
      <c r="H3132" s="495"/>
      <c r="J3132" s="495"/>
      <c r="K3132" s="495"/>
      <c r="L3132" s="495"/>
    </row>
    <row r="3133" spans="1:12" s="497" customFormat="1" x14ac:dyDescent="0.2">
      <c r="A3133" s="506"/>
      <c r="B3133" s="495"/>
      <c r="C3133" s="495"/>
      <c r="D3133" s="495"/>
      <c r="E3133" s="495"/>
      <c r="F3133" s="495"/>
      <c r="H3133" s="495"/>
      <c r="J3133" s="495"/>
      <c r="K3133" s="495"/>
      <c r="L3133" s="495"/>
    </row>
    <row r="3134" spans="1:12" s="497" customFormat="1" x14ac:dyDescent="0.2">
      <c r="A3134" s="506"/>
      <c r="B3134" s="495"/>
      <c r="C3134" s="495"/>
      <c r="D3134" s="495"/>
      <c r="E3134" s="495"/>
      <c r="F3134" s="495"/>
      <c r="H3134" s="495"/>
      <c r="J3134" s="495"/>
      <c r="K3134" s="495"/>
      <c r="L3134" s="495"/>
    </row>
    <row r="3135" spans="1:12" s="497" customFormat="1" x14ac:dyDescent="0.2">
      <c r="A3135" s="506"/>
      <c r="B3135" s="495"/>
      <c r="C3135" s="495"/>
      <c r="D3135" s="495"/>
      <c r="E3135" s="495"/>
      <c r="F3135" s="495"/>
      <c r="H3135" s="495"/>
      <c r="J3135" s="495"/>
      <c r="K3135" s="495"/>
      <c r="L3135" s="495"/>
    </row>
    <row r="3136" spans="1:12" s="497" customFormat="1" x14ac:dyDescent="0.2">
      <c r="A3136" s="506"/>
      <c r="B3136" s="495"/>
      <c r="C3136" s="495"/>
      <c r="D3136" s="495"/>
      <c r="E3136" s="495"/>
      <c r="F3136" s="495"/>
      <c r="H3136" s="495"/>
      <c r="J3136" s="495"/>
      <c r="K3136" s="495"/>
      <c r="L3136" s="495"/>
    </row>
    <row r="3137" spans="1:12" s="497" customFormat="1" x14ac:dyDescent="0.2">
      <c r="A3137" s="506"/>
      <c r="B3137" s="495"/>
      <c r="C3137" s="495"/>
      <c r="D3137" s="495"/>
      <c r="E3137" s="495"/>
      <c r="F3137" s="495"/>
      <c r="H3137" s="495"/>
      <c r="J3137" s="495"/>
      <c r="K3137" s="495"/>
      <c r="L3137" s="495"/>
    </row>
    <row r="3138" spans="1:12" s="497" customFormat="1" x14ac:dyDescent="0.2">
      <c r="A3138" s="506"/>
      <c r="B3138" s="495"/>
      <c r="C3138" s="495"/>
      <c r="D3138" s="495"/>
      <c r="E3138" s="495"/>
      <c r="F3138" s="495"/>
      <c r="H3138" s="495"/>
      <c r="J3138" s="495"/>
      <c r="K3138" s="495"/>
      <c r="L3138" s="495"/>
    </row>
    <row r="3139" spans="1:12" s="497" customFormat="1" x14ac:dyDescent="0.2">
      <c r="A3139" s="506"/>
      <c r="B3139" s="495"/>
      <c r="C3139" s="495"/>
      <c r="D3139" s="495"/>
      <c r="E3139" s="495"/>
      <c r="F3139" s="495"/>
      <c r="H3139" s="495"/>
      <c r="J3139" s="495"/>
      <c r="K3139" s="495"/>
      <c r="L3139" s="495"/>
    </row>
    <row r="3140" spans="1:12" s="497" customFormat="1" x14ac:dyDescent="0.2">
      <c r="A3140" s="506"/>
      <c r="B3140" s="495"/>
      <c r="C3140" s="495"/>
      <c r="D3140" s="495"/>
      <c r="E3140" s="495"/>
      <c r="F3140" s="495"/>
      <c r="H3140" s="495"/>
      <c r="J3140" s="495"/>
      <c r="K3140" s="495"/>
      <c r="L3140" s="495"/>
    </row>
    <row r="3141" spans="1:12" s="497" customFormat="1" x14ac:dyDescent="0.2">
      <c r="A3141" s="506"/>
      <c r="B3141" s="495"/>
      <c r="C3141" s="495"/>
      <c r="D3141" s="495"/>
      <c r="E3141" s="495"/>
      <c r="F3141" s="495"/>
      <c r="H3141" s="495"/>
      <c r="J3141" s="495"/>
      <c r="K3141" s="495"/>
      <c r="L3141" s="495"/>
    </row>
    <row r="3142" spans="1:12" s="497" customFormat="1" x14ac:dyDescent="0.2">
      <c r="A3142" s="506"/>
      <c r="B3142" s="495"/>
      <c r="C3142" s="495"/>
      <c r="D3142" s="495"/>
      <c r="E3142" s="495"/>
      <c r="F3142" s="495"/>
      <c r="H3142" s="495"/>
      <c r="J3142" s="495"/>
      <c r="K3142" s="495"/>
      <c r="L3142" s="495"/>
    </row>
    <row r="3143" spans="1:12" s="497" customFormat="1" x14ac:dyDescent="0.2">
      <c r="A3143" s="506"/>
      <c r="B3143" s="495"/>
      <c r="C3143" s="495"/>
      <c r="D3143" s="495"/>
      <c r="E3143" s="495"/>
      <c r="F3143" s="495"/>
      <c r="H3143" s="495"/>
      <c r="J3143" s="495"/>
      <c r="K3143" s="495"/>
      <c r="L3143" s="495"/>
    </row>
    <row r="3144" spans="1:12" s="497" customFormat="1" x14ac:dyDescent="0.2">
      <c r="A3144" s="506"/>
      <c r="B3144" s="495"/>
      <c r="C3144" s="495"/>
      <c r="D3144" s="495"/>
      <c r="E3144" s="495"/>
      <c r="F3144" s="495"/>
      <c r="H3144" s="495"/>
      <c r="J3144" s="495"/>
      <c r="K3144" s="495"/>
      <c r="L3144" s="495"/>
    </row>
    <row r="3145" spans="1:12" s="497" customFormat="1" x14ac:dyDescent="0.2">
      <c r="A3145" s="506"/>
      <c r="B3145" s="495"/>
      <c r="C3145" s="495"/>
      <c r="D3145" s="495"/>
      <c r="E3145" s="495"/>
      <c r="F3145" s="495"/>
      <c r="H3145" s="495"/>
      <c r="J3145" s="495"/>
      <c r="K3145" s="495"/>
      <c r="L3145" s="495"/>
    </row>
    <row r="3146" spans="1:12" s="497" customFormat="1" x14ac:dyDescent="0.2">
      <c r="A3146" s="506"/>
      <c r="B3146" s="495"/>
      <c r="C3146" s="495"/>
      <c r="D3146" s="495"/>
      <c r="E3146" s="495"/>
      <c r="F3146" s="495"/>
      <c r="H3146" s="495"/>
      <c r="J3146" s="495"/>
      <c r="K3146" s="495"/>
      <c r="L3146" s="495"/>
    </row>
    <row r="3147" spans="1:12" s="497" customFormat="1" x14ac:dyDescent="0.2">
      <c r="A3147" s="506"/>
      <c r="B3147" s="495"/>
      <c r="C3147" s="495"/>
      <c r="D3147" s="495"/>
      <c r="E3147" s="495"/>
      <c r="F3147" s="495"/>
      <c r="H3147" s="495"/>
      <c r="J3147" s="495"/>
      <c r="K3147" s="495"/>
      <c r="L3147" s="495"/>
    </row>
    <row r="3148" spans="1:12" s="497" customFormat="1" x14ac:dyDescent="0.2">
      <c r="A3148" s="506"/>
      <c r="B3148" s="495"/>
      <c r="C3148" s="495"/>
      <c r="D3148" s="495"/>
      <c r="E3148" s="495"/>
      <c r="F3148" s="495"/>
      <c r="H3148" s="495"/>
      <c r="J3148" s="495"/>
      <c r="K3148" s="495"/>
      <c r="L3148" s="495"/>
    </row>
    <row r="3149" spans="1:12" s="497" customFormat="1" x14ac:dyDescent="0.2">
      <c r="A3149" s="506"/>
      <c r="B3149" s="495"/>
      <c r="C3149" s="495"/>
      <c r="D3149" s="495"/>
      <c r="E3149" s="495"/>
      <c r="F3149" s="495"/>
      <c r="H3149" s="495"/>
      <c r="J3149" s="495"/>
      <c r="K3149" s="495"/>
      <c r="L3149" s="495"/>
    </row>
    <row r="3150" spans="1:12" s="497" customFormat="1" x14ac:dyDescent="0.2">
      <c r="A3150" s="506"/>
      <c r="B3150" s="495"/>
      <c r="C3150" s="495"/>
      <c r="D3150" s="495"/>
      <c r="E3150" s="495"/>
      <c r="F3150" s="495"/>
      <c r="H3150" s="495"/>
      <c r="J3150" s="495"/>
      <c r="K3150" s="495"/>
      <c r="L3150" s="495"/>
    </row>
    <row r="3151" spans="1:12" s="497" customFormat="1" x14ac:dyDescent="0.2">
      <c r="A3151" s="506"/>
      <c r="B3151" s="495"/>
      <c r="C3151" s="495"/>
      <c r="D3151" s="495"/>
      <c r="E3151" s="495"/>
      <c r="F3151" s="495"/>
      <c r="H3151" s="495"/>
      <c r="J3151" s="495"/>
      <c r="K3151" s="495"/>
      <c r="L3151" s="495"/>
    </row>
    <row r="3152" spans="1:12" s="497" customFormat="1" x14ac:dyDescent="0.2">
      <c r="A3152" s="506"/>
      <c r="B3152" s="495"/>
      <c r="C3152" s="495"/>
      <c r="D3152" s="495"/>
      <c r="E3152" s="495"/>
      <c r="F3152" s="495"/>
      <c r="H3152" s="495"/>
      <c r="J3152" s="495"/>
      <c r="K3152" s="495"/>
      <c r="L3152" s="495"/>
    </row>
    <row r="3153" spans="1:12" s="497" customFormat="1" x14ac:dyDescent="0.2">
      <c r="A3153" s="506"/>
      <c r="B3153" s="495"/>
      <c r="C3153" s="495"/>
      <c r="D3153" s="495"/>
      <c r="E3153" s="495"/>
      <c r="F3153" s="495"/>
      <c r="H3153" s="495"/>
      <c r="J3153" s="495"/>
      <c r="K3153" s="495"/>
      <c r="L3153" s="495"/>
    </row>
    <row r="3154" spans="1:12" s="497" customFormat="1" x14ac:dyDescent="0.2">
      <c r="A3154" s="506"/>
      <c r="B3154" s="495"/>
      <c r="C3154" s="495"/>
      <c r="D3154" s="495"/>
      <c r="E3154" s="495"/>
      <c r="F3154" s="495"/>
      <c r="H3154" s="495"/>
      <c r="J3154" s="495"/>
      <c r="K3154" s="495"/>
      <c r="L3154" s="495"/>
    </row>
    <row r="3155" spans="1:12" s="497" customFormat="1" x14ac:dyDescent="0.2">
      <c r="A3155" s="506"/>
      <c r="B3155" s="495"/>
      <c r="C3155" s="495"/>
      <c r="D3155" s="495"/>
      <c r="E3155" s="495"/>
      <c r="F3155" s="495"/>
      <c r="H3155" s="495"/>
      <c r="J3155" s="495"/>
      <c r="K3155" s="495"/>
      <c r="L3155" s="495"/>
    </row>
    <row r="3156" spans="1:12" s="497" customFormat="1" x14ac:dyDescent="0.2">
      <c r="A3156" s="506"/>
      <c r="B3156" s="495"/>
      <c r="C3156" s="495"/>
      <c r="D3156" s="495"/>
      <c r="E3156" s="495"/>
      <c r="F3156" s="495"/>
      <c r="H3156" s="495"/>
      <c r="J3156" s="495"/>
      <c r="K3156" s="495"/>
      <c r="L3156" s="495"/>
    </row>
    <row r="3157" spans="1:12" s="497" customFormat="1" x14ac:dyDescent="0.2">
      <c r="A3157" s="506"/>
      <c r="B3157" s="495"/>
      <c r="C3157" s="495"/>
      <c r="D3157" s="495"/>
      <c r="E3157" s="495"/>
      <c r="F3157" s="495"/>
      <c r="H3157" s="495"/>
      <c r="J3157" s="495"/>
      <c r="K3157" s="495"/>
      <c r="L3157" s="495"/>
    </row>
    <row r="3158" spans="1:12" s="497" customFormat="1" x14ac:dyDescent="0.2">
      <c r="A3158" s="506"/>
      <c r="B3158" s="495"/>
      <c r="C3158" s="495"/>
      <c r="D3158" s="495"/>
      <c r="E3158" s="495"/>
      <c r="F3158" s="495"/>
      <c r="H3158" s="495"/>
      <c r="J3158" s="495"/>
      <c r="K3158" s="495"/>
      <c r="L3158" s="495"/>
    </row>
    <row r="3159" spans="1:12" s="497" customFormat="1" x14ac:dyDescent="0.2">
      <c r="A3159" s="506"/>
      <c r="B3159" s="495"/>
      <c r="C3159" s="495"/>
      <c r="D3159" s="495"/>
      <c r="E3159" s="495"/>
      <c r="F3159" s="495"/>
      <c r="H3159" s="495"/>
      <c r="J3159" s="495"/>
      <c r="K3159" s="495"/>
      <c r="L3159" s="495"/>
    </row>
    <row r="3160" spans="1:12" s="497" customFormat="1" x14ac:dyDescent="0.2">
      <c r="A3160" s="506"/>
      <c r="B3160" s="495"/>
      <c r="C3160" s="495"/>
      <c r="D3160" s="495"/>
      <c r="E3160" s="495"/>
      <c r="F3160" s="495"/>
      <c r="H3160" s="495"/>
      <c r="J3160" s="495"/>
      <c r="K3160" s="495"/>
      <c r="L3160" s="495"/>
    </row>
    <row r="3161" spans="1:12" s="497" customFormat="1" x14ac:dyDescent="0.2">
      <c r="A3161" s="506"/>
      <c r="B3161" s="495"/>
      <c r="C3161" s="495"/>
      <c r="D3161" s="495"/>
      <c r="E3161" s="495"/>
      <c r="F3161" s="495"/>
      <c r="H3161" s="495"/>
      <c r="J3161" s="495"/>
      <c r="K3161" s="495"/>
      <c r="L3161" s="495"/>
    </row>
    <row r="3162" spans="1:12" s="497" customFormat="1" x14ac:dyDescent="0.2">
      <c r="A3162" s="506"/>
      <c r="B3162" s="495"/>
      <c r="C3162" s="495"/>
      <c r="D3162" s="495"/>
      <c r="E3162" s="495"/>
      <c r="F3162" s="495"/>
      <c r="H3162" s="495"/>
      <c r="J3162" s="495"/>
      <c r="K3162" s="495"/>
      <c r="L3162" s="495"/>
    </row>
    <row r="3163" spans="1:12" s="497" customFormat="1" x14ac:dyDescent="0.2">
      <c r="A3163" s="506"/>
      <c r="B3163" s="495"/>
      <c r="C3163" s="495"/>
      <c r="D3163" s="495"/>
      <c r="E3163" s="495"/>
      <c r="F3163" s="495"/>
      <c r="H3163" s="495"/>
      <c r="J3163" s="495"/>
      <c r="K3163" s="495"/>
      <c r="L3163" s="495"/>
    </row>
    <row r="3164" spans="1:12" s="497" customFormat="1" x14ac:dyDescent="0.2">
      <c r="A3164" s="506"/>
      <c r="B3164" s="495"/>
      <c r="C3164" s="495"/>
      <c r="D3164" s="495"/>
      <c r="E3164" s="495"/>
      <c r="F3164" s="495"/>
      <c r="H3164" s="495"/>
      <c r="J3164" s="495"/>
      <c r="K3164" s="495"/>
      <c r="L3164" s="495"/>
    </row>
    <row r="3165" spans="1:12" s="497" customFormat="1" x14ac:dyDescent="0.2">
      <c r="A3165" s="506"/>
      <c r="B3165" s="495"/>
      <c r="C3165" s="495"/>
      <c r="D3165" s="495"/>
      <c r="E3165" s="495"/>
      <c r="F3165" s="495"/>
      <c r="H3165" s="495"/>
      <c r="J3165" s="495"/>
      <c r="K3165" s="495"/>
      <c r="L3165" s="495"/>
    </row>
    <row r="3166" spans="1:12" s="497" customFormat="1" x14ac:dyDescent="0.2">
      <c r="A3166" s="506"/>
      <c r="B3166" s="495"/>
      <c r="C3166" s="495"/>
      <c r="D3166" s="495"/>
      <c r="E3166" s="495"/>
      <c r="F3166" s="495"/>
      <c r="H3166" s="495"/>
      <c r="J3166" s="495"/>
      <c r="K3166" s="495"/>
      <c r="L3166" s="495"/>
    </row>
    <row r="3167" spans="1:12" s="497" customFormat="1" x14ac:dyDescent="0.2">
      <c r="A3167" s="506"/>
      <c r="B3167" s="495"/>
      <c r="C3167" s="495"/>
      <c r="D3167" s="495"/>
      <c r="E3167" s="495"/>
      <c r="F3167" s="495"/>
      <c r="H3167" s="495"/>
      <c r="J3167" s="495"/>
      <c r="K3167" s="495"/>
      <c r="L3167" s="495"/>
    </row>
    <row r="3168" spans="1:12" s="497" customFormat="1" x14ac:dyDescent="0.2">
      <c r="A3168" s="506"/>
      <c r="B3168" s="495"/>
      <c r="C3168" s="495"/>
      <c r="D3168" s="495"/>
      <c r="E3168" s="495"/>
      <c r="F3168" s="495"/>
      <c r="H3168" s="495"/>
      <c r="J3168" s="495"/>
      <c r="K3168" s="495"/>
      <c r="L3168" s="495"/>
    </row>
    <row r="3169" spans="1:12" s="497" customFormat="1" x14ac:dyDescent="0.2">
      <c r="A3169" s="506"/>
      <c r="B3169" s="495"/>
      <c r="C3169" s="495"/>
      <c r="D3169" s="495"/>
      <c r="E3169" s="495"/>
      <c r="F3169" s="495"/>
      <c r="H3169" s="495"/>
      <c r="J3169" s="495"/>
      <c r="K3169" s="495"/>
      <c r="L3169" s="495"/>
    </row>
    <row r="3170" spans="1:12" s="497" customFormat="1" x14ac:dyDescent="0.2">
      <c r="A3170" s="506"/>
      <c r="B3170" s="495"/>
      <c r="C3170" s="495"/>
      <c r="D3170" s="495"/>
      <c r="E3170" s="495"/>
      <c r="F3170" s="495"/>
      <c r="H3170" s="495"/>
      <c r="J3170" s="495"/>
      <c r="K3170" s="495"/>
      <c r="L3170" s="495"/>
    </row>
    <row r="3171" spans="1:12" s="497" customFormat="1" x14ac:dyDescent="0.2">
      <c r="A3171" s="506"/>
      <c r="B3171" s="495"/>
      <c r="C3171" s="495"/>
      <c r="D3171" s="495"/>
      <c r="E3171" s="495"/>
      <c r="F3171" s="495"/>
      <c r="H3171" s="495"/>
      <c r="J3171" s="495"/>
      <c r="K3171" s="495"/>
      <c r="L3171" s="495"/>
    </row>
    <row r="3172" spans="1:12" s="497" customFormat="1" x14ac:dyDescent="0.2">
      <c r="A3172" s="506"/>
      <c r="B3172" s="495"/>
      <c r="C3172" s="495"/>
      <c r="D3172" s="495"/>
      <c r="E3172" s="495"/>
      <c r="F3172" s="495"/>
      <c r="H3172" s="495"/>
      <c r="J3172" s="495"/>
      <c r="K3172" s="495"/>
      <c r="L3172" s="495"/>
    </row>
    <row r="3173" spans="1:12" s="497" customFormat="1" x14ac:dyDescent="0.2">
      <c r="A3173" s="506"/>
      <c r="B3173" s="495"/>
      <c r="C3173" s="495"/>
      <c r="D3173" s="495"/>
      <c r="E3173" s="495"/>
      <c r="F3173" s="495"/>
      <c r="H3173" s="495"/>
      <c r="J3173" s="495"/>
      <c r="K3173" s="495"/>
      <c r="L3173" s="495"/>
    </row>
    <row r="3174" spans="1:12" s="497" customFormat="1" x14ac:dyDescent="0.2">
      <c r="A3174" s="506"/>
      <c r="B3174" s="495"/>
      <c r="C3174" s="495"/>
      <c r="D3174" s="495"/>
      <c r="E3174" s="495"/>
      <c r="F3174" s="495"/>
      <c r="H3174" s="495"/>
      <c r="J3174" s="495"/>
      <c r="K3174" s="495"/>
      <c r="L3174" s="495"/>
    </row>
    <row r="3175" spans="1:12" s="497" customFormat="1" x14ac:dyDescent="0.2">
      <c r="A3175" s="506"/>
      <c r="B3175" s="495"/>
      <c r="C3175" s="495"/>
      <c r="D3175" s="495"/>
      <c r="E3175" s="495"/>
      <c r="F3175" s="495"/>
      <c r="H3175" s="495"/>
      <c r="J3175" s="495"/>
      <c r="K3175" s="495"/>
      <c r="L3175" s="495"/>
    </row>
    <row r="3176" spans="1:12" s="497" customFormat="1" x14ac:dyDescent="0.2">
      <c r="A3176" s="506"/>
      <c r="B3176" s="495"/>
      <c r="C3176" s="495"/>
      <c r="D3176" s="495"/>
      <c r="E3176" s="495"/>
      <c r="F3176" s="495"/>
      <c r="H3176" s="495"/>
      <c r="J3176" s="495"/>
      <c r="K3176" s="495"/>
      <c r="L3176" s="495"/>
    </row>
    <row r="3177" spans="1:12" s="497" customFormat="1" x14ac:dyDescent="0.2">
      <c r="A3177" s="506"/>
      <c r="B3177" s="495"/>
      <c r="C3177" s="495"/>
      <c r="D3177" s="495"/>
      <c r="E3177" s="495"/>
      <c r="F3177" s="495"/>
      <c r="H3177" s="495"/>
      <c r="J3177" s="495"/>
      <c r="K3177" s="495"/>
      <c r="L3177" s="495"/>
    </row>
    <row r="3178" spans="1:12" s="497" customFormat="1" x14ac:dyDescent="0.2">
      <c r="A3178" s="506"/>
      <c r="B3178" s="495"/>
      <c r="C3178" s="495"/>
      <c r="D3178" s="495"/>
      <c r="E3178" s="495"/>
      <c r="F3178" s="495"/>
      <c r="H3178" s="495"/>
      <c r="J3178" s="495"/>
      <c r="K3178" s="495"/>
      <c r="L3178" s="495"/>
    </row>
    <row r="3179" spans="1:12" s="497" customFormat="1" x14ac:dyDescent="0.2">
      <c r="A3179" s="506"/>
      <c r="B3179" s="495"/>
      <c r="C3179" s="495"/>
      <c r="D3179" s="495"/>
      <c r="E3179" s="495"/>
      <c r="F3179" s="495"/>
      <c r="H3179" s="495"/>
      <c r="J3179" s="495"/>
      <c r="K3179" s="495"/>
      <c r="L3179" s="495"/>
    </row>
    <row r="3180" spans="1:12" s="497" customFormat="1" x14ac:dyDescent="0.2">
      <c r="A3180" s="506"/>
      <c r="B3180" s="495"/>
      <c r="C3180" s="495"/>
      <c r="D3180" s="495"/>
      <c r="E3180" s="495"/>
      <c r="F3180" s="495"/>
      <c r="H3180" s="495"/>
      <c r="J3180" s="495"/>
      <c r="K3180" s="495"/>
      <c r="L3180" s="495"/>
    </row>
    <row r="3181" spans="1:12" s="497" customFormat="1" x14ac:dyDescent="0.2">
      <c r="A3181" s="506"/>
      <c r="B3181" s="495"/>
      <c r="C3181" s="495"/>
      <c r="D3181" s="495"/>
      <c r="E3181" s="495"/>
      <c r="F3181" s="495"/>
      <c r="H3181" s="495"/>
      <c r="J3181" s="495"/>
      <c r="K3181" s="495"/>
      <c r="L3181" s="495"/>
    </row>
    <row r="3182" spans="1:12" s="497" customFormat="1" x14ac:dyDescent="0.2">
      <c r="A3182" s="506"/>
      <c r="B3182" s="495"/>
      <c r="C3182" s="495"/>
      <c r="D3182" s="495"/>
      <c r="E3182" s="495"/>
      <c r="F3182" s="495"/>
      <c r="H3182" s="495"/>
      <c r="J3182" s="495"/>
      <c r="K3182" s="495"/>
      <c r="L3182" s="495"/>
    </row>
    <row r="3183" spans="1:12" s="497" customFormat="1" x14ac:dyDescent="0.2">
      <c r="A3183" s="506"/>
      <c r="B3183" s="495"/>
      <c r="C3183" s="495"/>
      <c r="D3183" s="495"/>
      <c r="E3183" s="495"/>
      <c r="F3183" s="495"/>
      <c r="H3183" s="495"/>
      <c r="J3183" s="495"/>
      <c r="K3183" s="495"/>
      <c r="L3183" s="495"/>
    </row>
    <row r="3184" spans="1:12" s="497" customFormat="1" x14ac:dyDescent="0.2">
      <c r="A3184" s="506"/>
      <c r="B3184" s="495"/>
      <c r="C3184" s="495"/>
      <c r="D3184" s="495"/>
      <c r="E3184" s="495"/>
      <c r="F3184" s="495"/>
      <c r="H3184" s="495"/>
      <c r="J3184" s="495"/>
      <c r="K3184" s="495"/>
      <c r="L3184" s="495"/>
    </row>
    <row r="3185" spans="1:12" s="497" customFormat="1" x14ac:dyDescent="0.2">
      <c r="A3185" s="506"/>
      <c r="B3185" s="495"/>
      <c r="C3185" s="495"/>
      <c r="D3185" s="495"/>
      <c r="E3185" s="495"/>
      <c r="F3185" s="495"/>
      <c r="H3185" s="495"/>
      <c r="J3185" s="495"/>
      <c r="K3185" s="495"/>
      <c r="L3185" s="495"/>
    </row>
    <row r="3186" spans="1:12" s="497" customFormat="1" x14ac:dyDescent="0.2">
      <c r="A3186" s="506"/>
      <c r="B3186" s="495"/>
      <c r="C3186" s="495"/>
      <c r="D3186" s="495"/>
      <c r="E3186" s="495"/>
      <c r="F3186" s="495"/>
      <c r="H3186" s="495"/>
      <c r="J3186" s="495"/>
      <c r="K3186" s="495"/>
      <c r="L3186" s="495"/>
    </row>
    <row r="3187" spans="1:12" s="497" customFormat="1" x14ac:dyDescent="0.2">
      <c r="A3187" s="506"/>
      <c r="B3187" s="495"/>
      <c r="C3187" s="495"/>
      <c r="D3187" s="495"/>
      <c r="E3187" s="495"/>
      <c r="F3187" s="495"/>
      <c r="H3187" s="495"/>
      <c r="J3187" s="495"/>
      <c r="K3187" s="495"/>
      <c r="L3187" s="495"/>
    </row>
    <row r="3188" spans="1:12" s="497" customFormat="1" x14ac:dyDescent="0.2">
      <c r="A3188" s="506"/>
      <c r="B3188" s="495"/>
      <c r="C3188" s="495"/>
      <c r="D3188" s="495"/>
      <c r="E3188" s="495"/>
      <c r="F3188" s="495"/>
      <c r="H3188" s="495"/>
      <c r="J3188" s="495"/>
      <c r="K3188" s="495"/>
      <c r="L3188" s="495"/>
    </row>
    <row r="3189" spans="1:12" s="497" customFormat="1" x14ac:dyDescent="0.2">
      <c r="A3189" s="506"/>
      <c r="B3189" s="495"/>
      <c r="C3189" s="495"/>
      <c r="D3189" s="495"/>
      <c r="E3189" s="495"/>
      <c r="F3189" s="495"/>
      <c r="H3189" s="495"/>
      <c r="J3189" s="495"/>
      <c r="K3189" s="495"/>
      <c r="L3189" s="495"/>
    </row>
    <row r="3190" spans="1:12" s="497" customFormat="1" x14ac:dyDescent="0.2">
      <c r="A3190" s="506"/>
      <c r="B3190" s="495"/>
      <c r="C3190" s="495"/>
      <c r="D3190" s="495"/>
      <c r="E3190" s="495"/>
      <c r="F3190" s="495"/>
      <c r="H3190" s="495"/>
      <c r="J3190" s="495"/>
      <c r="K3190" s="495"/>
      <c r="L3190" s="495"/>
    </row>
    <row r="3191" spans="1:12" s="497" customFormat="1" x14ac:dyDescent="0.2">
      <c r="A3191" s="506"/>
      <c r="B3191" s="495"/>
      <c r="C3191" s="495"/>
      <c r="D3191" s="495"/>
      <c r="E3191" s="495"/>
      <c r="F3191" s="495"/>
      <c r="H3191" s="495"/>
      <c r="J3191" s="495"/>
      <c r="K3191" s="495"/>
      <c r="L3191" s="495"/>
    </row>
    <row r="3192" spans="1:12" s="497" customFormat="1" x14ac:dyDescent="0.2">
      <c r="A3192" s="506"/>
      <c r="B3192" s="495"/>
      <c r="C3192" s="495"/>
      <c r="D3192" s="495"/>
      <c r="E3192" s="495"/>
      <c r="F3192" s="495"/>
      <c r="H3192" s="495"/>
      <c r="J3192" s="495"/>
      <c r="K3192" s="495"/>
      <c r="L3192" s="495"/>
    </row>
    <row r="3193" spans="1:12" s="497" customFormat="1" x14ac:dyDescent="0.2">
      <c r="A3193" s="506"/>
      <c r="B3193" s="495"/>
      <c r="C3193" s="495"/>
      <c r="D3193" s="495"/>
      <c r="E3193" s="495"/>
      <c r="F3193" s="495"/>
      <c r="H3193" s="495"/>
      <c r="J3193" s="495"/>
      <c r="K3193" s="495"/>
      <c r="L3193" s="495"/>
    </row>
    <row r="3194" spans="1:12" s="497" customFormat="1" x14ac:dyDescent="0.2">
      <c r="A3194" s="506"/>
      <c r="B3194" s="495"/>
      <c r="C3194" s="495"/>
      <c r="D3194" s="495"/>
      <c r="E3194" s="495"/>
      <c r="F3194" s="495"/>
      <c r="H3194" s="495"/>
      <c r="J3194" s="495"/>
      <c r="K3194" s="495"/>
      <c r="L3194" s="495"/>
    </row>
    <row r="3195" spans="1:12" s="497" customFormat="1" x14ac:dyDescent="0.2">
      <c r="A3195" s="506"/>
      <c r="B3195" s="495"/>
      <c r="C3195" s="495"/>
      <c r="D3195" s="495"/>
      <c r="E3195" s="495"/>
      <c r="F3195" s="495"/>
      <c r="H3195" s="495"/>
      <c r="J3195" s="495"/>
      <c r="K3195" s="495"/>
      <c r="L3195" s="495"/>
    </row>
    <row r="3196" spans="1:12" s="497" customFormat="1" x14ac:dyDescent="0.2">
      <c r="A3196" s="506"/>
      <c r="B3196" s="495"/>
      <c r="C3196" s="495"/>
      <c r="D3196" s="495"/>
      <c r="E3196" s="495"/>
      <c r="F3196" s="495"/>
      <c r="H3196" s="495"/>
      <c r="J3196" s="495"/>
      <c r="K3196" s="495"/>
      <c r="L3196" s="495"/>
    </row>
    <row r="3197" spans="1:12" s="497" customFormat="1" x14ac:dyDescent="0.2">
      <c r="A3197" s="506"/>
      <c r="B3197" s="495"/>
      <c r="C3197" s="495"/>
      <c r="D3197" s="495"/>
      <c r="E3197" s="495"/>
      <c r="F3197" s="495"/>
      <c r="H3197" s="495"/>
      <c r="J3197" s="495"/>
      <c r="K3197" s="495"/>
      <c r="L3197" s="495"/>
    </row>
    <row r="3198" spans="1:12" s="497" customFormat="1" x14ac:dyDescent="0.2">
      <c r="A3198" s="506"/>
      <c r="B3198" s="495"/>
      <c r="C3198" s="495"/>
      <c r="D3198" s="495"/>
      <c r="E3198" s="495"/>
      <c r="F3198" s="495"/>
      <c r="H3198" s="495"/>
      <c r="J3198" s="495"/>
      <c r="K3198" s="495"/>
      <c r="L3198" s="495"/>
    </row>
    <row r="3199" spans="1:12" s="497" customFormat="1" x14ac:dyDescent="0.2">
      <c r="A3199" s="506"/>
      <c r="B3199" s="495"/>
      <c r="C3199" s="495"/>
      <c r="D3199" s="495"/>
      <c r="E3199" s="495"/>
      <c r="F3199" s="495"/>
      <c r="H3199" s="495"/>
      <c r="J3199" s="495"/>
      <c r="K3199" s="495"/>
      <c r="L3199" s="495"/>
    </row>
    <row r="3200" spans="1:12" s="497" customFormat="1" x14ac:dyDescent="0.2">
      <c r="A3200" s="506"/>
      <c r="B3200" s="495"/>
      <c r="C3200" s="495"/>
      <c r="D3200" s="495"/>
      <c r="E3200" s="495"/>
      <c r="F3200" s="495"/>
      <c r="H3200" s="495"/>
      <c r="J3200" s="495"/>
      <c r="K3200" s="495"/>
      <c r="L3200" s="495"/>
    </row>
    <row r="3201" spans="1:12" s="497" customFormat="1" x14ac:dyDescent="0.2">
      <c r="A3201" s="506"/>
      <c r="B3201" s="495"/>
      <c r="C3201" s="495"/>
      <c r="D3201" s="495"/>
      <c r="E3201" s="495"/>
      <c r="F3201" s="495"/>
      <c r="H3201" s="495"/>
      <c r="J3201" s="495"/>
      <c r="K3201" s="495"/>
      <c r="L3201" s="495"/>
    </row>
    <row r="3202" spans="1:12" s="497" customFormat="1" x14ac:dyDescent="0.2">
      <c r="A3202" s="506"/>
      <c r="B3202" s="495"/>
      <c r="C3202" s="495"/>
      <c r="D3202" s="495"/>
      <c r="E3202" s="495"/>
      <c r="F3202" s="495"/>
      <c r="H3202" s="495"/>
      <c r="J3202" s="495"/>
      <c r="K3202" s="495"/>
      <c r="L3202" s="495"/>
    </row>
    <row r="3203" spans="1:12" s="497" customFormat="1" x14ac:dyDescent="0.2">
      <c r="A3203" s="506"/>
      <c r="B3203" s="495"/>
      <c r="C3203" s="495"/>
      <c r="D3203" s="495"/>
      <c r="E3203" s="495"/>
      <c r="F3203" s="495"/>
      <c r="H3203" s="495"/>
      <c r="J3203" s="495"/>
      <c r="K3203" s="495"/>
      <c r="L3203" s="495"/>
    </row>
    <row r="3204" spans="1:12" s="497" customFormat="1" x14ac:dyDescent="0.2">
      <c r="A3204" s="506"/>
      <c r="B3204" s="495"/>
      <c r="C3204" s="495"/>
      <c r="D3204" s="495"/>
      <c r="E3204" s="495"/>
      <c r="F3204" s="495"/>
      <c r="H3204" s="495"/>
      <c r="J3204" s="495"/>
      <c r="K3204" s="495"/>
      <c r="L3204" s="495"/>
    </row>
    <row r="3205" spans="1:12" s="497" customFormat="1" x14ac:dyDescent="0.2">
      <c r="A3205" s="506"/>
      <c r="B3205" s="495"/>
      <c r="C3205" s="495"/>
      <c r="D3205" s="495"/>
      <c r="E3205" s="495"/>
      <c r="F3205" s="495"/>
      <c r="H3205" s="495"/>
      <c r="J3205" s="495"/>
      <c r="K3205" s="495"/>
      <c r="L3205" s="495"/>
    </row>
    <row r="3206" spans="1:12" s="497" customFormat="1" x14ac:dyDescent="0.2">
      <c r="A3206" s="506"/>
      <c r="B3206" s="495"/>
      <c r="C3206" s="495"/>
      <c r="D3206" s="495"/>
      <c r="E3206" s="495"/>
      <c r="F3206" s="495"/>
      <c r="H3206" s="495"/>
      <c r="J3206" s="495"/>
      <c r="K3206" s="495"/>
      <c r="L3206" s="495"/>
    </row>
    <row r="3207" spans="1:12" s="497" customFormat="1" x14ac:dyDescent="0.2">
      <c r="A3207" s="506"/>
      <c r="B3207" s="495"/>
      <c r="C3207" s="495"/>
      <c r="D3207" s="495"/>
      <c r="E3207" s="495"/>
      <c r="F3207" s="495"/>
      <c r="H3207" s="495"/>
      <c r="J3207" s="495"/>
      <c r="K3207" s="495"/>
      <c r="L3207" s="495"/>
    </row>
    <row r="3208" spans="1:12" s="497" customFormat="1" x14ac:dyDescent="0.2">
      <c r="A3208" s="506"/>
      <c r="B3208" s="495"/>
      <c r="C3208" s="495"/>
      <c r="D3208" s="495"/>
      <c r="E3208" s="495"/>
      <c r="F3208" s="495"/>
      <c r="H3208" s="495"/>
      <c r="J3208" s="495"/>
      <c r="K3208" s="495"/>
      <c r="L3208" s="495"/>
    </row>
    <row r="3209" spans="1:12" s="497" customFormat="1" x14ac:dyDescent="0.2">
      <c r="A3209" s="506"/>
      <c r="B3209" s="495"/>
      <c r="C3209" s="495"/>
      <c r="D3209" s="495"/>
      <c r="E3209" s="495"/>
      <c r="F3209" s="495"/>
      <c r="H3209" s="495"/>
      <c r="J3209" s="495"/>
      <c r="K3209" s="495"/>
      <c r="L3209" s="495"/>
    </row>
    <row r="3210" spans="1:12" s="497" customFormat="1" x14ac:dyDescent="0.2">
      <c r="A3210" s="506"/>
      <c r="B3210" s="495"/>
      <c r="C3210" s="495"/>
      <c r="D3210" s="495"/>
      <c r="E3210" s="495"/>
      <c r="F3210" s="495"/>
      <c r="H3210" s="495"/>
      <c r="J3210" s="495"/>
      <c r="K3210" s="495"/>
      <c r="L3210" s="495"/>
    </row>
    <row r="3211" spans="1:12" s="497" customFormat="1" x14ac:dyDescent="0.2">
      <c r="A3211" s="506"/>
      <c r="B3211" s="495"/>
      <c r="C3211" s="495"/>
      <c r="D3211" s="495"/>
      <c r="E3211" s="495"/>
      <c r="F3211" s="495"/>
      <c r="H3211" s="495"/>
      <c r="J3211" s="495"/>
      <c r="K3211" s="495"/>
      <c r="L3211" s="495"/>
    </row>
    <row r="3212" spans="1:12" s="497" customFormat="1" x14ac:dyDescent="0.2">
      <c r="A3212" s="506"/>
      <c r="B3212" s="495"/>
      <c r="C3212" s="495"/>
      <c r="D3212" s="495"/>
      <c r="E3212" s="495"/>
      <c r="F3212" s="495"/>
      <c r="H3212" s="495"/>
      <c r="J3212" s="495"/>
      <c r="K3212" s="495"/>
      <c r="L3212" s="495"/>
    </row>
    <row r="3213" spans="1:12" s="497" customFormat="1" x14ac:dyDescent="0.2">
      <c r="A3213" s="506"/>
      <c r="B3213" s="495"/>
      <c r="C3213" s="495"/>
      <c r="D3213" s="495"/>
      <c r="E3213" s="495"/>
      <c r="F3213" s="495"/>
      <c r="H3213" s="495"/>
      <c r="J3213" s="495"/>
      <c r="K3213" s="495"/>
      <c r="L3213" s="495"/>
    </row>
    <row r="3214" spans="1:12" s="497" customFormat="1" x14ac:dyDescent="0.2">
      <c r="A3214" s="506"/>
      <c r="B3214" s="495"/>
      <c r="C3214" s="495"/>
      <c r="D3214" s="495"/>
      <c r="E3214" s="495"/>
      <c r="F3214" s="495"/>
      <c r="H3214" s="495"/>
      <c r="J3214" s="495"/>
      <c r="K3214" s="495"/>
      <c r="L3214" s="495"/>
    </row>
    <row r="3215" spans="1:12" s="497" customFormat="1" x14ac:dyDescent="0.2">
      <c r="A3215" s="506"/>
      <c r="B3215" s="495"/>
      <c r="C3215" s="495"/>
      <c r="D3215" s="495"/>
      <c r="E3215" s="495"/>
      <c r="F3215" s="495"/>
      <c r="H3215" s="495"/>
      <c r="J3215" s="495"/>
      <c r="K3215" s="495"/>
      <c r="L3215" s="495"/>
    </row>
    <row r="3216" spans="1:12" s="497" customFormat="1" x14ac:dyDescent="0.2">
      <c r="A3216" s="506"/>
      <c r="B3216" s="495"/>
      <c r="C3216" s="495"/>
      <c r="D3216" s="495"/>
      <c r="E3216" s="495"/>
      <c r="F3216" s="495"/>
      <c r="H3216" s="495"/>
      <c r="J3216" s="495"/>
      <c r="K3216" s="495"/>
      <c r="L3216" s="495"/>
    </row>
    <row r="3217" spans="1:13" s="497" customFormat="1" x14ac:dyDescent="0.2">
      <c r="A3217" s="506"/>
      <c r="B3217" s="495"/>
      <c r="C3217" s="495"/>
      <c r="D3217" s="495"/>
      <c r="E3217" s="495"/>
      <c r="F3217" s="495"/>
      <c r="H3217" s="495"/>
      <c r="J3217" s="495"/>
      <c r="K3217" s="495"/>
      <c r="L3217" s="495"/>
    </row>
    <row r="3218" spans="1:13" s="497" customFormat="1" x14ac:dyDescent="0.2">
      <c r="A3218" s="506"/>
      <c r="B3218" s="495"/>
      <c r="C3218" s="495"/>
      <c r="D3218" s="495"/>
      <c r="E3218" s="495"/>
      <c r="F3218" s="495"/>
      <c r="H3218" s="495"/>
      <c r="J3218" s="495"/>
      <c r="K3218" s="495"/>
      <c r="L3218" s="495"/>
    </row>
    <row r="3219" spans="1:13" s="497" customFormat="1" x14ac:dyDescent="0.2">
      <c r="A3219" s="506"/>
      <c r="B3219" s="495"/>
      <c r="C3219" s="495"/>
      <c r="D3219" s="495"/>
      <c r="E3219" s="495"/>
      <c r="F3219" s="495"/>
      <c r="H3219" s="495"/>
      <c r="J3219" s="495"/>
      <c r="K3219" s="495"/>
      <c r="L3219" s="495"/>
    </row>
    <row r="3220" spans="1:13" s="497" customFormat="1" x14ac:dyDescent="0.2">
      <c r="A3220" s="506"/>
      <c r="B3220" s="495"/>
      <c r="C3220" s="495"/>
      <c r="D3220" s="495"/>
      <c r="E3220" s="495"/>
      <c r="F3220" s="495"/>
      <c r="H3220" s="495"/>
      <c r="J3220" s="495"/>
      <c r="K3220" s="495"/>
      <c r="L3220" s="495"/>
    </row>
    <row r="3221" spans="1:13" s="497" customFormat="1" x14ac:dyDescent="0.2">
      <c r="A3221" s="506"/>
      <c r="B3221" s="495"/>
      <c r="C3221" s="495"/>
      <c r="D3221" s="495"/>
      <c r="E3221" s="495"/>
      <c r="F3221" s="495"/>
      <c r="H3221" s="495"/>
      <c r="J3221" s="495"/>
      <c r="K3221" s="495"/>
      <c r="L3221" s="495"/>
    </row>
    <row r="3222" spans="1:13" s="497" customFormat="1" x14ac:dyDescent="0.2">
      <c r="A3222" s="506"/>
      <c r="B3222" s="495"/>
      <c r="C3222" s="495"/>
      <c r="D3222" s="495"/>
      <c r="E3222" s="495"/>
      <c r="F3222" s="495"/>
      <c r="H3222" s="495"/>
      <c r="J3222" s="495"/>
      <c r="K3222" s="495"/>
      <c r="L3222" s="495"/>
    </row>
    <row r="3223" spans="1:13" s="497" customFormat="1" x14ac:dyDescent="0.45">
      <c r="A3223" s="506"/>
      <c r="B3223" s="495"/>
      <c r="C3223" s="495"/>
      <c r="D3223" s="495"/>
      <c r="E3223" s="495"/>
      <c r="F3223" s="495"/>
      <c r="G3223" s="513"/>
      <c r="H3223" s="495"/>
      <c r="J3223" s="495"/>
      <c r="K3223" s="495"/>
      <c r="L3223" s="495"/>
      <c r="M3223" s="513"/>
    </row>
    <row r="3224" spans="1:13" s="497" customFormat="1" x14ac:dyDescent="0.2">
      <c r="A3224" s="506"/>
      <c r="B3224" s="495"/>
      <c r="C3224" s="495"/>
      <c r="D3224" s="495"/>
      <c r="E3224" s="495"/>
      <c r="F3224" s="495"/>
      <c r="H3224" s="495"/>
      <c r="J3224" s="495"/>
      <c r="K3224" s="495"/>
      <c r="L3224" s="495"/>
    </row>
    <row r="3225" spans="1:13" s="497" customFormat="1" x14ac:dyDescent="0.2">
      <c r="A3225" s="506"/>
      <c r="B3225" s="495"/>
      <c r="C3225" s="495"/>
      <c r="D3225" s="495"/>
      <c r="E3225" s="495"/>
      <c r="F3225" s="495"/>
      <c r="H3225" s="495"/>
      <c r="J3225" s="495"/>
      <c r="K3225" s="495"/>
      <c r="L3225" s="495"/>
    </row>
    <row r="3226" spans="1:13" s="497" customFormat="1" x14ac:dyDescent="0.2">
      <c r="A3226" s="506"/>
      <c r="B3226" s="495"/>
      <c r="C3226" s="495"/>
      <c r="D3226" s="495"/>
      <c r="E3226" s="495"/>
      <c r="F3226" s="495"/>
      <c r="H3226" s="495"/>
      <c r="J3226" s="495"/>
      <c r="K3226" s="495"/>
      <c r="L3226" s="495"/>
    </row>
    <row r="3227" spans="1:13" s="497" customFormat="1" x14ac:dyDescent="0.2">
      <c r="A3227" s="506"/>
      <c r="B3227" s="495"/>
      <c r="C3227" s="495"/>
      <c r="D3227" s="495"/>
      <c r="E3227" s="495"/>
      <c r="F3227" s="495"/>
      <c r="H3227" s="495"/>
      <c r="J3227" s="495"/>
      <c r="K3227" s="495"/>
      <c r="L3227" s="495"/>
    </row>
    <row r="3228" spans="1:13" s="497" customFormat="1" x14ac:dyDescent="0.2">
      <c r="A3228" s="506"/>
      <c r="B3228" s="495"/>
      <c r="C3228" s="495"/>
      <c r="D3228" s="495"/>
      <c r="E3228" s="495"/>
      <c r="F3228" s="495"/>
      <c r="H3228" s="495"/>
      <c r="J3228" s="495"/>
      <c r="K3228" s="495"/>
      <c r="L3228" s="495"/>
    </row>
    <row r="3229" spans="1:13" s="497" customFormat="1" x14ac:dyDescent="0.2">
      <c r="A3229" s="506"/>
      <c r="B3229" s="495"/>
      <c r="C3229" s="495"/>
      <c r="D3229" s="495"/>
      <c r="E3229" s="495"/>
      <c r="F3229" s="495"/>
      <c r="H3229" s="495"/>
      <c r="J3229" s="495"/>
      <c r="K3229" s="495"/>
      <c r="L3229" s="495"/>
    </row>
    <row r="3230" spans="1:13" s="497" customFormat="1" x14ac:dyDescent="0.2">
      <c r="A3230" s="506"/>
      <c r="B3230" s="495"/>
      <c r="C3230" s="495"/>
      <c r="D3230" s="495"/>
      <c r="E3230" s="495"/>
      <c r="F3230" s="495"/>
      <c r="H3230" s="495"/>
      <c r="J3230" s="495"/>
      <c r="K3230" s="495"/>
      <c r="L3230" s="495"/>
    </row>
    <row r="3231" spans="1:13" s="497" customFormat="1" x14ac:dyDescent="0.2">
      <c r="A3231" s="506"/>
      <c r="B3231" s="495"/>
      <c r="C3231" s="495"/>
      <c r="D3231" s="495"/>
      <c r="E3231" s="495"/>
      <c r="F3231" s="495"/>
      <c r="H3231" s="495"/>
      <c r="J3231" s="495"/>
      <c r="K3231" s="495"/>
      <c r="L3231" s="495"/>
    </row>
    <row r="3232" spans="1:13" s="497" customFormat="1" x14ac:dyDescent="0.2">
      <c r="A3232" s="506"/>
      <c r="B3232" s="495"/>
      <c r="C3232" s="495"/>
      <c r="D3232" s="495"/>
      <c r="E3232" s="495"/>
      <c r="F3232" s="495"/>
      <c r="H3232" s="495"/>
      <c r="J3232" s="495"/>
      <c r="K3232" s="495"/>
      <c r="L3232" s="495"/>
    </row>
    <row r="3233" spans="1:12" s="497" customFormat="1" x14ac:dyDescent="0.2">
      <c r="A3233" s="506"/>
      <c r="B3233" s="495"/>
      <c r="C3233" s="495"/>
      <c r="D3233" s="495"/>
      <c r="E3233" s="495"/>
      <c r="F3233" s="495"/>
      <c r="H3233" s="495"/>
      <c r="J3233" s="495"/>
      <c r="K3233" s="495"/>
      <c r="L3233" s="495"/>
    </row>
    <row r="3234" spans="1:12" s="497" customFormat="1" x14ac:dyDescent="0.2">
      <c r="A3234" s="506"/>
      <c r="B3234" s="495"/>
      <c r="C3234" s="495"/>
      <c r="D3234" s="495"/>
      <c r="E3234" s="495"/>
      <c r="F3234" s="495"/>
      <c r="H3234" s="495"/>
      <c r="J3234" s="495"/>
      <c r="K3234" s="495"/>
      <c r="L3234" s="495"/>
    </row>
    <row r="3235" spans="1:12" s="497" customFormat="1" x14ac:dyDescent="0.2">
      <c r="A3235" s="506"/>
      <c r="B3235" s="495"/>
      <c r="C3235" s="495"/>
      <c r="D3235" s="495"/>
      <c r="E3235" s="495"/>
      <c r="F3235" s="495"/>
      <c r="H3235" s="495"/>
      <c r="J3235" s="495"/>
      <c r="K3235" s="495"/>
      <c r="L3235" s="495"/>
    </row>
    <row r="3236" spans="1:12" s="497" customFormat="1" x14ac:dyDescent="0.2">
      <c r="A3236" s="506"/>
      <c r="B3236" s="495"/>
      <c r="C3236" s="495"/>
      <c r="D3236" s="495"/>
      <c r="E3236" s="495"/>
      <c r="F3236" s="495"/>
      <c r="H3236" s="495"/>
      <c r="J3236" s="495"/>
      <c r="K3236" s="495"/>
      <c r="L3236" s="495"/>
    </row>
    <row r="3237" spans="1:12" s="497" customFormat="1" x14ac:dyDescent="0.2">
      <c r="A3237" s="506"/>
      <c r="B3237" s="495"/>
      <c r="C3237" s="495"/>
      <c r="D3237" s="495"/>
      <c r="E3237" s="495"/>
      <c r="F3237" s="495"/>
      <c r="H3237" s="495"/>
      <c r="J3237" s="495"/>
      <c r="K3237" s="495"/>
      <c r="L3237" s="495"/>
    </row>
    <row r="3238" spans="1:12" s="497" customFormat="1" x14ac:dyDescent="0.2">
      <c r="A3238" s="506"/>
      <c r="B3238" s="495"/>
      <c r="C3238" s="495"/>
      <c r="D3238" s="495"/>
      <c r="E3238" s="495"/>
      <c r="F3238" s="495"/>
      <c r="H3238" s="495"/>
      <c r="J3238" s="495"/>
      <c r="K3238" s="495"/>
      <c r="L3238" s="495"/>
    </row>
    <row r="3239" spans="1:12" s="497" customFormat="1" x14ac:dyDescent="0.2">
      <c r="A3239" s="506"/>
      <c r="B3239" s="495"/>
      <c r="C3239" s="495"/>
      <c r="D3239" s="495"/>
      <c r="E3239" s="495"/>
      <c r="F3239" s="495"/>
      <c r="H3239" s="495"/>
      <c r="J3239" s="495"/>
      <c r="K3239" s="495"/>
      <c r="L3239" s="495"/>
    </row>
    <row r="3240" spans="1:12" s="497" customFormat="1" x14ac:dyDescent="0.2">
      <c r="A3240" s="506"/>
      <c r="B3240" s="495"/>
      <c r="C3240" s="495"/>
      <c r="D3240" s="495"/>
      <c r="E3240" s="495"/>
      <c r="F3240" s="495"/>
      <c r="H3240" s="495"/>
      <c r="J3240" s="495"/>
      <c r="K3240" s="495"/>
      <c r="L3240" s="495"/>
    </row>
    <row r="3241" spans="1:12" s="497" customFormat="1" x14ac:dyDescent="0.2">
      <c r="A3241" s="506"/>
      <c r="B3241" s="495"/>
      <c r="C3241" s="495"/>
      <c r="D3241" s="495"/>
      <c r="E3241" s="495"/>
      <c r="F3241" s="495"/>
      <c r="H3241" s="495"/>
      <c r="J3241" s="495"/>
      <c r="K3241" s="495"/>
      <c r="L3241" s="495"/>
    </row>
    <row r="3242" spans="1:12" s="497" customFormat="1" x14ac:dyDescent="0.2">
      <c r="A3242" s="506"/>
      <c r="B3242" s="495"/>
      <c r="C3242" s="495"/>
      <c r="D3242" s="495"/>
      <c r="E3242" s="495"/>
      <c r="F3242" s="495"/>
      <c r="H3242" s="495"/>
      <c r="J3242" s="495"/>
      <c r="K3242" s="495"/>
      <c r="L3242" s="495"/>
    </row>
    <row r="3243" spans="1:12" s="497" customFormat="1" x14ac:dyDescent="0.2">
      <c r="A3243" s="506"/>
      <c r="B3243" s="495"/>
      <c r="C3243" s="495"/>
      <c r="D3243" s="495"/>
      <c r="E3243" s="495"/>
      <c r="F3243" s="495"/>
      <c r="H3243" s="495"/>
      <c r="J3243" s="495"/>
      <c r="K3243" s="495"/>
      <c r="L3243" s="495"/>
    </row>
    <row r="3244" spans="1:12" s="497" customFormat="1" x14ac:dyDescent="0.2">
      <c r="A3244" s="506"/>
      <c r="B3244" s="495"/>
      <c r="C3244" s="495"/>
      <c r="D3244" s="495"/>
      <c r="E3244" s="495"/>
      <c r="F3244" s="495"/>
      <c r="H3244" s="495"/>
      <c r="J3244" s="495"/>
      <c r="K3244" s="495"/>
      <c r="L3244" s="495"/>
    </row>
    <row r="3245" spans="1:12" s="497" customFormat="1" x14ac:dyDescent="0.2">
      <c r="A3245" s="506"/>
      <c r="B3245" s="495"/>
      <c r="C3245" s="495"/>
      <c r="D3245" s="495"/>
      <c r="E3245" s="495"/>
      <c r="F3245" s="495"/>
      <c r="H3245" s="495"/>
      <c r="J3245" s="495"/>
      <c r="K3245" s="495"/>
      <c r="L3245" s="495"/>
    </row>
    <row r="3246" spans="1:12" s="497" customFormat="1" x14ac:dyDescent="0.2">
      <c r="A3246" s="506"/>
      <c r="B3246" s="495"/>
      <c r="C3246" s="495"/>
      <c r="D3246" s="495"/>
      <c r="E3246" s="495"/>
      <c r="F3246" s="495"/>
      <c r="H3246" s="495"/>
      <c r="J3246" s="495"/>
      <c r="K3246" s="495"/>
      <c r="L3246" s="495"/>
    </row>
    <row r="3247" spans="1:12" s="497" customFormat="1" x14ac:dyDescent="0.2">
      <c r="A3247" s="506"/>
      <c r="B3247" s="495"/>
      <c r="C3247" s="495"/>
      <c r="D3247" s="495"/>
      <c r="E3247" s="495"/>
      <c r="F3247" s="495"/>
      <c r="H3247" s="495"/>
      <c r="J3247" s="495"/>
      <c r="K3247" s="495"/>
      <c r="L3247" s="495"/>
    </row>
    <row r="3248" spans="1:12" s="497" customFormat="1" x14ac:dyDescent="0.2">
      <c r="A3248" s="506"/>
      <c r="B3248" s="495"/>
      <c r="C3248" s="495"/>
      <c r="D3248" s="495"/>
      <c r="E3248" s="495"/>
      <c r="F3248" s="495"/>
      <c r="H3248" s="495"/>
      <c r="J3248" s="495"/>
      <c r="K3248" s="495"/>
      <c r="L3248" s="495"/>
    </row>
    <row r="3249" spans="1:13" s="497" customFormat="1" x14ac:dyDescent="0.2">
      <c r="A3249" s="506"/>
      <c r="B3249" s="495"/>
      <c r="C3249" s="495"/>
      <c r="D3249" s="495"/>
      <c r="E3249" s="495"/>
      <c r="F3249" s="495"/>
      <c r="H3249" s="495"/>
      <c r="J3249" s="495"/>
      <c r="K3249" s="495"/>
      <c r="L3249" s="495"/>
    </row>
    <row r="3250" spans="1:13" s="497" customFormat="1" x14ac:dyDescent="0.2">
      <c r="A3250" s="506"/>
      <c r="B3250" s="495"/>
      <c r="C3250" s="495"/>
      <c r="D3250" s="495"/>
      <c r="E3250" s="495"/>
      <c r="F3250" s="495"/>
      <c r="H3250" s="495"/>
      <c r="J3250" s="495"/>
      <c r="K3250" s="495"/>
      <c r="L3250" s="495"/>
    </row>
    <row r="3251" spans="1:13" s="497" customFormat="1" x14ac:dyDescent="0.2">
      <c r="A3251" s="506"/>
      <c r="B3251" s="495"/>
      <c r="C3251" s="495"/>
      <c r="D3251" s="495"/>
      <c r="E3251" s="495"/>
      <c r="F3251" s="495"/>
      <c r="H3251" s="495"/>
      <c r="J3251" s="495"/>
      <c r="K3251" s="495"/>
      <c r="L3251" s="495"/>
    </row>
    <row r="3252" spans="1:13" s="497" customFormat="1" x14ac:dyDescent="0.2">
      <c r="A3252" s="506"/>
      <c r="B3252" s="495"/>
      <c r="C3252" s="495"/>
      <c r="D3252" s="495"/>
      <c r="E3252" s="495"/>
      <c r="F3252" s="495"/>
      <c r="H3252" s="495"/>
      <c r="J3252" s="495"/>
      <c r="K3252" s="495"/>
      <c r="L3252" s="495"/>
      <c r="M3252" s="515"/>
    </row>
    <row r="3253" spans="1:13" s="497" customFormat="1" x14ac:dyDescent="0.2">
      <c r="A3253" s="506"/>
      <c r="B3253" s="495"/>
      <c r="C3253" s="495"/>
      <c r="D3253" s="495"/>
      <c r="E3253" s="495"/>
      <c r="F3253" s="495"/>
      <c r="H3253" s="495"/>
      <c r="J3253" s="495"/>
      <c r="K3253" s="495"/>
      <c r="L3253" s="495"/>
    </row>
    <row r="3254" spans="1:13" s="497" customFormat="1" x14ac:dyDescent="0.2">
      <c r="A3254" s="506"/>
      <c r="B3254" s="495"/>
      <c r="C3254" s="495"/>
      <c r="D3254" s="495"/>
      <c r="E3254" s="495"/>
      <c r="F3254" s="495"/>
      <c r="H3254" s="495"/>
      <c r="J3254" s="495"/>
      <c r="K3254" s="495"/>
      <c r="L3254" s="495"/>
    </row>
    <row r="3255" spans="1:13" s="497" customFormat="1" x14ac:dyDescent="0.2">
      <c r="A3255" s="506"/>
      <c r="B3255" s="495"/>
      <c r="C3255" s="495"/>
      <c r="D3255" s="495"/>
      <c r="E3255" s="495"/>
      <c r="F3255" s="495"/>
      <c r="H3255" s="495"/>
      <c r="J3255" s="495"/>
      <c r="K3255" s="495"/>
      <c r="L3255" s="495"/>
    </row>
    <row r="3256" spans="1:13" s="497" customFormat="1" x14ac:dyDescent="0.2">
      <c r="A3256" s="506"/>
      <c r="B3256" s="495"/>
      <c r="C3256" s="495"/>
      <c r="D3256" s="495"/>
      <c r="E3256" s="495"/>
      <c r="F3256" s="495"/>
      <c r="H3256" s="495"/>
      <c r="J3256" s="495"/>
      <c r="K3256" s="495"/>
      <c r="L3256" s="495"/>
    </row>
    <row r="3257" spans="1:13" s="497" customFormat="1" x14ac:dyDescent="0.2">
      <c r="A3257" s="506"/>
      <c r="B3257" s="495"/>
      <c r="C3257" s="495"/>
      <c r="D3257" s="495"/>
      <c r="E3257" s="495"/>
      <c r="F3257" s="495"/>
      <c r="H3257" s="495"/>
      <c r="J3257" s="495"/>
      <c r="K3257" s="495"/>
      <c r="L3257" s="495"/>
    </row>
    <row r="3258" spans="1:13" s="497" customFormat="1" x14ac:dyDescent="0.2">
      <c r="A3258" s="506"/>
      <c r="B3258" s="495"/>
      <c r="C3258" s="495"/>
      <c r="D3258" s="495"/>
      <c r="E3258" s="495"/>
      <c r="F3258" s="495"/>
      <c r="H3258" s="495"/>
      <c r="J3258" s="495"/>
      <c r="K3258" s="495"/>
      <c r="L3258" s="495"/>
    </row>
    <row r="3259" spans="1:13" s="497" customFormat="1" x14ac:dyDescent="0.2">
      <c r="A3259" s="506"/>
      <c r="B3259" s="495"/>
      <c r="C3259" s="495"/>
      <c r="D3259" s="495"/>
      <c r="E3259" s="495"/>
      <c r="F3259" s="495"/>
      <c r="H3259" s="495"/>
      <c r="J3259" s="495"/>
      <c r="K3259" s="495"/>
      <c r="L3259" s="495"/>
    </row>
    <row r="3260" spans="1:13" s="497" customFormat="1" x14ac:dyDescent="0.2">
      <c r="A3260" s="506"/>
      <c r="B3260" s="495"/>
      <c r="C3260" s="495"/>
      <c r="D3260" s="495"/>
      <c r="E3260" s="495"/>
      <c r="F3260" s="495"/>
      <c r="H3260" s="495"/>
      <c r="J3260" s="495"/>
      <c r="K3260" s="495"/>
      <c r="L3260" s="495"/>
    </row>
    <row r="3261" spans="1:13" s="497" customFormat="1" x14ac:dyDescent="0.2">
      <c r="A3261" s="506"/>
      <c r="B3261" s="495"/>
      <c r="C3261" s="495"/>
      <c r="D3261" s="495"/>
      <c r="E3261" s="495"/>
      <c r="F3261" s="495"/>
      <c r="H3261" s="495"/>
      <c r="J3261" s="495"/>
      <c r="K3261" s="495"/>
      <c r="L3261" s="495"/>
    </row>
    <row r="3262" spans="1:13" s="497" customFormat="1" x14ac:dyDescent="0.2">
      <c r="A3262" s="506"/>
      <c r="B3262" s="495"/>
      <c r="C3262" s="495"/>
      <c r="D3262" s="495"/>
      <c r="E3262" s="495"/>
      <c r="F3262" s="495"/>
      <c r="H3262" s="495"/>
      <c r="J3262" s="495"/>
      <c r="K3262" s="495"/>
      <c r="L3262" s="495"/>
      <c r="M3262" s="515"/>
    </row>
    <row r="3263" spans="1:13" s="497" customFormat="1" x14ac:dyDescent="0.2">
      <c r="A3263" s="506"/>
      <c r="B3263" s="495"/>
      <c r="C3263" s="495"/>
      <c r="D3263" s="495"/>
      <c r="E3263" s="495"/>
      <c r="F3263" s="495"/>
      <c r="H3263" s="495"/>
      <c r="J3263" s="495"/>
      <c r="K3263" s="495"/>
      <c r="L3263" s="495"/>
    </row>
    <row r="3264" spans="1:13" s="497" customFormat="1" x14ac:dyDescent="0.2">
      <c r="A3264" s="506"/>
      <c r="B3264" s="495"/>
      <c r="C3264" s="495"/>
      <c r="D3264" s="495"/>
      <c r="E3264" s="495"/>
      <c r="F3264" s="495"/>
      <c r="H3264" s="495"/>
      <c r="J3264" s="495"/>
      <c r="K3264" s="495"/>
      <c r="L3264" s="495"/>
    </row>
    <row r="3265" spans="1:12" s="497" customFormat="1" x14ac:dyDescent="0.2">
      <c r="A3265" s="506"/>
      <c r="B3265" s="495"/>
      <c r="C3265" s="495"/>
      <c r="D3265" s="495"/>
      <c r="E3265" s="495"/>
      <c r="F3265" s="495"/>
      <c r="H3265" s="495"/>
      <c r="J3265" s="495"/>
      <c r="K3265" s="495"/>
      <c r="L3265" s="495"/>
    </row>
    <row r="3266" spans="1:12" s="497" customFormat="1" x14ac:dyDescent="0.2">
      <c r="A3266" s="506"/>
      <c r="B3266" s="495"/>
      <c r="C3266" s="495"/>
      <c r="D3266" s="495"/>
      <c r="E3266" s="495"/>
      <c r="F3266" s="495"/>
      <c r="H3266" s="495"/>
      <c r="J3266" s="495"/>
      <c r="K3266" s="495"/>
      <c r="L3266" s="495"/>
    </row>
    <row r="3267" spans="1:12" s="497" customFormat="1" x14ac:dyDescent="0.2">
      <c r="A3267" s="506"/>
      <c r="B3267" s="495"/>
      <c r="C3267" s="495"/>
      <c r="D3267" s="495"/>
      <c r="E3267" s="495"/>
      <c r="F3267" s="495"/>
      <c r="H3267" s="495"/>
      <c r="J3267" s="495"/>
      <c r="K3267" s="495"/>
      <c r="L3267" s="495"/>
    </row>
    <row r="3268" spans="1:12" s="497" customFormat="1" x14ac:dyDescent="0.2">
      <c r="A3268" s="506"/>
      <c r="B3268" s="495"/>
      <c r="C3268" s="495"/>
      <c r="D3268" s="495"/>
      <c r="E3268" s="495"/>
      <c r="F3268" s="495"/>
      <c r="H3268" s="495"/>
      <c r="J3268" s="495"/>
      <c r="K3268" s="495"/>
      <c r="L3268" s="495"/>
    </row>
    <row r="3269" spans="1:12" s="497" customFormat="1" x14ac:dyDescent="0.2">
      <c r="A3269" s="506"/>
      <c r="B3269" s="495"/>
      <c r="C3269" s="495"/>
      <c r="D3269" s="495"/>
      <c r="E3269" s="495"/>
      <c r="F3269" s="495"/>
      <c r="H3269" s="495"/>
      <c r="J3269" s="495"/>
      <c r="K3269" s="495"/>
      <c r="L3269" s="495"/>
    </row>
    <row r="3270" spans="1:12" s="497" customFormat="1" x14ac:dyDescent="0.2">
      <c r="A3270" s="506"/>
      <c r="B3270" s="495"/>
      <c r="C3270" s="495"/>
      <c r="D3270" s="495"/>
      <c r="E3270" s="495"/>
      <c r="F3270" s="495"/>
      <c r="H3270" s="495"/>
      <c r="J3270" s="495"/>
      <c r="K3270" s="495"/>
      <c r="L3270" s="495"/>
    </row>
    <row r="3271" spans="1:12" s="497" customFormat="1" x14ac:dyDescent="0.2">
      <c r="A3271" s="506"/>
      <c r="B3271" s="495"/>
      <c r="C3271" s="495"/>
      <c r="D3271" s="495"/>
      <c r="E3271" s="495"/>
      <c r="F3271" s="495"/>
      <c r="H3271" s="495"/>
      <c r="J3271" s="495"/>
      <c r="K3271" s="495"/>
      <c r="L3271" s="495"/>
    </row>
    <row r="3272" spans="1:12" s="497" customFormat="1" x14ac:dyDescent="0.2">
      <c r="A3272" s="506"/>
      <c r="B3272" s="495"/>
      <c r="C3272" s="495"/>
      <c r="D3272" s="495"/>
      <c r="E3272" s="495"/>
      <c r="F3272" s="495"/>
      <c r="H3272" s="495"/>
      <c r="J3272" s="495"/>
      <c r="K3272" s="495"/>
      <c r="L3272" s="495"/>
    </row>
    <row r="3273" spans="1:12" s="497" customFormat="1" x14ac:dyDescent="0.2">
      <c r="A3273" s="506"/>
      <c r="B3273" s="495"/>
      <c r="C3273" s="495"/>
      <c r="D3273" s="495"/>
      <c r="E3273" s="495"/>
      <c r="F3273" s="495"/>
      <c r="H3273" s="495"/>
      <c r="J3273" s="495"/>
      <c r="K3273" s="495"/>
      <c r="L3273" s="495"/>
    </row>
    <row r="3274" spans="1:12" s="497" customFormat="1" x14ac:dyDescent="0.2">
      <c r="A3274" s="506"/>
      <c r="B3274" s="495"/>
      <c r="C3274" s="495"/>
      <c r="D3274" s="495"/>
      <c r="E3274" s="495"/>
      <c r="F3274" s="495"/>
      <c r="H3274" s="495"/>
      <c r="J3274" s="495"/>
      <c r="K3274" s="495"/>
      <c r="L3274" s="495"/>
    </row>
    <row r="3275" spans="1:12" s="497" customFormat="1" x14ac:dyDescent="0.2">
      <c r="A3275" s="506"/>
      <c r="B3275" s="495"/>
      <c r="C3275" s="495"/>
      <c r="D3275" s="495"/>
      <c r="E3275" s="495"/>
      <c r="F3275" s="495"/>
      <c r="H3275" s="495"/>
      <c r="J3275" s="495"/>
      <c r="K3275" s="495"/>
      <c r="L3275" s="495"/>
    </row>
    <row r="3276" spans="1:12" s="497" customFormat="1" x14ac:dyDescent="0.2">
      <c r="A3276" s="506"/>
      <c r="B3276" s="495"/>
      <c r="C3276" s="495"/>
      <c r="D3276" s="495"/>
      <c r="E3276" s="495"/>
      <c r="F3276" s="495"/>
      <c r="H3276" s="495"/>
      <c r="J3276" s="495"/>
      <c r="K3276" s="495"/>
      <c r="L3276" s="495"/>
    </row>
    <row r="3277" spans="1:12" s="497" customFormat="1" x14ac:dyDescent="0.2">
      <c r="A3277" s="506"/>
      <c r="B3277" s="495"/>
      <c r="C3277" s="495"/>
      <c r="D3277" s="495"/>
      <c r="E3277" s="495"/>
      <c r="F3277" s="495"/>
      <c r="H3277" s="495"/>
      <c r="J3277" s="495"/>
      <c r="K3277" s="495"/>
      <c r="L3277" s="495"/>
    </row>
    <row r="3278" spans="1:12" s="497" customFormat="1" x14ac:dyDescent="0.2">
      <c r="A3278" s="506"/>
      <c r="B3278" s="495"/>
      <c r="C3278" s="495"/>
      <c r="D3278" s="495"/>
      <c r="E3278" s="495"/>
      <c r="F3278" s="495"/>
      <c r="H3278" s="495"/>
      <c r="J3278" s="495"/>
      <c r="K3278" s="495"/>
      <c r="L3278" s="495"/>
    </row>
    <row r="3279" spans="1:12" s="497" customFormat="1" x14ac:dyDescent="0.2">
      <c r="A3279" s="506"/>
      <c r="B3279" s="495"/>
      <c r="C3279" s="495"/>
      <c r="D3279" s="495"/>
      <c r="E3279" s="495"/>
      <c r="F3279" s="495"/>
      <c r="H3279" s="495"/>
      <c r="J3279" s="495"/>
      <c r="K3279" s="495"/>
      <c r="L3279" s="495"/>
    </row>
    <row r="3280" spans="1:12" s="497" customFormat="1" x14ac:dyDescent="0.2">
      <c r="A3280" s="506"/>
      <c r="B3280" s="495"/>
      <c r="C3280" s="495"/>
      <c r="D3280" s="495"/>
      <c r="E3280" s="495"/>
      <c r="F3280" s="495"/>
      <c r="H3280" s="495"/>
      <c r="J3280" s="495"/>
      <c r="K3280" s="495"/>
      <c r="L3280" s="495"/>
    </row>
    <row r="3281" spans="1:12" s="497" customFormat="1" x14ac:dyDescent="0.2">
      <c r="A3281" s="506"/>
      <c r="B3281" s="495"/>
      <c r="C3281" s="495"/>
      <c r="D3281" s="495"/>
      <c r="E3281" s="495"/>
      <c r="F3281" s="495"/>
      <c r="H3281" s="495"/>
      <c r="J3281" s="495"/>
      <c r="K3281" s="495"/>
      <c r="L3281" s="495"/>
    </row>
    <row r="3282" spans="1:12" s="497" customFormat="1" x14ac:dyDescent="0.2">
      <c r="A3282" s="506"/>
      <c r="B3282" s="495"/>
      <c r="C3282" s="495"/>
      <c r="D3282" s="495"/>
      <c r="E3282" s="495"/>
      <c r="F3282" s="495"/>
      <c r="H3282" s="495"/>
      <c r="J3282" s="495"/>
      <c r="K3282" s="495"/>
      <c r="L3282" s="495"/>
    </row>
    <row r="3283" spans="1:12" s="497" customFormat="1" x14ac:dyDescent="0.2">
      <c r="A3283" s="506"/>
      <c r="B3283" s="495"/>
      <c r="C3283" s="495"/>
      <c r="D3283" s="495"/>
      <c r="E3283" s="495"/>
      <c r="F3283" s="495"/>
      <c r="H3283" s="495"/>
      <c r="J3283" s="495"/>
      <c r="K3283" s="495"/>
      <c r="L3283" s="495"/>
    </row>
    <row r="3284" spans="1:12" s="497" customFormat="1" x14ac:dyDescent="0.2">
      <c r="A3284" s="506"/>
      <c r="B3284" s="495"/>
      <c r="C3284" s="495"/>
      <c r="D3284" s="495"/>
      <c r="E3284" s="495"/>
      <c r="F3284" s="495"/>
      <c r="H3284" s="495"/>
      <c r="J3284" s="495"/>
      <c r="K3284" s="495"/>
      <c r="L3284" s="495"/>
    </row>
    <row r="3285" spans="1:12" s="497" customFormat="1" x14ac:dyDescent="0.2">
      <c r="A3285" s="506"/>
      <c r="B3285" s="495"/>
      <c r="C3285" s="495"/>
      <c r="D3285" s="495"/>
      <c r="E3285" s="495"/>
      <c r="F3285" s="495"/>
      <c r="H3285" s="495"/>
      <c r="J3285" s="495"/>
      <c r="K3285" s="495"/>
      <c r="L3285" s="495"/>
    </row>
    <row r="3286" spans="1:12" s="497" customFormat="1" x14ac:dyDescent="0.2">
      <c r="A3286" s="506"/>
      <c r="B3286" s="495"/>
      <c r="C3286" s="495"/>
      <c r="D3286" s="495"/>
      <c r="E3286" s="495"/>
      <c r="F3286" s="495"/>
      <c r="H3286" s="495"/>
      <c r="J3286" s="495"/>
      <c r="K3286" s="495"/>
      <c r="L3286" s="495"/>
    </row>
    <row r="3287" spans="1:12" s="497" customFormat="1" x14ac:dyDescent="0.2">
      <c r="A3287" s="506"/>
      <c r="B3287" s="495"/>
      <c r="C3287" s="495"/>
      <c r="D3287" s="495"/>
      <c r="E3287" s="495"/>
      <c r="F3287" s="495"/>
      <c r="H3287" s="495"/>
      <c r="J3287" s="495"/>
      <c r="K3287" s="495"/>
      <c r="L3287" s="495"/>
    </row>
    <row r="3288" spans="1:12" s="497" customFormat="1" x14ac:dyDescent="0.2">
      <c r="A3288" s="506"/>
      <c r="B3288" s="495"/>
      <c r="C3288" s="495"/>
      <c r="D3288" s="495"/>
      <c r="E3288" s="495"/>
      <c r="F3288" s="495"/>
      <c r="H3288" s="495"/>
      <c r="J3288" s="495"/>
      <c r="K3288" s="495"/>
      <c r="L3288" s="495"/>
    </row>
    <row r="3289" spans="1:12" s="497" customFormat="1" x14ac:dyDescent="0.2">
      <c r="A3289" s="506"/>
      <c r="B3289" s="495"/>
      <c r="C3289" s="495"/>
      <c r="D3289" s="495"/>
      <c r="E3289" s="495"/>
      <c r="F3289" s="495"/>
      <c r="H3289" s="495"/>
      <c r="J3289" s="495"/>
      <c r="K3289" s="495"/>
      <c r="L3289" s="495"/>
    </row>
    <row r="3290" spans="1:12" s="497" customFormat="1" x14ac:dyDescent="0.2">
      <c r="A3290" s="506"/>
      <c r="B3290" s="495"/>
      <c r="C3290" s="495"/>
      <c r="D3290" s="495"/>
      <c r="E3290" s="495"/>
      <c r="F3290" s="495"/>
      <c r="H3290" s="495"/>
      <c r="J3290" s="495"/>
      <c r="K3290" s="495"/>
      <c r="L3290" s="495"/>
    </row>
    <row r="3291" spans="1:12" s="497" customFormat="1" x14ac:dyDescent="0.2">
      <c r="A3291" s="506"/>
      <c r="B3291" s="495"/>
      <c r="C3291" s="495"/>
      <c r="D3291" s="495"/>
      <c r="E3291" s="495"/>
      <c r="F3291" s="495"/>
      <c r="H3291" s="495"/>
      <c r="J3291" s="495"/>
      <c r="K3291" s="495"/>
      <c r="L3291" s="495"/>
    </row>
    <row r="3292" spans="1:12" s="497" customFormat="1" x14ac:dyDescent="0.2">
      <c r="A3292" s="506"/>
      <c r="B3292" s="495"/>
      <c r="C3292" s="495"/>
      <c r="D3292" s="495"/>
      <c r="E3292" s="495"/>
      <c r="F3292" s="495"/>
      <c r="H3292" s="495"/>
      <c r="J3292" s="495"/>
      <c r="K3292" s="495"/>
      <c r="L3292" s="495"/>
    </row>
    <row r="3293" spans="1:12" s="497" customFormat="1" x14ac:dyDescent="0.2">
      <c r="A3293" s="506"/>
      <c r="B3293" s="495"/>
      <c r="C3293" s="495"/>
      <c r="D3293" s="495"/>
      <c r="E3293" s="495"/>
      <c r="F3293" s="495"/>
      <c r="H3293" s="495"/>
      <c r="J3293" s="495"/>
      <c r="K3293" s="495"/>
      <c r="L3293" s="495"/>
    </row>
    <row r="3294" spans="1:12" s="497" customFormat="1" x14ac:dyDescent="0.2">
      <c r="A3294" s="506"/>
      <c r="B3294" s="495"/>
      <c r="C3294" s="495"/>
      <c r="D3294" s="495"/>
      <c r="E3294" s="495"/>
      <c r="F3294" s="495"/>
      <c r="H3294" s="495"/>
      <c r="J3294" s="495"/>
      <c r="K3294" s="495"/>
      <c r="L3294" s="495"/>
    </row>
    <row r="3295" spans="1:12" s="497" customFormat="1" x14ac:dyDescent="0.2">
      <c r="A3295" s="506"/>
      <c r="B3295" s="495"/>
      <c r="C3295" s="495"/>
      <c r="D3295" s="495"/>
      <c r="E3295" s="495"/>
      <c r="F3295" s="495"/>
      <c r="H3295" s="495"/>
      <c r="J3295" s="495"/>
      <c r="K3295" s="495"/>
      <c r="L3295" s="495"/>
    </row>
    <row r="3296" spans="1:12" s="497" customFormat="1" x14ac:dyDescent="0.2">
      <c r="A3296" s="506"/>
      <c r="B3296" s="495"/>
      <c r="C3296" s="495"/>
      <c r="D3296" s="495"/>
      <c r="E3296" s="495"/>
      <c r="F3296" s="495"/>
      <c r="H3296" s="495"/>
      <c r="J3296" s="495"/>
      <c r="K3296" s="495"/>
      <c r="L3296" s="495"/>
    </row>
    <row r="3297" spans="1:12" s="497" customFormat="1" x14ac:dyDescent="0.2">
      <c r="A3297" s="506"/>
      <c r="B3297" s="495"/>
      <c r="C3297" s="495"/>
      <c r="D3297" s="495"/>
      <c r="E3297" s="495"/>
      <c r="F3297" s="495"/>
      <c r="H3297" s="495"/>
      <c r="J3297" s="495"/>
      <c r="K3297" s="495"/>
      <c r="L3297" s="495"/>
    </row>
    <row r="3298" spans="1:12" s="497" customFormat="1" x14ac:dyDescent="0.2">
      <c r="A3298" s="506"/>
      <c r="B3298" s="495"/>
      <c r="C3298" s="495"/>
      <c r="D3298" s="495"/>
      <c r="E3298" s="495"/>
      <c r="F3298" s="495"/>
      <c r="H3298" s="495"/>
      <c r="J3298" s="495"/>
      <c r="K3298" s="495"/>
      <c r="L3298" s="495"/>
    </row>
    <row r="3299" spans="1:12" s="497" customFormat="1" x14ac:dyDescent="0.2">
      <c r="A3299" s="506"/>
      <c r="B3299" s="495"/>
      <c r="C3299" s="495"/>
      <c r="D3299" s="495"/>
      <c r="E3299" s="495"/>
      <c r="F3299" s="495"/>
      <c r="H3299" s="495"/>
      <c r="J3299" s="495"/>
      <c r="K3299" s="495"/>
      <c r="L3299" s="495"/>
    </row>
    <row r="3300" spans="1:12" s="497" customFormat="1" x14ac:dyDescent="0.2">
      <c r="A3300" s="506"/>
      <c r="B3300" s="495"/>
      <c r="C3300" s="495"/>
      <c r="D3300" s="495"/>
      <c r="E3300" s="495"/>
      <c r="F3300" s="495"/>
      <c r="H3300" s="495"/>
      <c r="J3300" s="495"/>
      <c r="K3300" s="495"/>
      <c r="L3300" s="495"/>
    </row>
    <row r="3301" spans="1:12" s="497" customFormat="1" x14ac:dyDescent="0.2">
      <c r="A3301" s="506"/>
      <c r="B3301" s="495"/>
      <c r="C3301" s="495"/>
      <c r="D3301" s="495"/>
      <c r="E3301" s="495"/>
      <c r="F3301" s="495"/>
      <c r="H3301" s="495"/>
      <c r="J3301" s="495"/>
      <c r="K3301" s="495"/>
      <c r="L3301" s="495"/>
    </row>
    <row r="3302" spans="1:12" s="497" customFormat="1" x14ac:dyDescent="0.2">
      <c r="A3302" s="506"/>
      <c r="B3302" s="495"/>
      <c r="C3302" s="495"/>
      <c r="D3302" s="495"/>
      <c r="E3302" s="495"/>
      <c r="F3302" s="495"/>
      <c r="H3302" s="495"/>
      <c r="J3302" s="495"/>
      <c r="K3302" s="495"/>
      <c r="L3302" s="495"/>
    </row>
    <row r="3303" spans="1:12" s="497" customFormat="1" x14ac:dyDescent="0.2">
      <c r="A3303" s="506"/>
      <c r="B3303" s="495"/>
      <c r="C3303" s="495"/>
      <c r="D3303" s="495"/>
      <c r="E3303" s="495"/>
      <c r="F3303" s="495"/>
      <c r="H3303" s="495"/>
      <c r="J3303" s="495"/>
      <c r="K3303" s="495"/>
      <c r="L3303" s="495"/>
    </row>
    <row r="3304" spans="1:12" s="497" customFormat="1" x14ac:dyDescent="0.2">
      <c r="A3304" s="506"/>
      <c r="B3304" s="495"/>
      <c r="C3304" s="495"/>
      <c r="D3304" s="495"/>
      <c r="E3304" s="495"/>
      <c r="F3304" s="495"/>
      <c r="H3304" s="495"/>
      <c r="J3304" s="495"/>
      <c r="K3304" s="495"/>
      <c r="L3304" s="495"/>
    </row>
    <row r="3305" spans="1:12" s="497" customFormat="1" x14ac:dyDescent="0.2">
      <c r="A3305" s="506"/>
      <c r="B3305" s="495"/>
      <c r="C3305" s="495"/>
      <c r="D3305" s="495"/>
      <c r="E3305" s="495"/>
      <c r="F3305" s="495"/>
      <c r="H3305" s="495"/>
      <c r="J3305" s="495"/>
      <c r="K3305" s="495"/>
      <c r="L3305" s="495"/>
    </row>
    <row r="3306" spans="1:12" s="497" customFormat="1" x14ac:dyDescent="0.2">
      <c r="A3306" s="506"/>
      <c r="B3306" s="495"/>
      <c r="C3306" s="495"/>
      <c r="D3306" s="495"/>
      <c r="E3306" s="495"/>
      <c r="F3306" s="495"/>
      <c r="H3306" s="495"/>
      <c r="J3306" s="495"/>
      <c r="K3306" s="495"/>
      <c r="L3306" s="495"/>
    </row>
    <row r="3307" spans="1:12" s="497" customFormat="1" x14ac:dyDescent="0.2">
      <c r="A3307" s="506"/>
      <c r="B3307" s="495"/>
      <c r="C3307" s="495"/>
      <c r="D3307" s="495"/>
      <c r="E3307" s="495"/>
      <c r="F3307" s="495"/>
      <c r="H3307" s="495"/>
      <c r="J3307" s="495"/>
      <c r="K3307" s="495"/>
      <c r="L3307" s="495"/>
    </row>
    <row r="3308" spans="1:12" s="497" customFormat="1" x14ac:dyDescent="0.2">
      <c r="A3308" s="506"/>
      <c r="B3308" s="495"/>
      <c r="C3308" s="495"/>
      <c r="D3308" s="495"/>
      <c r="E3308" s="495"/>
      <c r="F3308" s="495"/>
      <c r="H3308" s="495"/>
      <c r="J3308" s="495"/>
      <c r="K3308" s="495"/>
      <c r="L3308" s="495"/>
    </row>
    <row r="3309" spans="1:12" s="497" customFormat="1" x14ac:dyDescent="0.2">
      <c r="A3309" s="506"/>
      <c r="B3309" s="495"/>
      <c r="C3309" s="495"/>
      <c r="D3309" s="495"/>
      <c r="E3309" s="495"/>
      <c r="F3309" s="495"/>
      <c r="H3309" s="495"/>
      <c r="J3309" s="495"/>
      <c r="K3309" s="495"/>
      <c r="L3309" s="495"/>
    </row>
    <row r="3310" spans="1:12" s="497" customFormat="1" x14ac:dyDescent="0.2">
      <c r="A3310" s="506"/>
      <c r="B3310" s="495"/>
      <c r="C3310" s="495"/>
      <c r="D3310" s="495"/>
      <c r="E3310" s="495"/>
      <c r="F3310" s="495"/>
      <c r="H3310" s="495"/>
      <c r="J3310" s="495"/>
      <c r="K3310" s="495"/>
      <c r="L3310" s="495"/>
    </row>
    <row r="3311" spans="1:12" s="497" customFormat="1" x14ac:dyDescent="0.2">
      <c r="A3311" s="506"/>
      <c r="B3311" s="495"/>
      <c r="C3311" s="495"/>
      <c r="D3311" s="495"/>
      <c r="E3311" s="495"/>
      <c r="F3311" s="495"/>
      <c r="H3311" s="495"/>
      <c r="J3311" s="495"/>
      <c r="K3311" s="495"/>
      <c r="L3311" s="495"/>
    </row>
    <row r="3312" spans="1:12" s="497" customFormat="1" x14ac:dyDescent="0.2">
      <c r="A3312" s="506"/>
      <c r="B3312" s="495"/>
      <c r="C3312" s="495"/>
      <c r="D3312" s="495"/>
      <c r="E3312" s="495"/>
      <c r="F3312" s="495"/>
      <c r="H3312" s="495"/>
      <c r="J3312" s="495"/>
      <c r="K3312" s="495"/>
      <c r="L3312" s="495"/>
    </row>
    <row r="3313" spans="1:13" s="497" customFormat="1" x14ac:dyDescent="0.2">
      <c r="A3313" s="506"/>
      <c r="B3313" s="495"/>
      <c r="C3313" s="495"/>
      <c r="D3313" s="495"/>
      <c r="E3313" s="495"/>
      <c r="F3313" s="495"/>
      <c r="H3313" s="495"/>
      <c r="J3313" s="495"/>
      <c r="K3313" s="495"/>
      <c r="L3313" s="495"/>
    </row>
    <row r="3314" spans="1:13" s="497" customFormat="1" x14ac:dyDescent="0.2">
      <c r="A3314" s="506"/>
      <c r="B3314" s="495"/>
      <c r="C3314" s="495"/>
      <c r="D3314" s="495"/>
      <c r="E3314" s="495"/>
      <c r="F3314" s="495"/>
      <c r="H3314" s="495"/>
      <c r="J3314" s="495"/>
      <c r="K3314" s="495"/>
      <c r="L3314" s="495"/>
    </row>
    <row r="3315" spans="1:13" s="497" customFormat="1" x14ac:dyDescent="0.2">
      <c r="A3315" s="506"/>
      <c r="B3315" s="495"/>
      <c r="C3315" s="495"/>
      <c r="D3315" s="495"/>
      <c r="E3315" s="495"/>
      <c r="F3315" s="495"/>
      <c r="H3315" s="495"/>
      <c r="J3315" s="495"/>
      <c r="K3315" s="495"/>
      <c r="L3315" s="495"/>
    </row>
    <row r="3316" spans="1:13" s="497" customFormat="1" x14ac:dyDescent="0.2">
      <c r="A3316" s="506"/>
      <c r="B3316" s="495"/>
      <c r="C3316" s="495"/>
      <c r="D3316" s="495"/>
      <c r="E3316" s="495"/>
      <c r="F3316" s="495"/>
      <c r="H3316" s="495"/>
      <c r="J3316" s="495"/>
      <c r="K3316" s="495"/>
      <c r="L3316" s="495"/>
    </row>
    <row r="3317" spans="1:13" s="497" customFormat="1" x14ac:dyDescent="0.2">
      <c r="A3317" s="506"/>
      <c r="B3317" s="495"/>
      <c r="C3317" s="495"/>
      <c r="D3317" s="495"/>
      <c r="E3317" s="495"/>
      <c r="F3317" s="495"/>
      <c r="H3317" s="495"/>
      <c r="J3317" s="495"/>
      <c r="K3317" s="495"/>
      <c r="L3317" s="495"/>
    </row>
    <row r="3318" spans="1:13" s="497" customFormat="1" x14ac:dyDescent="0.2">
      <c r="A3318" s="506"/>
      <c r="B3318" s="495"/>
      <c r="C3318" s="495"/>
      <c r="D3318" s="495"/>
      <c r="E3318" s="495"/>
      <c r="F3318" s="495"/>
      <c r="H3318" s="495"/>
      <c r="J3318" s="495"/>
      <c r="K3318" s="495"/>
      <c r="L3318" s="495"/>
    </row>
    <row r="3319" spans="1:13" s="497" customFormat="1" x14ac:dyDescent="0.2">
      <c r="A3319" s="506"/>
      <c r="B3319" s="495"/>
      <c r="C3319" s="495"/>
      <c r="D3319" s="495"/>
      <c r="E3319" s="495"/>
      <c r="F3319" s="495"/>
      <c r="H3319" s="495"/>
      <c r="J3319" s="495"/>
      <c r="K3319" s="495"/>
      <c r="L3319" s="495"/>
    </row>
    <row r="3320" spans="1:13" s="497" customFormat="1" x14ac:dyDescent="0.2">
      <c r="A3320" s="506"/>
      <c r="B3320" s="495"/>
      <c r="C3320" s="495"/>
      <c r="D3320" s="495"/>
      <c r="E3320" s="495"/>
      <c r="F3320" s="495"/>
      <c r="H3320" s="495"/>
      <c r="J3320" s="495"/>
      <c r="K3320" s="495"/>
      <c r="L3320" s="495"/>
    </row>
    <row r="3321" spans="1:13" s="497" customFormat="1" x14ac:dyDescent="0.2">
      <c r="A3321" s="506"/>
      <c r="B3321" s="495"/>
      <c r="C3321" s="495"/>
      <c r="D3321" s="495"/>
      <c r="E3321" s="495"/>
      <c r="F3321" s="495"/>
      <c r="H3321" s="495"/>
      <c r="J3321" s="495"/>
      <c r="K3321" s="495"/>
      <c r="L3321" s="495"/>
    </row>
    <row r="3322" spans="1:13" s="497" customFormat="1" x14ac:dyDescent="0.2">
      <c r="A3322" s="506"/>
      <c r="B3322" s="495"/>
      <c r="C3322" s="495"/>
      <c r="D3322" s="495"/>
      <c r="E3322" s="495"/>
      <c r="F3322" s="495"/>
      <c r="H3322" s="495"/>
      <c r="J3322" s="495"/>
      <c r="K3322" s="495"/>
      <c r="L3322" s="495"/>
    </row>
    <row r="3323" spans="1:13" s="497" customFormat="1" x14ac:dyDescent="0.2">
      <c r="A3323" s="506"/>
      <c r="B3323" s="495"/>
      <c r="C3323" s="495"/>
      <c r="D3323" s="495"/>
      <c r="E3323" s="495"/>
      <c r="F3323" s="495"/>
      <c r="H3323" s="495"/>
      <c r="J3323" s="495"/>
      <c r="K3323" s="495"/>
      <c r="L3323" s="495"/>
    </row>
    <row r="3324" spans="1:13" s="497" customFormat="1" x14ac:dyDescent="0.2">
      <c r="A3324" s="506"/>
      <c r="B3324" s="495"/>
      <c r="C3324" s="495"/>
      <c r="D3324" s="495"/>
      <c r="E3324" s="495"/>
      <c r="F3324" s="495"/>
      <c r="H3324" s="495"/>
      <c r="J3324" s="495"/>
      <c r="K3324" s="495"/>
      <c r="L3324" s="495"/>
    </row>
    <row r="3325" spans="1:13" s="497" customFormat="1" x14ac:dyDescent="0.45">
      <c r="A3325" s="506"/>
      <c r="B3325" s="495"/>
      <c r="C3325" s="495"/>
      <c r="D3325" s="495"/>
      <c r="E3325" s="495"/>
      <c r="F3325" s="495"/>
      <c r="G3325" s="513"/>
      <c r="H3325" s="495"/>
      <c r="J3325" s="495"/>
      <c r="K3325" s="495"/>
      <c r="L3325" s="495"/>
      <c r="M3325" s="513"/>
    </row>
    <row r="3326" spans="1:13" s="497" customFormat="1" x14ac:dyDescent="0.2">
      <c r="A3326" s="506"/>
      <c r="B3326" s="495"/>
      <c r="C3326" s="495"/>
      <c r="D3326" s="495"/>
      <c r="E3326" s="495"/>
      <c r="F3326" s="495"/>
      <c r="H3326" s="495"/>
      <c r="J3326" s="495"/>
      <c r="K3326" s="495"/>
      <c r="L3326" s="495"/>
    </row>
    <row r="3327" spans="1:13" s="497" customFormat="1" x14ac:dyDescent="0.2">
      <c r="A3327" s="506"/>
      <c r="B3327" s="495"/>
      <c r="C3327" s="495"/>
      <c r="D3327" s="495"/>
      <c r="E3327" s="495"/>
      <c r="F3327" s="495"/>
      <c r="H3327" s="495"/>
      <c r="J3327" s="495"/>
      <c r="K3327" s="495"/>
      <c r="L3327" s="495"/>
    </row>
    <row r="3328" spans="1:13" s="497" customFormat="1" x14ac:dyDescent="0.2">
      <c r="A3328" s="506"/>
      <c r="B3328" s="495"/>
      <c r="C3328" s="495"/>
      <c r="D3328" s="495"/>
      <c r="E3328" s="495"/>
      <c r="F3328" s="495"/>
      <c r="H3328" s="495"/>
      <c r="J3328" s="495"/>
      <c r="K3328" s="495"/>
      <c r="L3328" s="495"/>
    </row>
    <row r="3329" spans="1:13" s="497" customFormat="1" x14ac:dyDescent="0.2">
      <c r="A3329" s="506"/>
      <c r="B3329" s="495"/>
      <c r="C3329" s="495"/>
      <c r="D3329" s="495"/>
      <c r="E3329" s="495"/>
      <c r="F3329" s="495"/>
      <c r="H3329" s="495"/>
      <c r="J3329" s="495"/>
      <c r="K3329" s="495"/>
      <c r="L3329" s="495"/>
    </row>
    <row r="3330" spans="1:13" s="497" customFormat="1" x14ac:dyDescent="0.2">
      <c r="A3330" s="506"/>
      <c r="B3330" s="495"/>
      <c r="C3330" s="495"/>
      <c r="D3330" s="495"/>
      <c r="E3330" s="495"/>
      <c r="F3330" s="495"/>
      <c r="H3330" s="495"/>
      <c r="J3330" s="495"/>
      <c r="K3330" s="495"/>
      <c r="L3330" s="495"/>
    </row>
    <row r="3331" spans="1:13" s="497" customFormat="1" x14ac:dyDescent="0.2">
      <c r="A3331" s="506"/>
      <c r="B3331" s="495"/>
      <c r="C3331" s="495"/>
      <c r="D3331" s="495"/>
      <c r="E3331" s="495"/>
      <c r="F3331" s="495"/>
      <c r="H3331" s="495"/>
      <c r="J3331" s="495"/>
      <c r="K3331" s="495"/>
      <c r="L3331" s="495"/>
    </row>
    <row r="3332" spans="1:13" s="497" customFormat="1" x14ac:dyDescent="0.2">
      <c r="A3332" s="506"/>
      <c r="B3332" s="495"/>
      <c r="C3332" s="495"/>
      <c r="D3332" s="495"/>
      <c r="E3332" s="495"/>
      <c r="F3332" s="495"/>
      <c r="H3332" s="495"/>
      <c r="J3332" s="495"/>
      <c r="K3332" s="495"/>
      <c r="L3332" s="495"/>
    </row>
    <row r="3333" spans="1:13" s="497" customFormat="1" x14ac:dyDescent="0.2">
      <c r="A3333" s="506"/>
      <c r="B3333" s="495"/>
      <c r="C3333" s="495"/>
      <c r="D3333" s="495"/>
      <c r="E3333" s="495"/>
      <c r="F3333" s="495"/>
      <c r="H3333" s="495"/>
      <c r="J3333" s="495"/>
      <c r="K3333" s="495"/>
      <c r="L3333" s="495"/>
    </row>
    <row r="3334" spans="1:13" s="497" customFormat="1" x14ac:dyDescent="0.45">
      <c r="A3334" s="506"/>
      <c r="B3334" s="495"/>
      <c r="C3334" s="495"/>
      <c r="D3334" s="495"/>
      <c r="E3334" s="495"/>
      <c r="F3334" s="495"/>
      <c r="G3334" s="513"/>
      <c r="H3334" s="495"/>
      <c r="J3334" s="495"/>
      <c r="K3334" s="495"/>
      <c r="L3334" s="495"/>
      <c r="M3334" s="513"/>
    </row>
    <row r="3335" spans="1:13" s="497" customFormat="1" x14ac:dyDescent="0.2">
      <c r="A3335" s="506"/>
      <c r="B3335" s="495"/>
      <c r="C3335" s="495"/>
      <c r="D3335" s="495"/>
      <c r="E3335" s="495"/>
      <c r="F3335" s="495"/>
      <c r="H3335" s="495"/>
      <c r="J3335" s="495"/>
      <c r="K3335" s="495"/>
      <c r="L3335" s="495"/>
    </row>
    <row r="3336" spans="1:13" s="497" customFormat="1" x14ac:dyDescent="0.2">
      <c r="A3336" s="506"/>
      <c r="B3336" s="495"/>
      <c r="C3336" s="495"/>
      <c r="D3336" s="495"/>
      <c r="E3336" s="495"/>
      <c r="F3336" s="495"/>
      <c r="H3336" s="495"/>
      <c r="J3336" s="495"/>
      <c r="K3336" s="495"/>
      <c r="L3336" s="495"/>
    </row>
    <row r="3337" spans="1:13" s="497" customFormat="1" x14ac:dyDescent="0.2">
      <c r="A3337" s="506"/>
      <c r="B3337" s="495"/>
      <c r="C3337" s="495"/>
      <c r="D3337" s="495"/>
      <c r="E3337" s="495"/>
      <c r="F3337" s="495"/>
      <c r="H3337" s="495"/>
      <c r="J3337" s="495"/>
      <c r="K3337" s="495"/>
      <c r="L3337" s="495"/>
    </row>
    <row r="3338" spans="1:13" s="497" customFormat="1" x14ac:dyDescent="0.2">
      <c r="A3338" s="506"/>
      <c r="B3338" s="495"/>
      <c r="C3338" s="495"/>
      <c r="D3338" s="495"/>
      <c r="E3338" s="495"/>
      <c r="F3338" s="495"/>
      <c r="H3338" s="495"/>
      <c r="J3338" s="495"/>
      <c r="K3338" s="495"/>
      <c r="L3338" s="495"/>
    </row>
    <row r="3339" spans="1:13" s="497" customFormat="1" x14ac:dyDescent="0.2">
      <c r="A3339" s="506"/>
      <c r="B3339" s="495"/>
      <c r="C3339" s="495"/>
      <c r="D3339" s="495"/>
      <c r="E3339" s="495"/>
      <c r="F3339" s="495"/>
      <c r="H3339" s="495"/>
      <c r="J3339" s="495"/>
      <c r="K3339" s="495"/>
      <c r="L3339" s="495"/>
    </row>
    <row r="3340" spans="1:13" s="497" customFormat="1" x14ac:dyDescent="0.2">
      <c r="A3340" s="506"/>
      <c r="B3340" s="495"/>
      <c r="C3340" s="495"/>
      <c r="D3340" s="495"/>
      <c r="E3340" s="495"/>
      <c r="F3340" s="495"/>
      <c r="H3340" s="495"/>
      <c r="J3340" s="495"/>
      <c r="K3340" s="495"/>
      <c r="L3340" s="495"/>
    </row>
    <row r="3341" spans="1:13" s="497" customFormat="1" x14ac:dyDescent="0.2">
      <c r="A3341" s="506"/>
      <c r="B3341" s="495"/>
      <c r="C3341" s="495"/>
      <c r="D3341" s="495"/>
      <c r="E3341" s="495"/>
      <c r="F3341" s="495"/>
      <c r="H3341" s="495"/>
      <c r="J3341" s="495"/>
      <c r="K3341" s="495"/>
      <c r="L3341" s="495"/>
    </row>
    <row r="3342" spans="1:13" s="497" customFormat="1" x14ac:dyDescent="0.2">
      <c r="A3342" s="506"/>
      <c r="B3342" s="495"/>
      <c r="C3342" s="495"/>
      <c r="D3342" s="495"/>
      <c r="E3342" s="495"/>
      <c r="F3342" s="495"/>
      <c r="H3342" s="495"/>
      <c r="J3342" s="495"/>
      <c r="K3342" s="495"/>
      <c r="L3342" s="495"/>
    </row>
    <row r="3343" spans="1:13" s="497" customFormat="1" x14ac:dyDescent="0.2">
      <c r="A3343" s="506"/>
      <c r="B3343" s="495"/>
      <c r="C3343" s="495"/>
      <c r="D3343" s="495"/>
      <c r="E3343" s="495"/>
      <c r="F3343" s="495"/>
      <c r="H3343" s="495"/>
      <c r="J3343" s="495"/>
      <c r="K3343" s="495"/>
      <c r="L3343" s="495"/>
    </row>
    <row r="3344" spans="1:13" s="497" customFormat="1" x14ac:dyDescent="0.2">
      <c r="A3344" s="506"/>
      <c r="B3344" s="495"/>
      <c r="C3344" s="495"/>
      <c r="D3344" s="495"/>
      <c r="E3344" s="495"/>
      <c r="F3344" s="495"/>
      <c r="H3344" s="495"/>
      <c r="J3344" s="495"/>
      <c r="K3344" s="495"/>
      <c r="L3344" s="495"/>
    </row>
    <row r="3345" spans="1:12" s="497" customFormat="1" x14ac:dyDescent="0.2">
      <c r="A3345" s="506"/>
      <c r="B3345" s="495"/>
      <c r="C3345" s="495"/>
      <c r="D3345" s="495"/>
      <c r="E3345" s="495"/>
      <c r="F3345" s="495"/>
      <c r="H3345" s="495"/>
      <c r="J3345" s="495"/>
      <c r="K3345" s="495"/>
      <c r="L3345" s="495"/>
    </row>
    <row r="3346" spans="1:12" s="497" customFormat="1" x14ac:dyDescent="0.2">
      <c r="A3346" s="506"/>
      <c r="B3346" s="495"/>
      <c r="C3346" s="495"/>
      <c r="D3346" s="495"/>
      <c r="E3346" s="495"/>
      <c r="F3346" s="495"/>
      <c r="H3346" s="495"/>
      <c r="J3346" s="495"/>
      <c r="K3346" s="495"/>
      <c r="L3346" s="495"/>
    </row>
    <row r="3347" spans="1:12" s="497" customFormat="1" x14ac:dyDescent="0.2">
      <c r="A3347" s="506"/>
      <c r="B3347" s="495"/>
      <c r="C3347" s="495"/>
      <c r="D3347" s="495"/>
      <c r="E3347" s="495"/>
      <c r="F3347" s="495"/>
      <c r="H3347" s="495"/>
      <c r="J3347" s="495"/>
      <c r="K3347" s="495"/>
      <c r="L3347" s="495"/>
    </row>
    <row r="3348" spans="1:12" s="497" customFormat="1" x14ac:dyDescent="0.2">
      <c r="A3348" s="506"/>
      <c r="B3348" s="495"/>
      <c r="C3348" s="495"/>
      <c r="D3348" s="495"/>
      <c r="E3348" s="495"/>
      <c r="F3348" s="495"/>
      <c r="H3348" s="495"/>
      <c r="J3348" s="495"/>
      <c r="K3348" s="495"/>
      <c r="L3348" s="495"/>
    </row>
    <row r="3349" spans="1:12" s="497" customFormat="1" x14ac:dyDescent="0.2">
      <c r="A3349" s="506"/>
      <c r="B3349" s="495"/>
      <c r="C3349" s="495"/>
      <c r="D3349" s="495"/>
      <c r="E3349" s="495"/>
      <c r="F3349" s="495"/>
      <c r="H3349" s="495"/>
      <c r="J3349" s="495"/>
      <c r="K3349" s="495"/>
      <c r="L3349" s="495"/>
    </row>
    <row r="3350" spans="1:12" s="497" customFormat="1" x14ac:dyDescent="0.2">
      <c r="A3350" s="506"/>
      <c r="B3350" s="495"/>
      <c r="C3350" s="495"/>
      <c r="D3350" s="495"/>
      <c r="E3350" s="495"/>
      <c r="F3350" s="495"/>
      <c r="H3350" s="495"/>
      <c r="J3350" s="495"/>
      <c r="K3350" s="495"/>
      <c r="L3350" s="495"/>
    </row>
    <row r="3351" spans="1:12" s="497" customFormat="1" x14ac:dyDescent="0.2">
      <c r="A3351" s="506"/>
      <c r="B3351" s="495"/>
      <c r="C3351" s="495"/>
      <c r="D3351" s="495"/>
      <c r="E3351" s="495"/>
      <c r="F3351" s="495"/>
      <c r="H3351" s="495"/>
      <c r="J3351" s="495"/>
      <c r="K3351" s="495"/>
      <c r="L3351" s="495"/>
    </row>
    <row r="3352" spans="1:12" s="497" customFormat="1" x14ac:dyDescent="0.2">
      <c r="A3352" s="506"/>
      <c r="B3352" s="495"/>
      <c r="C3352" s="495"/>
      <c r="D3352" s="495"/>
      <c r="E3352" s="495"/>
      <c r="F3352" s="495"/>
      <c r="H3352" s="495"/>
      <c r="J3352" s="495"/>
      <c r="K3352" s="495"/>
      <c r="L3352" s="495"/>
    </row>
    <row r="3353" spans="1:12" s="497" customFormat="1" x14ac:dyDescent="0.2">
      <c r="A3353" s="506"/>
      <c r="B3353" s="495"/>
      <c r="C3353" s="495"/>
      <c r="D3353" s="495"/>
      <c r="E3353" s="495"/>
      <c r="F3353" s="495"/>
      <c r="H3353" s="495"/>
      <c r="J3353" s="495"/>
      <c r="K3353" s="495"/>
      <c r="L3353" s="495"/>
    </row>
    <row r="3354" spans="1:12" s="497" customFormat="1" x14ac:dyDescent="0.2">
      <c r="A3354" s="506"/>
      <c r="B3354" s="495"/>
      <c r="C3354" s="495"/>
      <c r="D3354" s="495"/>
      <c r="E3354" s="495"/>
      <c r="F3354" s="495"/>
      <c r="H3354" s="495"/>
      <c r="J3354" s="495"/>
      <c r="K3354" s="495"/>
      <c r="L3354" s="495"/>
    </row>
    <row r="3355" spans="1:12" s="497" customFormat="1" x14ac:dyDescent="0.2">
      <c r="A3355" s="506"/>
      <c r="B3355" s="495"/>
      <c r="C3355" s="495"/>
      <c r="D3355" s="495"/>
      <c r="E3355" s="495"/>
      <c r="F3355" s="495"/>
      <c r="H3355" s="495"/>
      <c r="J3355" s="495"/>
      <c r="K3355" s="495"/>
      <c r="L3355" s="495"/>
    </row>
    <row r="3356" spans="1:12" s="497" customFormat="1" x14ac:dyDescent="0.2">
      <c r="A3356" s="506"/>
      <c r="B3356" s="495"/>
      <c r="C3356" s="495"/>
      <c r="D3356" s="495"/>
      <c r="E3356" s="495"/>
      <c r="F3356" s="495"/>
      <c r="H3356" s="495"/>
      <c r="J3356" s="495"/>
      <c r="K3356" s="495"/>
      <c r="L3356" s="495"/>
    </row>
    <row r="3357" spans="1:12" s="497" customFormat="1" x14ac:dyDescent="0.2">
      <c r="A3357" s="506"/>
      <c r="B3357" s="495"/>
      <c r="C3357" s="495"/>
      <c r="D3357" s="495"/>
      <c r="E3357" s="495"/>
      <c r="F3357" s="495"/>
      <c r="H3357" s="495"/>
      <c r="J3357" s="495"/>
      <c r="K3357" s="495"/>
      <c r="L3357" s="495"/>
    </row>
    <row r="3358" spans="1:12" s="497" customFormat="1" x14ac:dyDescent="0.2">
      <c r="A3358" s="506"/>
      <c r="B3358" s="495"/>
      <c r="C3358" s="495"/>
      <c r="D3358" s="495"/>
      <c r="E3358" s="495"/>
      <c r="F3358" s="495"/>
      <c r="H3358" s="495"/>
      <c r="J3358" s="495"/>
      <c r="K3358" s="495"/>
      <c r="L3358" s="495"/>
    </row>
    <row r="3359" spans="1:12" s="497" customFormat="1" x14ac:dyDescent="0.2">
      <c r="A3359" s="506"/>
      <c r="B3359" s="495"/>
      <c r="C3359" s="495"/>
      <c r="D3359" s="495"/>
      <c r="E3359" s="495"/>
      <c r="F3359" s="495"/>
      <c r="H3359" s="495"/>
      <c r="J3359" s="495"/>
      <c r="K3359" s="495"/>
      <c r="L3359" s="495"/>
    </row>
    <row r="3360" spans="1:12" s="497" customFormat="1" x14ac:dyDescent="0.2">
      <c r="A3360" s="506"/>
      <c r="B3360" s="495"/>
      <c r="C3360" s="495"/>
      <c r="D3360" s="495"/>
      <c r="E3360" s="495"/>
      <c r="F3360" s="495"/>
      <c r="H3360" s="495"/>
      <c r="J3360" s="495"/>
      <c r="K3360" s="495"/>
      <c r="L3360" s="495"/>
    </row>
    <row r="3361" spans="1:13" s="497" customFormat="1" x14ac:dyDescent="0.2">
      <c r="A3361" s="506"/>
      <c r="B3361" s="495"/>
      <c r="C3361" s="495"/>
      <c r="D3361" s="495"/>
      <c r="E3361" s="495"/>
      <c r="F3361" s="495"/>
      <c r="H3361" s="495"/>
      <c r="J3361" s="495"/>
      <c r="K3361" s="495"/>
      <c r="L3361" s="495"/>
    </row>
    <row r="3362" spans="1:13" s="497" customFormat="1" x14ac:dyDescent="0.2">
      <c r="A3362" s="506"/>
      <c r="B3362" s="495"/>
      <c r="C3362" s="495"/>
      <c r="D3362" s="495"/>
      <c r="E3362" s="495"/>
      <c r="F3362" s="495"/>
      <c r="H3362" s="495"/>
      <c r="J3362" s="495"/>
      <c r="K3362" s="495"/>
      <c r="L3362" s="495"/>
    </row>
    <row r="3363" spans="1:13" s="497" customFormat="1" x14ac:dyDescent="0.2">
      <c r="A3363" s="506"/>
      <c r="B3363" s="495"/>
      <c r="C3363" s="495"/>
      <c r="D3363" s="495"/>
      <c r="E3363" s="495"/>
      <c r="F3363" s="495"/>
      <c r="H3363" s="495"/>
      <c r="J3363" s="495"/>
      <c r="K3363" s="495"/>
      <c r="L3363" s="495"/>
    </row>
    <row r="3364" spans="1:13" s="497" customFormat="1" x14ac:dyDescent="0.2">
      <c r="A3364" s="506"/>
      <c r="B3364" s="495"/>
      <c r="C3364" s="495"/>
      <c r="D3364" s="495"/>
      <c r="E3364" s="495"/>
      <c r="F3364" s="495"/>
      <c r="H3364" s="495"/>
      <c r="J3364" s="495"/>
      <c r="K3364" s="495"/>
      <c r="L3364" s="495"/>
    </row>
    <row r="3365" spans="1:13" s="497" customFormat="1" x14ac:dyDescent="0.2">
      <c r="A3365" s="506"/>
      <c r="B3365" s="495"/>
      <c r="C3365" s="495"/>
      <c r="D3365" s="495"/>
      <c r="E3365" s="495"/>
      <c r="F3365" s="495"/>
      <c r="H3365" s="495"/>
      <c r="J3365" s="495"/>
      <c r="K3365" s="495"/>
      <c r="L3365" s="495"/>
    </row>
    <row r="3366" spans="1:13" s="497" customFormat="1" x14ac:dyDescent="0.2">
      <c r="A3366" s="506"/>
      <c r="B3366" s="495"/>
      <c r="C3366" s="495"/>
      <c r="D3366" s="495"/>
      <c r="E3366" s="495"/>
      <c r="F3366" s="495"/>
      <c r="H3366" s="495"/>
      <c r="J3366" s="495"/>
      <c r="K3366" s="495"/>
      <c r="L3366" s="495"/>
    </row>
    <row r="3367" spans="1:13" s="497" customFormat="1" x14ac:dyDescent="0.2">
      <c r="A3367" s="506"/>
      <c r="B3367" s="495"/>
      <c r="C3367" s="495"/>
      <c r="D3367" s="495"/>
      <c r="E3367" s="495"/>
      <c r="F3367" s="495"/>
      <c r="H3367" s="495"/>
      <c r="J3367" s="495"/>
      <c r="K3367" s="495"/>
      <c r="L3367" s="495"/>
    </row>
    <row r="3368" spans="1:13" s="497" customFormat="1" x14ac:dyDescent="0.2">
      <c r="A3368" s="506"/>
      <c r="B3368" s="495"/>
      <c r="C3368" s="495"/>
      <c r="D3368" s="495"/>
      <c r="E3368" s="495"/>
      <c r="F3368" s="495"/>
      <c r="H3368" s="495"/>
      <c r="J3368" s="495"/>
      <c r="K3368" s="495"/>
      <c r="L3368" s="495"/>
    </row>
    <row r="3369" spans="1:13" s="497" customFormat="1" x14ac:dyDescent="0.2">
      <c r="A3369" s="506"/>
      <c r="B3369" s="495"/>
      <c r="C3369" s="495"/>
      <c r="D3369" s="495"/>
      <c r="E3369" s="495"/>
      <c r="F3369" s="495"/>
      <c r="H3369" s="495"/>
      <c r="J3369" s="495"/>
      <c r="K3369" s="495"/>
      <c r="L3369" s="495"/>
    </row>
    <row r="3370" spans="1:13" s="497" customFormat="1" x14ac:dyDescent="0.2">
      <c r="A3370" s="506"/>
      <c r="B3370" s="495"/>
      <c r="C3370" s="495"/>
      <c r="D3370" s="495"/>
      <c r="E3370" s="495"/>
      <c r="F3370" s="495"/>
      <c r="H3370" s="495"/>
      <c r="J3370" s="495"/>
      <c r="K3370" s="495"/>
      <c r="L3370" s="495"/>
    </row>
    <row r="3371" spans="1:13" s="497" customFormat="1" x14ac:dyDescent="0.45">
      <c r="A3371" s="506"/>
      <c r="B3371" s="495"/>
      <c r="C3371" s="495"/>
      <c r="D3371" s="495"/>
      <c r="E3371" s="495"/>
      <c r="F3371" s="495"/>
      <c r="G3371" s="513"/>
      <c r="H3371" s="495"/>
      <c r="J3371" s="495"/>
      <c r="K3371" s="495"/>
      <c r="L3371" s="495"/>
      <c r="M3371" s="513"/>
    </row>
    <row r="3372" spans="1:13" s="497" customFormat="1" x14ac:dyDescent="0.2">
      <c r="A3372" s="506"/>
      <c r="B3372" s="495"/>
      <c r="C3372" s="495"/>
      <c r="D3372" s="495"/>
      <c r="E3372" s="495"/>
      <c r="F3372" s="495"/>
      <c r="H3372" s="495"/>
      <c r="J3372" s="495"/>
      <c r="K3372" s="495"/>
      <c r="L3372" s="495"/>
    </row>
    <row r="3373" spans="1:13" s="497" customFormat="1" x14ac:dyDescent="0.2">
      <c r="A3373" s="506"/>
      <c r="B3373" s="495"/>
      <c r="C3373" s="495"/>
      <c r="D3373" s="495"/>
      <c r="E3373" s="495"/>
      <c r="F3373" s="495"/>
      <c r="H3373" s="495"/>
      <c r="J3373" s="495"/>
      <c r="K3373" s="495"/>
      <c r="L3373" s="495"/>
    </row>
    <row r="3374" spans="1:13" s="497" customFormat="1" x14ac:dyDescent="0.2">
      <c r="A3374" s="506"/>
      <c r="B3374" s="495"/>
      <c r="C3374" s="495"/>
      <c r="D3374" s="495"/>
      <c r="E3374" s="495"/>
      <c r="F3374" s="495"/>
      <c r="H3374" s="495"/>
      <c r="J3374" s="495"/>
      <c r="K3374" s="495"/>
      <c r="L3374" s="495"/>
    </row>
    <row r="3375" spans="1:13" s="497" customFormat="1" x14ac:dyDescent="0.2">
      <c r="A3375" s="506"/>
      <c r="B3375" s="495"/>
      <c r="C3375" s="495"/>
      <c r="D3375" s="495"/>
      <c r="E3375" s="495"/>
      <c r="F3375" s="495"/>
      <c r="H3375" s="495"/>
      <c r="J3375" s="495"/>
      <c r="K3375" s="495"/>
      <c r="L3375" s="495"/>
    </row>
    <row r="3376" spans="1:13" s="497" customFormat="1" x14ac:dyDescent="0.2">
      <c r="A3376" s="506"/>
      <c r="B3376" s="495"/>
      <c r="C3376" s="495"/>
      <c r="D3376" s="495"/>
      <c r="E3376" s="495"/>
      <c r="F3376" s="495"/>
      <c r="H3376" s="495"/>
      <c r="J3376" s="495"/>
      <c r="K3376" s="495"/>
      <c r="L3376" s="495"/>
    </row>
    <row r="3377" spans="1:12" s="497" customFormat="1" x14ac:dyDescent="0.2">
      <c r="A3377" s="506"/>
      <c r="B3377" s="495"/>
      <c r="C3377" s="495"/>
      <c r="D3377" s="495"/>
      <c r="E3377" s="495"/>
      <c r="F3377" s="495"/>
      <c r="H3377" s="495"/>
      <c r="J3377" s="495"/>
      <c r="K3377" s="495"/>
      <c r="L3377" s="495"/>
    </row>
    <row r="3378" spans="1:12" s="497" customFormat="1" x14ac:dyDescent="0.2">
      <c r="A3378" s="506"/>
      <c r="B3378" s="495"/>
      <c r="C3378" s="495"/>
      <c r="D3378" s="495"/>
      <c r="E3378" s="495"/>
      <c r="F3378" s="495"/>
      <c r="H3378" s="495"/>
      <c r="J3378" s="495"/>
      <c r="K3378" s="495"/>
      <c r="L3378" s="495"/>
    </row>
    <row r="3379" spans="1:12" s="497" customFormat="1" x14ac:dyDescent="0.2">
      <c r="A3379" s="506"/>
      <c r="B3379" s="495"/>
      <c r="C3379" s="495"/>
      <c r="D3379" s="495"/>
      <c r="E3379" s="495"/>
      <c r="F3379" s="495"/>
      <c r="H3379" s="495"/>
      <c r="J3379" s="495"/>
      <c r="K3379" s="495"/>
      <c r="L3379" s="495"/>
    </row>
    <row r="3380" spans="1:12" s="497" customFormat="1" x14ac:dyDescent="0.2">
      <c r="A3380" s="506"/>
      <c r="B3380" s="495"/>
      <c r="C3380" s="495"/>
      <c r="D3380" s="495"/>
      <c r="E3380" s="495"/>
      <c r="F3380" s="495"/>
      <c r="H3380" s="495"/>
      <c r="J3380" s="495"/>
      <c r="K3380" s="495"/>
      <c r="L3380" s="495"/>
    </row>
    <row r="3381" spans="1:12" s="497" customFormat="1" x14ac:dyDescent="0.2">
      <c r="A3381" s="506"/>
      <c r="B3381" s="495"/>
      <c r="C3381" s="495"/>
      <c r="D3381" s="495"/>
      <c r="E3381" s="495"/>
      <c r="F3381" s="495"/>
      <c r="H3381" s="495"/>
      <c r="J3381" s="495"/>
      <c r="K3381" s="495"/>
      <c r="L3381" s="495"/>
    </row>
    <row r="3382" spans="1:12" s="497" customFormat="1" x14ac:dyDescent="0.2">
      <c r="A3382" s="506"/>
      <c r="B3382" s="495"/>
      <c r="C3382" s="495"/>
      <c r="D3382" s="495"/>
      <c r="E3382" s="495"/>
      <c r="F3382" s="495"/>
      <c r="H3382" s="495"/>
      <c r="J3382" s="495"/>
      <c r="K3382" s="495"/>
      <c r="L3382" s="495"/>
    </row>
    <row r="3383" spans="1:12" s="497" customFormat="1" x14ac:dyDescent="0.2">
      <c r="A3383" s="506"/>
      <c r="B3383" s="495"/>
      <c r="C3383" s="495"/>
      <c r="D3383" s="495"/>
      <c r="E3383" s="495"/>
      <c r="F3383" s="495"/>
      <c r="H3383" s="495"/>
      <c r="J3383" s="495"/>
      <c r="K3383" s="495"/>
      <c r="L3383" s="495"/>
    </row>
    <row r="3384" spans="1:12" s="497" customFormat="1" x14ac:dyDescent="0.2">
      <c r="A3384" s="506"/>
      <c r="B3384" s="495"/>
      <c r="C3384" s="495"/>
      <c r="D3384" s="495"/>
      <c r="E3384" s="495"/>
      <c r="F3384" s="495"/>
      <c r="H3384" s="495"/>
      <c r="J3384" s="495"/>
      <c r="K3384" s="495"/>
      <c r="L3384" s="495"/>
    </row>
    <row r="3385" spans="1:12" s="497" customFormat="1" x14ac:dyDescent="0.2">
      <c r="A3385" s="506"/>
      <c r="B3385" s="495"/>
      <c r="C3385" s="495"/>
      <c r="D3385" s="495"/>
      <c r="E3385" s="495"/>
      <c r="F3385" s="495"/>
      <c r="H3385" s="495"/>
      <c r="J3385" s="495"/>
      <c r="K3385" s="495"/>
      <c r="L3385" s="495"/>
    </row>
    <row r="3386" spans="1:12" s="497" customFormat="1" x14ac:dyDescent="0.2">
      <c r="A3386" s="506"/>
      <c r="B3386" s="495"/>
      <c r="C3386" s="495"/>
      <c r="D3386" s="495"/>
      <c r="E3386" s="495"/>
      <c r="F3386" s="495"/>
      <c r="H3386" s="495"/>
      <c r="J3386" s="495"/>
      <c r="K3386" s="495"/>
      <c r="L3386" s="495"/>
    </row>
    <row r="3387" spans="1:12" s="497" customFormat="1" x14ac:dyDescent="0.2">
      <c r="A3387" s="506"/>
      <c r="B3387" s="495"/>
      <c r="C3387" s="495"/>
      <c r="D3387" s="495"/>
      <c r="E3387" s="495"/>
      <c r="F3387" s="495"/>
      <c r="H3387" s="495"/>
      <c r="J3387" s="495"/>
      <c r="K3387" s="495"/>
      <c r="L3387" s="495"/>
    </row>
    <row r="3388" spans="1:12" s="497" customFormat="1" x14ac:dyDescent="0.2">
      <c r="A3388" s="506"/>
      <c r="B3388" s="495"/>
      <c r="C3388" s="495"/>
      <c r="D3388" s="495"/>
      <c r="E3388" s="495"/>
      <c r="F3388" s="495"/>
      <c r="H3388" s="495"/>
      <c r="J3388" s="495"/>
      <c r="K3388" s="495"/>
      <c r="L3388" s="495"/>
    </row>
    <row r="3389" spans="1:12" s="497" customFormat="1" x14ac:dyDescent="0.2">
      <c r="A3389" s="506"/>
      <c r="B3389" s="495"/>
      <c r="C3389" s="495"/>
      <c r="D3389" s="495"/>
      <c r="E3389" s="495"/>
      <c r="F3389" s="495"/>
      <c r="H3389" s="495"/>
      <c r="J3389" s="495"/>
      <c r="K3389" s="495"/>
      <c r="L3389" s="495"/>
    </row>
    <row r="3390" spans="1:12" s="497" customFormat="1" x14ac:dyDescent="0.2">
      <c r="A3390" s="506"/>
      <c r="B3390" s="495"/>
      <c r="C3390" s="495"/>
      <c r="D3390" s="495"/>
      <c r="E3390" s="495"/>
      <c r="F3390" s="495"/>
      <c r="H3390" s="495"/>
      <c r="J3390" s="495"/>
      <c r="K3390" s="495"/>
      <c r="L3390" s="495"/>
    </row>
    <row r="3391" spans="1:12" s="497" customFormat="1" x14ac:dyDescent="0.2">
      <c r="A3391" s="506"/>
      <c r="B3391" s="495"/>
      <c r="C3391" s="495"/>
      <c r="D3391" s="495"/>
      <c r="E3391" s="495"/>
      <c r="F3391" s="495"/>
      <c r="H3391" s="495"/>
      <c r="J3391" s="495"/>
      <c r="K3391" s="495"/>
      <c r="L3391" s="495"/>
    </row>
    <row r="3392" spans="1:12" s="497" customFormat="1" x14ac:dyDescent="0.2">
      <c r="A3392" s="506"/>
      <c r="B3392" s="495"/>
      <c r="C3392" s="495"/>
      <c r="D3392" s="495"/>
      <c r="E3392" s="495"/>
      <c r="F3392" s="495"/>
      <c r="H3392" s="495"/>
      <c r="J3392" s="495"/>
      <c r="K3392" s="495"/>
      <c r="L3392" s="495"/>
    </row>
    <row r="3393" spans="1:13" s="497" customFormat="1" x14ac:dyDescent="0.2">
      <c r="A3393" s="506"/>
      <c r="B3393" s="495"/>
      <c r="C3393" s="495"/>
      <c r="D3393" s="495"/>
      <c r="E3393" s="495"/>
      <c r="F3393" s="495"/>
      <c r="H3393" s="495"/>
      <c r="J3393" s="495"/>
      <c r="K3393" s="495"/>
      <c r="L3393" s="495"/>
    </row>
    <row r="3394" spans="1:13" s="497" customFormat="1" x14ac:dyDescent="0.2">
      <c r="A3394" s="506"/>
      <c r="B3394" s="495"/>
      <c r="C3394" s="495"/>
      <c r="D3394" s="495"/>
      <c r="E3394" s="495"/>
      <c r="F3394" s="495"/>
      <c r="H3394" s="495"/>
      <c r="J3394" s="495"/>
      <c r="K3394" s="495"/>
      <c r="L3394" s="495"/>
    </row>
    <row r="3395" spans="1:13" s="497" customFormat="1" x14ac:dyDescent="0.2">
      <c r="A3395" s="506"/>
      <c r="B3395" s="495"/>
      <c r="C3395" s="495"/>
      <c r="D3395" s="495"/>
      <c r="E3395" s="495"/>
      <c r="F3395" s="495"/>
      <c r="H3395" s="495"/>
      <c r="J3395" s="495"/>
      <c r="K3395" s="495"/>
      <c r="L3395" s="495"/>
    </row>
    <row r="3396" spans="1:13" s="497" customFormat="1" x14ac:dyDescent="0.2">
      <c r="A3396" s="506"/>
      <c r="B3396" s="495"/>
      <c r="C3396" s="495"/>
      <c r="D3396" s="495"/>
      <c r="E3396" s="495"/>
      <c r="F3396" s="495"/>
      <c r="H3396" s="495"/>
      <c r="J3396" s="495"/>
      <c r="K3396" s="495"/>
      <c r="L3396" s="495"/>
    </row>
    <row r="3397" spans="1:13" s="497" customFormat="1" x14ac:dyDescent="0.2">
      <c r="A3397" s="506"/>
      <c r="B3397" s="495"/>
      <c r="C3397" s="495"/>
      <c r="D3397" s="495"/>
      <c r="E3397" s="495"/>
      <c r="F3397" s="495"/>
      <c r="H3397" s="495"/>
      <c r="J3397" s="495"/>
      <c r="K3397" s="495"/>
      <c r="L3397" s="495"/>
    </row>
    <row r="3398" spans="1:13" s="497" customFormat="1" x14ac:dyDescent="0.2">
      <c r="A3398" s="506"/>
      <c r="B3398" s="495"/>
      <c r="C3398" s="495"/>
      <c r="D3398" s="495"/>
      <c r="E3398" s="495"/>
      <c r="F3398" s="495"/>
      <c r="H3398" s="495"/>
      <c r="J3398" s="495"/>
      <c r="K3398" s="495"/>
      <c r="L3398" s="495"/>
    </row>
    <row r="3399" spans="1:13" s="497" customFormat="1" x14ac:dyDescent="0.2">
      <c r="A3399" s="506"/>
      <c r="B3399" s="495"/>
      <c r="C3399" s="495"/>
      <c r="D3399" s="495"/>
      <c r="E3399" s="495"/>
      <c r="F3399" s="495"/>
      <c r="H3399" s="495"/>
      <c r="J3399" s="495"/>
      <c r="K3399" s="495"/>
      <c r="L3399" s="495"/>
    </row>
    <row r="3400" spans="1:13" s="497" customFormat="1" x14ac:dyDescent="0.2">
      <c r="A3400" s="506"/>
      <c r="B3400" s="495"/>
      <c r="C3400" s="495"/>
      <c r="D3400" s="495"/>
      <c r="E3400" s="495"/>
      <c r="F3400" s="495"/>
      <c r="H3400" s="495"/>
      <c r="J3400" s="495"/>
      <c r="K3400" s="495"/>
      <c r="L3400" s="495"/>
    </row>
    <row r="3401" spans="1:13" s="497" customFormat="1" x14ac:dyDescent="0.2">
      <c r="A3401" s="506"/>
      <c r="B3401" s="495"/>
      <c r="C3401" s="495"/>
      <c r="D3401" s="495"/>
      <c r="E3401" s="495"/>
      <c r="F3401" s="495"/>
      <c r="H3401" s="495"/>
      <c r="J3401" s="495"/>
      <c r="K3401" s="495"/>
      <c r="L3401" s="495"/>
    </row>
    <row r="3402" spans="1:13" s="497" customFormat="1" x14ac:dyDescent="0.2">
      <c r="A3402" s="506"/>
      <c r="B3402" s="495"/>
      <c r="C3402" s="495"/>
      <c r="D3402" s="495"/>
      <c r="E3402" s="495"/>
      <c r="F3402" s="495"/>
      <c r="H3402" s="495"/>
      <c r="J3402" s="495"/>
      <c r="K3402" s="495"/>
      <c r="L3402" s="495"/>
    </row>
    <row r="3403" spans="1:13" s="497" customFormat="1" x14ac:dyDescent="0.2">
      <c r="A3403" s="506"/>
      <c r="B3403" s="495"/>
      <c r="C3403" s="495"/>
      <c r="D3403" s="495"/>
      <c r="E3403" s="495"/>
      <c r="F3403" s="495"/>
      <c r="H3403" s="495"/>
      <c r="J3403" s="495"/>
      <c r="K3403" s="495"/>
      <c r="L3403" s="495"/>
    </row>
    <row r="3404" spans="1:13" s="497" customFormat="1" x14ac:dyDescent="0.2">
      <c r="A3404" s="506"/>
      <c r="B3404" s="495"/>
      <c r="C3404" s="495"/>
      <c r="D3404" s="495"/>
      <c r="E3404" s="495"/>
      <c r="F3404" s="495"/>
      <c r="H3404" s="495"/>
      <c r="J3404" s="495"/>
      <c r="K3404" s="495"/>
      <c r="L3404" s="495"/>
    </row>
    <row r="3405" spans="1:13" s="497" customFormat="1" x14ac:dyDescent="0.2">
      <c r="A3405" s="506"/>
      <c r="B3405" s="495"/>
      <c r="C3405" s="495"/>
      <c r="D3405" s="495"/>
      <c r="E3405" s="495"/>
      <c r="F3405" s="495"/>
      <c r="H3405" s="495"/>
      <c r="J3405" s="495"/>
      <c r="K3405" s="495"/>
      <c r="L3405" s="495"/>
    </row>
    <row r="3406" spans="1:13" s="497" customFormat="1" x14ac:dyDescent="0.2">
      <c r="A3406" s="506"/>
      <c r="B3406" s="495"/>
      <c r="C3406" s="495"/>
      <c r="D3406" s="495"/>
      <c r="E3406" s="495"/>
      <c r="F3406" s="495"/>
      <c r="H3406" s="495"/>
      <c r="J3406" s="495"/>
      <c r="K3406" s="495"/>
      <c r="L3406" s="495"/>
    </row>
    <row r="3407" spans="1:13" s="497" customFormat="1" x14ac:dyDescent="0.2">
      <c r="A3407" s="506"/>
      <c r="B3407" s="495"/>
      <c r="C3407" s="495"/>
      <c r="D3407" s="495"/>
      <c r="E3407" s="495"/>
      <c r="F3407" s="495"/>
      <c r="H3407" s="495"/>
      <c r="J3407" s="495"/>
      <c r="K3407" s="495"/>
      <c r="L3407" s="495"/>
    </row>
    <row r="3408" spans="1:13" s="497" customFormat="1" x14ac:dyDescent="0.2">
      <c r="A3408" s="506"/>
      <c r="B3408" s="495"/>
      <c r="C3408" s="495"/>
      <c r="D3408" s="495"/>
      <c r="E3408" s="495"/>
      <c r="F3408" s="495"/>
      <c r="H3408" s="495"/>
      <c r="J3408" s="495"/>
      <c r="K3408" s="495"/>
      <c r="L3408" s="495"/>
      <c r="M3408" s="515"/>
    </row>
    <row r="3409" spans="1:12" s="497" customFormat="1" x14ac:dyDescent="0.2">
      <c r="A3409" s="506"/>
      <c r="B3409" s="495"/>
      <c r="C3409" s="495"/>
      <c r="D3409" s="495"/>
      <c r="E3409" s="495"/>
      <c r="F3409" s="495"/>
      <c r="H3409" s="495"/>
      <c r="J3409" s="495"/>
      <c r="K3409" s="495"/>
      <c r="L3409" s="495"/>
    </row>
    <row r="3410" spans="1:12" s="497" customFormat="1" x14ac:dyDescent="0.2">
      <c r="A3410" s="506"/>
      <c r="B3410" s="495"/>
      <c r="C3410" s="495"/>
      <c r="D3410" s="495"/>
      <c r="E3410" s="495"/>
      <c r="F3410" s="495"/>
      <c r="H3410" s="495"/>
      <c r="J3410" s="495"/>
      <c r="K3410" s="495"/>
      <c r="L3410" s="495"/>
    </row>
    <row r="3411" spans="1:12" s="497" customFormat="1" x14ac:dyDescent="0.2">
      <c r="A3411" s="506"/>
      <c r="B3411" s="495"/>
      <c r="C3411" s="495"/>
      <c r="D3411" s="495"/>
      <c r="E3411" s="495"/>
      <c r="F3411" s="495"/>
      <c r="H3411" s="495"/>
      <c r="J3411" s="495"/>
      <c r="K3411" s="495"/>
      <c r="L3411" s="495"/>
    </row>
    <row r="3412" spans="1:12" s="497" customFormat="1" x14ac:dyDescent="0.2">
      <c r="A3412" s="506"/>
      <c r="B3412" s="495"/>
      <c r="C3412" s="495"/>
      <c r="D3412" s="495"/>
      <c r="E3412" s="495"/>
      <c r="F3412" s="495"/>
      <c r="H3412" s="495"/>
      <c r="J3412" s="495"/>
      <c r="K3412" s="495"/>
      <c r="L3412" s="495"/>
    </row>
    <row r="3413" spans="1:12" s="497" customFormat="1" x14ac:dyDescent="0.2">
      <c r="A3413" s="506"/>
      <c r="B3413" s="495"/>
      <c r="C3413" s="495"/>
      <c r="D3413" s="495"/>
      <c r="E3413" s="495"/>
      <c r="F3413" s="495"/>
      <c r="H3413" s="495"/>
      <c r="J3413" s="495"/>
      <c r="K3413" s="495"/>
      <c r="L3413" s="495"/>
    </row>
    <row r="3414" spans="1:12" s="497" customFormat="1" x14ac:dyDescent="0.2">
      <c r="A3414" s="506"/>
      <c r="B3414" s="495"/>
      <c r="C3414" s="495"/>
      <c r="D3414" s="495"/>
      <c r="E3414" s="495"/>
      <c r="F3414" s="495"/>
      <c r="H3414" s="495"/>
      <c r="J3414" s="495"/>
      <c r="K3414" s="495"/>
      <c r="L3414" s="495"/>
    </row>
    <row r="3415" spans="1:12" s="497" customFormat="1" x14ac:dyDescent="0.2">
      <c r="A3415" s="506"/>
      <c r="B3415" s="495"/>
      <c r="C3415" s="495"/>
      <c r="D3415" s="495"/>
      <c r="E3415" s="495"/>
      <c r="F3415" s="495"/>
      <c r="H3415" s="495"/>
      <c r="J3415" s="495"/>
      <c r="K3415" s="495"/>
      <c r="L3415" s="495"/>
    </row>
    <row r="3416" spans="1:12" s="497" customFormat="1" x14ac:dyDescent="0.2">
      <c r="A3416" s="506"/>
      <c r="B3416" s="495"/>
      <c r="C3416" s="495"/>
      <c r="D3416" s="495"/>
      <c r="E3416" s="495"/>
      <c r="F3416" s="495"/>
      <c r="H3416" s="495"/>
      <c r="J3416" s="495"/>
      <c r="K3416" s="495"/>
      <c r="L3416" s="495"/>
    </row>
    <row r="3417" spans="1:12" s="497" customFormat="1" x14ac:dyDescent="0.2">
      <c r="A3417" s="506"/>
      <c r="B3417" s="495"/>
      <c r="C3417" s="495"/>
      <c r="D3417" s="495"/>
      <c r="E3417" s="495"/>
      <c r="F3417" s="495"/>
      <c r="H3417" s="495"/>
      <c r="J3417" s="495"/>
      <c r="K3417" s="495"/>
      <c r="L3417" s="495"/>
    </row>
    <row r="3418" spans="1:12" s="497" customFormat="1" x14ac:dyDescent="0.2">
      <c r="A3418" s="506"/>
      <c r="B3418" s="495"/>
      <c r="C3418" s="495"/>
      <c r="D3418" s="495"/>
      <c r="E3418" s="495"/>
      <c r="F3418" s="495"/>
      <c r="H3418" s="495"/>
      <c r="J3418" s="495"/>
      <c r="K3418" s="495"/>
      <c r="L3418" s="495"/>
    </row>
    <row r="3419" spans="1:12" s="497" customFormat="1" x14ac:dyDescent="0.2">
      <c r="A3419" s="506"/>
      <c r="B3419" s="495"/>
      <c r="C3419" s="495"/>
      <c r="D3419" s="495"/>
      <c r="E3419" s="495"/>
      <c r="F3419" s="495"/>
      <c r="H3419" s="495"/>
      <c r="J3419" s="495"/>
      <c r="K3419" s="495"/>
      <c r="L3419" s="495"/>
    </row>
    <row r="3420" spans="1:12" s="497" customFormat="1" x14ac:dyDescent="0.2">
      <c r="A3420" s="506"/>
      <c r="B3420" s="495"/>
      <c r="C3420" s="495"/>
      <c r="D3420" s="495"/>
      <c r="E3420" s="495"/>
      <c r="F3420" s="495"/>
      <c r="H3420" s="495"/>
      <c r="J3420" s="495"/>
      <c r="K3420" s="495"/>
      <c r="L3420" s="495"/>
    </row>
    <row r="3421" spans="1:12" s="497" customFormat="1" x14ac:dyDescent="0.2">
      <c r="A3421" s="506"/>
      <c r="B3421" s="495"/>
      <c r="C3421" s="495"/>
      <c r="D3421" s="495"/>
      <c r="E3421" s="495"/>
      <c r="F3421" s="495"/>
      <c r="H3421" s="495"/>
      <c r="J3421" s="495"/>
      <c r="K3421" s="495"/>
      <c r="L3421" s="495"/>
    </row>
    <row r="3422" spans="1:12" s="497" customFormat="1" x14ac:dyDescent="0.2">
      <c r="A3422" s="506"/>
      <c r="B3422" s="495"/>
      <c r="C3422" s="495"/>
      <c r="D3422" s="495"/>
      <c r="E3422" s="495"/>
      <c r="F3422" s="495"/>
      <c r="H3422" s="495"/>
      <c r="J3422" s="495"/>
      <c r="K3422" s="495"/>
      <c r="L3422" s="495"/>
    </row>
    <row r="3423" spans="1:12" s="497" customFormat="1" x14ac:dyDescent="0.2">
      <c r="A3423" s="506"/>
      <c r="B3423" s="495"/>
      <c r="C3423" s="495"/>
      <c r="D3423" s="495"/>
      <c r="E3423" s="495"/>
      <c r="F3423" s="495"/>
      <c r="H3423" s="495"/>
      <c r="J3423" s="495"/>
      <c r="K3423" s="495"/>
      <c r="L3423" s="495"/>
    </row>
    <row r="3424" spans="1:12" s="497" customFormat="1" x14ac:dyDescent="0.2">
      <c r="A3424" s="506"/>
      <c r="B3424" s="495"/>
      <c r="C3424" s="495"/>
      <c r="D3424" s="495"/>
      <c r="E3424" s="495"/>
      <c r="F3424" s="495"/>
      <c r="H3424" s="495"/>
      <c r="J3424" s="495"/>
      <c r="K3424" s="495"/>
      <c r="L3424" s="495"/>
    </row>
    <row r="3425" spans="1:12" s="497" customFormat="1" x14ac:dyDescent="0.2">
      <c r="A3425" s="506"/>
      <c r="B3425" s="495"/>
      <c r="C3425" s="495"/>
      <c r="D3425" s="495"/>
      <c r="E3425" s="495"/>
      <c r="F3425" s="495"/>
      <c r="H3425" s="495"/>
      <c r="J3425" s="495"/>
      <c r="K3425" s="495"/>
      <c r="L3425" s="495"/>
    </row>
    <row r="3426" spans="1:12" s="497" customFormat="1" x14ac:dyDescent="0.2">
      <c r="A3426" s="506"/>
      <c r="B3426" s="495"/>
      <c r="C3426" s="495"/>
      <c r="D3426" s="495"/>
      <c r="E3426" s="495"/>
      <c r="F3426" s="495"/>
      <c r="H3426" s="495"/>
      <c r="J3426" s="495"/>
      <c r="K3426" s="495"/>
      <c r="L3426" s="495"/>
    </row>
    <row r="3427" spans="1:12" s="497" customFormat="1" x14ac:dyDescent="0.2">
      <c r="A3427" s="506"/>
      <c r="B3427" s="495"/>
      <c r="C3427" s="495"/>
      <c r="D3427" s="495"/>
      <c r="E3427" s="495"/>
      <c r="F3427" s="495"/>
      <c r="H3427" s="495"/>
      <c r="J3427" s="495"/>
      <c r="K3427" s="495"/>
      <c r="L3427" s="495"/>
    </row>
    <row r="3428" spans="1:12" s="497" customFormat="1" x14ac:dyDescent="0.2">
      <c r="A3428" s="506"/>
      <c r="B3428" s="495"/>
      <c r="C3428" s="495"/>
      <c r="D3428" s="495"/>
      <c r="E3428" s="495"/>
      <c r="F3428" s="495"/>
      <c r="H3428" s="495"/>
      <c r="J3428" s="495"/>
      <c r="K3428" s="495"/>
      <c r="L3428" s="495"/>
    </row>
    <row r="3429" spans="1:12" s="497" customFormat="1" x14ac:dyDescent="0.2">
      <c r="A3429" s="506"/>
      <c r="B3429" s="495"/>
      <c r="C3429" s="495"/>
      <c r="D3429" s="495"/>
      <c r="E3429" s="495"/>
      <c r="F3429" s="495"/>
      <c r="H3429" s="495"/>
      <c r="J3429" s="495"/>
      <c r="K3429" s="495"/>
      <c r="L3429" s="495"/>
    </row>
    <row r="3430" spans="1:12" s="497" customFormat="1" x14ac:dyDescent="0.2">
      <c r="A3430" s="506"/>
      <c r="B3430" s="495"/>
      <c r="C3430" s="495"/>
      <c r="D3430" s="495"/>
      <c r="E3430" s="495"/>
      <c r="F3430" s="495"/>
      <c r="H3430" s="495"/>
      <c r="J3430" s="495"/>
      <c r="K3430" s="495"/>
      <c r="L3430" s="495"/>
    </row>
    <row r="3431" spans="1:12" s="497" customFormat="1" x14ac:dyDescent="0.2">
      <c r="A3431" s="506"/>
      <c r="B3431" s="495"/>
      <c r="C3431" s="495"/>
      <c r="D3431" s="495"/>
      <c r="E3431" s="495"/>
      <c r="F3431" s="495"/>
      <c r="H3431" s="495"/>
      <c r="J3431" s="495"/>
      <c r="K3431" s="495"/>
      <c r="L3431" s="495"/>
    </row>
    <row r="3432" spans="1:12" s="497" customFormat="1" x14ac:dyDescent="0.2">
      <c r="A3432" s="506"/>
      <c r="B3432" s="495"/>
      <c r="C3432" s="495"/>
      <c r="D3432" s="495"/>
      <c r="E3432" s="495"/>
      <c r="F3432" s="495"/>
      <c r="H3432" s="495"/>
      <c r="J3432" s="495"/>
      <c r="K3432" s="495"/>
      <c r="L3432" s="495"/>
    </row>
    <row r="3433" spans="1:12" s="497" customFormat="1" x14ac:dyDescent="0.2">
      <c r="A3433" s="506"/>
      <c r="B3433" s="495"/>
      <c r="C3433" s="495"/>
      <c r="D3433" s="495"/>
      <c r="E3433" s="495"/>
      <c r="F3433" s="495"/>
      <c r="H3433" s="495"/>
      <c r="J3433" s="495"/>
      <c r="K3433" s="495"/>
      <c r="L3433" s="495"/>
    </row>
    <row r="3434" spans="1:12" s="497" customFormat="1" x14ac:dyDescent="0.2">
      <c r="A3434" s="506"/>
      <c r="B3434" s="495"/>
      <c r="C3434" s="495"/>
      <c r="D3434" s="495"/>
      <c r="E3434" s="495"/>
      <c r="F3434" s="495"/>
      <c r="H3434" s="495"/>
      <c r="J3434" s="495"/>
      <c r="K3434" s="495"/>
      <c r="L3434" s="495"/>
    </row>
    <row r="3435" spans="1:12" s="497" customFormat="1" x14ac:dyDescent="0.2">
      <c r="A3435" s="506"/>
      <c r="B3435" s="495"/>
      <c r="C3435" s="495"/>
      <c r="D3435" s="495"/>
      <c r="E3435" s="495"/>
      <c r="F3435" s="495"/>
      <c r="H3435" s="495"/>
      <c r="J3435" s="495"/>
      <c r="K3435" s="495"/>
      <c r="L3435" s="495"/>
    </row>
    <row r="3436" spans="1:12" s="497" customFormat="1" x14ac:dyDescent="0.2">
      <c r="A3436" s="506"/>
      <c r="B3436" s="495"/>
      <c r="C3436" s="495"/>
      <c r="D3436" s="495"/>
      <c r="E3436" s="495"/>
      <c r="F3436" s="495"/>
      <c r="H3436" s="495"/>
      <c r="J3436" s="495"/>
      <c r="K3436" s="495"/>
      <c r="L3436" s="495"/>
    </row>
    <row r="3437" spans="1:12" s="497" customFormat="1" x14ac:dyDescent="0.2">
      <c r="A3437" s="506"/>
      <c r="B3437" s="495"/>
      <c r="C3437" s="495"/>
      <c r="D3437" s="495"/>
      <c r="E3437" s="495"/>
      <c r="F3437" s="495"/>
      <c r="H3437" s="495"/>
      <c r="J3437" s="495"/>
      <c r="K3437" s="495"/>
      <c r="L3437" s="495"/>
    </row>
    <row r="3438" spans="1:12" s="497" customFormat="1" x14ac:dyDescent="0.2">
      <c r="A3438" s="506"/>
      <c r="B3438" s="495"/>
      <c r="C3438" s="495"/>
      <c r="D3438" s="495"/>
      <c r="E3438" s="495"/>
      <c r="F3438" s="495"/>
      <c r="H3438" s="495"/>
      <c r="J3438" s="495"/>
      <c r="K3438" s="495"/>
      <c r="L3438" s="495"/>
    </row>
    <row r="3439" spans="1:12" s="497" customFormat="1" x14ac:dyDescent="0.2">
      <c r="A3439" s="506"/>
      <c r="B3439" s="495"/>
      <c r="C3439" s="495"/>
      <c r="D3439" s="495"/>
      <c r="E3439" s="495"/>
      <c r="F3439" s="495"/>
      <c r="H3439" s="495"/>
      <c r="J3439" s="495"/>
      <c r="K3439" s="495"/>
      <c r="L3439" s="495"/>
    </row>
    <row r="3440" spans="1:12" s="497" customFormat="1" x14ac:dyDescent="0.2">
      <c r="A3440" s="506"/>
      <c r="B3440" s="495"/>
      <c r="C3440" s="495"/>
      <c r="D3440" s="495"/>
      <c r="E3440" s="495"/>
      <c r="F3440" s="495"/>
      <c r="H3440" s="495"/>
      <c r="J3440" s="495"/>
      <c r="K3440" s="495"/>
      <c r="L3440" s="495"/>
    </row>
    <row r="3441" spans="1:12" s="497" customFormat="1" x14ac:dyDescent="0.2">
      <c r="A3441" s="506"/>
      <c r="B3441" s="495"/>
      <c r="C3441" s="495"/>
      <c r="D3441" s="495"/>
      <c r="E3441" s="495"/>
      <c r="F3441" s="495"/>
      <c r="H3441" s="495"/>
      <c r="J3441" s="495"/>
      <c r="K3441" s="495"/>
      <c r="L3441" s="495"/>
    </row>
    <row r="3442" spans="1:12" s="497" customFormat="1" x14ac:dyDescent="0.2">
      <c r="A3442" s="506"/>
      <c r="B3442" s="495"/>
      <c r="C3442" s="495"/>
      <c r="D3442" s="495"/>
      <c r="E3442" s="495"/>
      <c r="F3442" s="495"/>
      <c r="H3442" s="495"/>
      <c r="J3442" s="495"/>
      <c r="K3442" s="495"/>
      <c r="L3442" s="495"/>
    </row>
    <row r="3443" spans="1:12" s="497" customFormat="1" x14ac:dyDescent="0.2">
      <c r="A3443" s="506"/>
      <c r="B3443" s="495"/>
      <c r="C3443" s="495"/>
      <c r="D3443" s="495"/>
      <c r="E3443" s="495"/>
      <c r="F3443" s="495"/>
      <c r="H3443" s="495"/>
      <c r="J3443" s="495"/>
      <c r="K3443" s="495"/>
      <c r="L3443" s="495"/>
    </row>
    <row r="3444" spans="1:12" s="497" customFormat="1" x14ac:dyDescent="0.2">
      <c r="A3444" s="506"/>
      <c r="B3444" s="495"/>
      <c r="C3444" s="495"/>
      <c r="D3444" s="495"/>
      <c r="E3444" s="495"/>
      <c r="F3444" s="495"/>
      <c r="H3444" s="495"/>
      <c r="J3444" s="495"/>
      <c r="K3444" s="495"/>
      <c r="L3444" s="495"/>
    </row>
    <row r="3445" spans="1:12" s="497" customFormat="1" x14ac:dyDescent="0.2">
      <c r="A3445" s="506"/>
      <c r="B3445" s="495"/>
      <c r="C3445" s="495"/>
      <c r="D3445" s="495"/>
      <c r="E3445" s="495"/>
      <c r="F3445" s="495"/>
      <c r="H3445" s="495"/>
      <c r="J3445" s="495"/>
      <c r="K3445" s="495"/>
      <c r="L3445" s="495"/>
    </row>
    <row r="3446" spans="1:12" s="497" customFormat="1" x14ac:dyDescent="0.2">
      <c r="A3446" s="506"/>
      <c r="B3446" s="495"/>
      <c r="C3446" s="495"/>
      <c r="D3446" s="495"/>
      <c r="E3446" s="495"/>
      <c r="F3446" s="495"/>
      <c r="H3446" s="495"/>
      <c r="J3446" s="495"/>
      <c r="K3446" s="495"/>
      <c r="L3446" s="495"/>
    </row>
    <row r="3447" spans="1:12" s="497" customFormat="1" x14ac:dyDescent="0.2">
      <c r="A3447" s="506"/>
      <c r="B3447" s="495"/>
      <c r="C3447" s="495"/>
      <c r="D3447" s="495"/>
      <c r="E3447" s="495"/>
      <c r="F3447" s="495"/>
      <c r="H3447" s="495"/>
      <c r="J3447" s="495"/>
      <c r="K3447" s="495"/>
      <c r="L3447" s="495"/>
    </row>
    <row r="3448" spans="1:12" s="497" customFormat="1" x14ac:dyDescent="0.2">
      <c r="A3448" s="506"/>
      <c r="B3448" s="495"/>
      <c r="C3448" s="495"/>
      <c r="D3448" s="495"/>
      <c r="E3448" s="495"/>
      <c r="F3448" s="495"/>
      <c r="H3448" s="495"/>
      <c r="J3448" s="495"/>
      <c r="K3448" s="495"/>
      <c r="L3448" s="495"/>
    </row>
    <row r="3449" spans="1:12" s="497" customFormat="1" x14ac:dyDescent="0.2">
      <c r="A3449" s="506"/>
      <c r="B3449" s="495"/>
      <c r="C3449" s="495"/>
      <c r="D3449" s="495"/>
      <c r="E3449" s="495"/>
      <c r="F3449" s="495"/>
      <c r="H3449" s="495"/>
      <c r="J3449" s="495"/>
      <c r="K3449" s="495"/>
      <c r="L3449" s="495"/>
    </row>
    <row r="3450" spans="1:12" s="497" customFormat="1" x14ac:dyDescent="0.2">
      <c r="A3450" s="506"/>
      <c r="B3450" s="495"/>
      <c r="C3450" s="495"/>
      <c r="D3450" s="495"/>
      <c r="E3450" s="495"/>
      <c r="F3450" s="495"/>
      <c r="H3450" s="495"/>
      <c r="J3450" s="495"/>
      <c r="K3450" s="495"/>
      <c r="L3450" s="495"/>
    </row>
    <row r="3451" spans="1:12" s="497" customFormat="1" x14ac:dyDescent="0.2">
      <c r="A3451" s="506"/>
      <c r="B3451" s="495"/>
      <c r="C3451" s="495"/>
      <c r="D3451" s="495"/>
      <c r="E3451" s="495"/>
      <c r="F3451" s="495"/>
      <c r="H3451" s="495"/>
      <c r="J3451" s="495"/>
      <c r="K3451" s="495"/>
      <c r="L3451" s="495"/>
    </row>
    <row r="3452" spans="1:12" s="497" customFormat="1" x14ac:dyDescent="0.2">
      <c r="A3452" s="506"/>
      <c r="B3452" s="495"/>
      <c r="C3452" s="495"/>
      <c r="D3452" s="495"/>
      <c r="E3452" s="495"/>
      <c r="F3452" s="495"/>
      <c r="H3452" s="495"/>
      <c r="J3452" s="495"/>
      <c r="K3452" s="495"/>
      <c r="L3452" s="495"/>
    </row>
    <row r="3453" spans="1:12" s="497" customFormat="1" x14ac:dyDescent="0.2">
      <c r="A3453" s="506"/>
      <c r="B3453" s="495"/>
      <c r="C3453" s="495"/>
      <c r="D3453" s="495"/>
      <c r="E3453" s="495"/>
      <c r="F3453" s="495"/>
      <c r="H3453" s="495"/>
      <c r="J3453" s="495"/>
      <c r="K3453" s="495"/>
      <c r="L3453" s="495"/>
    </row>
    <row r="3454" spans="1:12" s="497" customFormat="1" x14ac:dyDescent="0.2">
      <c r="A3454" s="506"/>
      <c r="B3454" s="495"/>
      <c r="C3454" s="495"/>
      <c r="D3454" s="495"/>
      <c r="E3454" s="495"/>
      <c r="F3454" s="495"/>
      <c r="H3454" s="495"/>
      <c r="J3454" s="495"/>
      <c r="K3454" s="495"/>
      <c r="L3454" s="495"/>
    </row>
    <row r="3455" spans="1:12" s="497" customFormat="1" x14ac:dyDescent="0.2">
      <c r="A3455" s="506"/>
      <c r="B3455" s="495"/>
      <c r="C3455" s="495"/>
      <c r="D3455" s="495"/>
      <c r="E3455" s="495"/>
      <c r="F3455" s="495"/>
      <c r="H3455" s="495"/>
      <c r="J3455" s="495"/>
      <c r="K3455" s="495"/>
      <c r="L3455" s="495"/>
    </row>
    <row r="3456" spans="1:12" s="497" customFormat="1" x14ac:dyDescent="0.2">
      <c r="A3456" s="506"/>
      <c r="B3456" s="495"/>
      <c r="C3456" s="495"/>
      <c r="D3456" s="495"/>
      <c r="E3456" s="495"/>
      <c r="F3456" s="495"/>
      <c r="H3456" s="495"/>
      <c r="J3456" s="495"/>
      <c r="K3456" s="495"/>
      <c r="L3456" s="495"/>
    </row>
    <row r="3457" spans="1:12" s="497" customFormat="1" x14ac:dyDescent="0.2">
      <c r="A3457" s="506"/>
      <c r="B3457" s="495"/>
      <c r="C3457" s="495"/>
      <c r="D3457" s="495"/>
      <c r="E3457" s="495"/>
      <c r="F3457" s="495"/>
      <c r="H3457" s="495"/>
      <c r="J3457" s="495"/>
      <c r="K3457" s="495"/>
      <c r="L3457" s="495"/>
    </row>
    <row r="3458" spans="1:12" s="497" customFormat="1" x14ac:dyDescent="0.2">
      <c r="A3458" s="506"/>
      <c r="B3458" s="495"/>
      <c r="C3458" s="495"/>
      <c r="D3458" s="495"/>
      <c r="E3458" s="495"/>
      <c r="F3458" s="495"/>
      <c r="H3458" s="495"/>
      <c r="J3458" s="495"/>
      <c r="K3458" s="495"/>
      <c r="L3458" s="495"/>
    </row>
    <row r="3459" spans="1:12" s="497" customFormat="1" x14ac:dyDescent="0.2">
      <c r="A3459" s="506"/>
      <c r="B3459" s="495"/>
      <c r="C3459" s="495"/>
      <c r="D3459" s="495"/>
      <c r="E3459" s="495"/>
      <c r="F3459" s="495"/>
      <c r="H3459" s="495"/>
      <c r="J3459" s="495"/>
      <c r="K3459" s="495"/>
      <c r="L3459" s="495"/>
    </row>
    <row r="3460" spans="1:12" s="497" customFormat="1" x14ac:dyDescent="0.2">
      <c r="A3460" s="506"/>
      <c r="B3460" s="495"/>
      <c r="C3460" s="495"/>
      <c r="D3460" s="495"/>
      <c r="E3460" s="495"/>
      <c r="F3460" s="495"/>
      <c r="H3460" s="495"/>
      <c r="J3460" s="495"/>
      <c r="K3460" s="495"/>
      <c r="L3460" s="495"/>
    </row>
    <row r="3461" spans="1:12" s="497" customFormat="1" x14ac:dyDescent="0.2">
      <c r="A3461" s="506"/>
      <c r="B3461" s="495"/>
      <c r="C3461" s="495"/>
      <c r="D3461" s="495"/>
      <c r="E3461" s="495"/>
      <c r="F3461" s="495"/>
      <c r="H3461" s="495"/>
      <c r="J3461" s="495"/>
      <c r="K3461" s="495"/>
      <c r="L3461" s="495"/>
    </row>
    <row r="3462" spans="1:12" s="497" customFormat="1" x14ac:dyDescent="0.2">
      <c r="A3462" s="506"/>
      <c r="B3462" s="495"/>
      <c r="C3462" s="495"/>
      <c r="D3462" s="495"/>
      <c r="E3462" s="495"/>
      <c r="F3462" s="495"/>
      <c r="H3462" s="495"/>
      <c r="J3462" s="495"/>
      <c r="K3462" s="495"/>
      <c r="L3462" s="495"/>
    </row>
    <row r="3463" spans="1:12" s="497" customFormat="1" x14ac:dyDescent="0.2">
      <c r="A3463" s="506"/>
      <c r="B3463" s="495"/>
      <c r="C3463" s="495"/>
      <c r="D3463" s="495"/>
      <c r="E3463" s="495"/>
      <c r="F3463" s="495"/>
      <c r="H3463" s="495"/>
      <c r="J3463" s="495"/>
      <c r="K3463" s="495"/>
      <c r="L3463" s="495"/>
    </row>
    <row r="3464" spans="1:12" s="497" customFormat="1" x14ac:dyDescent="0.2">
      <c r="A3464" s="506"/>
      <c r="B3464" s="495"/>
      <c r="C3464" s="495"/>
      <c r="D3464" s="495"/>
      <c r="E3464" s="495"/>
      <c r="F3464" s="495"/>
      <c r="H3464" s="495"/>
      <c r="J3464" s="495"/>
      <c r="K3464" s="495"/>
      <c r="L3464" s="495"/>
    </row>
    <row r="3465" spans="1:12" s="497" customFormat="1" x14ac:dyDescent="0.2">
      <c r="A3465" s="506"/>
      <c r="B3465" s="495"/>
      <c r="C3465" s="495"/>
      <c r="D3465" s="495"/>
      <c r="E3465" s="495"/>
      <c r="F3465" s="495"/>
      <c r="H3465" s="495"/>
      <c r="J3465" s="495"/>
      <c r="K3465" s="495"/>
      <c r="L3465" s="495"/>
    </row>
    <row r="3466" spans="1:12" s="497" customFormat="1" x14ac:dyDescent="0.2">
      <c r="A3466" s="506"/>
      <c r="B3466" s="495"/>
      <c r="C3466" s="495"/>
      <c r="D3466" s="495"/>
      <c r="E3466" s="495"/>
      <c r="F3466" s="495"/>
      <c r="H3466" s="495"/>
      <c r="J3466" s="495"/>
      <c r="K3466" s="495"/>
      <c r="L3466" s="495"/>
    </row>
    <row r="3467" spans="1:12" s="497" customFormat="1" x14ac:dyDescent="0.2">
      <c r="A3467" s="506"/>
      <c r="B3467" s="495"/>
      <c r="C3467" s="495"/>
      <c r="D3467" s="495"/>
      <c r="E3467" s="495"/>
      <c r="F3467" s="495"/>
      <c r="H3467" s="495"/>
      <c r="J3467" s="495"/>
      <c r="K3467" s="495"/>
      <c r="L3467" s="495"/>
    </row>
    <row r="3468" spans="1:12" s="497" customFormat="1" x14ac:dyDescent="0.2">
      <c r="A3468" s="506"/>
      <c r="B3468" s="495"/>
      <c r="C3468" s="495"/>
      <c r="D3468" s="495"/>
      <c r="E3468" s="495"/>
      <c r="F3468" s="495"/>
      <c r="H3468" s="495"/>
      <c r="J3468" s="495"/>
      <c r="K3468" s="495"/>
      <c r="L3468" s="495"/>
    </row>
    <row r="3469" spans="1:12" s="497" customFormat="1" x14ac:dyDescent="0.2">
      <c r="A3469" s="506"/>
      <c r="B3469" s="495"/>
      <c r="C3469" s="495"/>
      <c r="D3469" s="495"/>
      <c r="E3469" s="495"/>
      <c r="F3469" s="495"/>
      <c r="H3469" s="495"/>
      <c r="J3469" s="495"/>
      <c r="K3469" s="495"/>
      <c r="L3469" s="495"/>
    </row>
    <row r="3470" spans="1:12" s="497" customFormat="1" x14ac:dyDescent="0.2">
      <c r="A3470" s="506"/>
      <c r="B3470" s="495"/>
      <c r="C3470" s="495"/>
      <c r="D3470" s="495"/>
      <c r="E3470" s="495"/>
      <c r="F3470" s="495"/>
      <c r="H3470" s="495"/>
      <c r="J3470" s="495"/>
      <c r="K3470" s="495"/>
      <c r="L3470" s="495"/>
    </row>
    <row r="3471" spans="1:12" s="497" customFormat="1" x14ac:dyDescent="0.2">
      <c r="A3471" s="506"/>
      <c r="B3471" s="495"/>
      <c r="C3471" s="495"/>
      <c r="D3471" s="495"/>
      <c r="E3471" s="495"/>
      <c r="F3471" s="495"/>
      <c r="H3471" s="495"/>
      <c r="J3471" s="495"/>
      <c r="K3471" s="495"/>
      <c r="L3471" s="495"/>
    </row>
    <row r="3472" spans="1:12" s="497" customFormat="1" x14ac:dyDescent="0.2">
      <c r="A3472" s="506"/>
      <c r="B3472" s="495"/>
      <c r="C3472" s="495"/>
      <c r="D3472" s="495"/>
      <c r="E3472" s="495"/>
      <c r="F3472" s="495"/>
      <c r="H3472" s="495"/>
      <c r="J3472" s="495"/>
      <c r="K3472" s="495"/>
      <c r="L3472" s="495"/>
    </row>
    <row r="3473" spans="1:12" s="497" customFormat="1" x14ac:dyDescent="0.2">
      <c r="A3473" s="506"/>
      <c r="B3473" s="495"/>
      <c r="C3473" s="495"/>
      <c r="D3473" s="495"/>
      <c r="E3473" s="495"/>
      <c r="F3473" s="495"/>
      <c r="H3473" s="495"/>
      <c r="J3473" s="495"/>
      <c r="K3473" s="495"/>
      <c r="L3473" s="495"/>
    </row>
    <row r="3474" spans="1:12" s="497" customFormat="1" x14ac:dyDescent="0.2">
      <c r="A3474" s="506"/>
      <c r="B3474" s="495"/>
      <c r="C3474" s="495"/>
      <c r="D3474" s="495"/>
      <c r="E3474" s="495"/>
      <c r="F3474" s="495"/>
      <c r="H3474" s="495"/>
      <c r="J3474" s="495"/>
      <c r="K3474" s="495"/>
      <c r="L3474" s="495"/>
    </row>
    <row r="3475" spans="1:12" s="497" customFormat="1" x14ac:dyDescent="0.2">
      <c r="A3475" s="506"/>
      <c r="B3475" s="495"/>
      <c r="C3475" s="495"/>
      <c r="D3475" s="495"/>
      <c r="E3475" s="495"/>
      <c r="F3475" s="495"/>
      <c r="H3475" s="495"/>
      <c r="J3475" s="495"/>
      <c r="K3475" s="495"/>
      <c r="L3475" s="495"/>
    </row>
    <row r="3476" spans="1:12" s="497" customFormat="1" x14ac:dyDescent="0.2">
      <c r="A3476" s="506"/>
      <c r="B3476" s="495"/>
      <c r="C3476" s="495"/>
      <c r="D3476" s="495"/>
      <c r="E3476" s="495"/>
      <c r="F3476" s="495"/>
      <c r="H3476" s="495"/>
      <c r="J3476" s="495"/>
      <c r="K3476" s="495"/>
      <c r="L3476" s="495"/>
    </row>
    <row r="3477" spans="1:12" s="497" customFormat="1" x14ac:dyDescent="0.2">
      <c r="A3477" s="506"/>
      <c r="B3477" s="495"/>
      <c r="C3477" s="495"/>
      <c r="D3477" s="495"/>
      <c r="E3477" s="495"/>
      <c r="F3477" s="495"/>
      <c r="H3477" s="495"/>
      <c r="J3477" s="495"/>
      <c r="K3477" s="495"/>
      <c r="L3477" s="495"/>
    </row>
    <row r="3478" spans="1:12" s="497" customFormat="1" x14ac:dyDescent="0.2">
      <c r="A3478" s="506"/>
      <c r="B3478" s="495"/>
      <c r="C3478" s="495"/>
      <c r="D3478" s="495"/>
      <c r="E3478" s="495"/>
      <c r="F3478" s="495"/>
      <c r="H3478" s="495"/>
      <c r="J3478" s="495"/>
      <c r="K3478" s="495"/>
      <c r="L3478" s="495"/>
    </row>
    <row r="3479" spans="1:12" s="497" customFormat="1" x14ac:dyDescent="0.2">
      <c r="A3479" s="506"/>
      <c r="B3479" s="495"/>
      <c r="C3479" s="495"/>
      <c r="D3479" s="495"/>
      <c r="E3479" s="495"/>
      <c r="F3479" s="495"/>
      <c r="H3479" s="495"/>
      <c r="J3479" s="495"/>
      <c r="K3479" s="495"/>
      <c r="L3479" s="495"/>
    </row>
    <row r="3480" spans="1:12" s="497" customFormat="1" x14ac:dyDescent="0.2">
      <c r="A3480" s="506"/>
      <c r="B3480" s="495"/>
      <c r="C3480" s="495"/>
      <c r="D3480" s="495"/>
      <c r="E3480" s="495"/>
      <c r="F3480" s="495"/>
      <c r="H3480" s="495"/>
      <c r="J3480" s="495"/>
      <c r="K3480" s="495"/>
      <c r="L3480" s="495"/>
    </row>
    <row r="3481" spans="1:12" s="497" customFormat="1" x14ac:dyDescent="0.2">
      <c r="A3481" s="506"/>
      <c r="B3481" s="495"/>
      <c r="C3481" s="495"/>
      <c r="D3481" s="495"/>
      <c r="E3481" s="495"/>
      <c r="F3481" s="495"/>
      <c r="H3481" s="495"/>
      <c r="J3481" s="495"/>
      <c r="K3481" s="495"/>
      <c r="L3481" s="495"/>
    </row>
    <row r="3482" spans="1:12" s="497" customFormat="1" x14ac:dyDescent="0.2">
      <c r="A3482" s="506"/>
      <c r="B3482" s="495"/>
      <c r="C3482" s="495"/>
      <c r="D3482" s="495"/>
      <c r="E3482" s="495"/>
      <c r="F3482" s="495"/>
      <c r="H3482" s="495"/>
      <c r="J3482" s="495"/>
      <c r="K3482" s="495"/>
      <c r="L3482" s="495"/>
    </row>
    <row r="3483" spans="1:12" s="497" customFormat="1" x14ac:dyDescent="0.2">
      <c r="A3483" s="506"/>
      <c r="B3483" s="495"/>
      <c r="C3483" s="495"/>
      <c r="D3483" s="495"/>
      <c r="E3483" s="495"/>
      <c r="F3483" s="495"/>
      <c r="H3483" s="495"/>
      <c r="J3483" s="495"/>
      <c r="K3483" s="495"/>
      <c r="L3483" s="495"/>
    </row>
    <row r="3484" spans="1:12" s="497" customFormat="1" x14ac:dyDescent="0.2">
      <c r="A3484" s="506"/>
      <c r="B3484" s="495"/>
      <c r="C3484" s="495"/>
      <c r="D3484" s="495"/>
      <c r="E3484" s="495"/>
      <c r="F3484" s="495"/>
      <c r="H3484" s="495"/>
      <c r="J3484" s="495"/>
      <c r="K3484" s="495"/>
      <c r="L3484" s="495"/>
    </row>
    <row r="3485" spans="1:12" s="497" customFormat="1" x14ac:dyDescent="0.2">
      <c r="A3485" s="506"/>
      <c r="B3485" s="495"/>
      <c r="C3485" s="495"/>
      <c r="D3485" s="495"/>
      <c r="E3485" s="495"/>
      <c r="F3485" s="495"/>
      <c r="H3485" s="495"/>
      <c r="J3485" s="495"/>
      <c r="K3485" s="495"/>
      <c r="L3485" s="495"/>
    </row>
    <row r="3486" spans="1:12" s="497" customFormat="1" x14ac:dyDescent="0.2">
      <c r="A3486" s="506"/>
      <c r="B3486" s="495"/>
      <c r="C3486" s="495"/>
      <c r="D3486" s="495"/>
      <c r="E3486" s="495"/>
      <c r="F3486" s="495"/>
      <c r="H3486" s="495"/>
      <c r="J3486" s="495"/>
      <c r="K3486" s="495"/>
      <c r="L3486" s="495"/>
    </row>
    <row r="3487" spans="1:12" s="497" customFormat="1" x14ac:dyDescent="0.2">
      <c r="A3487" s="506"/>
      <c r="B3487" s="495"/>
      <c r="C3487" s="495"/>
      <c r="D3487" s="495"/>
      <c r="E3487" s="495"/>
      <c r="F3487" s="495"/>
      <c r="H3487" s="495"/>
      <c r="J3487" s="495"/>
      <c r="K3487" s="495"/>
      <c r="L3487" s="495"/>
    </row>
    <row r="3488" spans="1:12" s="497" customFormat="1" x14ac:dyDescent="0.2">
      <c r="A3488" s="506"/>
      <c r="B3488" s="495"/>
      <c r="C3488" s="495"/>
      <c r="D3488" s="495"/>
      <c r="E3488" s="495"/>
      <c r="F3488" s="495"/>
      <c r="H3488" s="495"/>
      <c r="J3488" s="495"/>
      <c r="K3488" s="495"/>
      <c r="L3488" s="495"/>
    </row>
    <row r="3489" spans="1:12" s="497" customFormat="1" x14ac:dyDescent="0.2">
      <c r="A3489" s="506"/>
      <c r="B3489" s="495"/>
      <c r="C3489" s="495"/>
      <c r="D3489" s="495"/>
      <c r="E3489" s="495"/>
      <c r="F3489" s="495"/>
      <c r="H3489" s="495"/>
      <c r="J3489" s="495"/>
      <c r="K3489" s="495"/>
      <c r="L3489" s="495"/>
    </row>
    <row r="3490" spans="1:12" s="497" customFormat="1" x14ac:dyDescent="0.2">
      <c r="A3490" s="506"/>
      <c r="B3490" s="495"/>
      <c r="C3490" s="495"/>
      <c r="D3490" s="495"/>
      <c r="E3490" s="495"/>
      <c r="F3490" s="495"/>
      <c r="H3490" s="495"/>
      <c r="J3490" s="495"/>
      <c r="K3490" s="495"/>
      <c r="L3490" s="495"/>
    </row>
    <row r="3491" spans="1:12" s="497" customFormat="1" x14ac:dyDescent="0.2">
      <c r="A3491" s="506"/>
      <c r="B3491" s="495"/>
      <c r="C3491" s="495"/>
      <c r="D3491" s="495"/>
      <c r="E3491" s="495"/>
      <c r="F3491" s="495"/>
      <c r="H3491" s="495"/>
      <c r="J3491" s="495"/>
      <c r="K3491" s="495"/>
      <c r="L3491" s="495"/>
    </row>
    <row r="3492" spans="1:12" s="497" customFormat="1" x14ac:dyDescent="0.2">
      <c r="A3492" s="506"/>
      <c r="B3492" s="495"/>
      <c r="C3492" s="495"/>
      <c r="D3492" s="495"/>
      <c r="E3492" s="495"/>
      <c r="F3492" s="495"/>
      <c r="H3492" s="495"/>
      <c r="J3492" s="495"/>
      <c r="K3492" s="495"/>
      <c r="L3492" s="495"/>
    </row>
    <row r="3493" spans="1:12" s="497" customFormat="1" x14ac:dyDescent="0.2">
      <c r="A3493" s="506"/>
      <c r="B3493" s="495"/>
      <c r="C3493" s="495"/>
      <c r="D3493" s="495"/>
      <c r="E3493" s="495"/>
      <c r="F3493" s="495"/>
      <c r="H3493" s="495"/>
      <c r="J3493" s="495"/>
      <c r="K3493" s="495"/>
      <c r="L3493" s="495"/>
    </row>
    <row r="3494" spans="1:12" s="497" customFormat="1" x14ac:dyDescent="0.2">
      <c r="A3494" s="506"/>
      <c r="B3494" s="495"/>
      <c r="C3494" s="495"/>
      <c r="D3494" s="495"/>
      <c r="E3494" s="495"/>
      <c r="F3494" s="495"/>
      <c r="H3494" s="495"/>
      <c r="J3494" s="495"/>
      <c r="K3494" s="495"/>
      <c r="L3494" s="495"/>
    </row>
    <row r="3495" spans="1:12" s="497" customFormat="1" x14ac:dyDescent="0.2">
      <c r="A3495" s="506"/>
      <c r="B3495" s="495"/>
      <c r="C3495" s="495"/>
      <c r="D3495" s="495"/>
      <c r="E3495" s="495"/>
      <c r="F3495" s="495"/>
      <c r="H3495" s="495"/>
      <c r="J3495" s="495"/>
      <c r="K3495" s="495"/>
      <c r="L3495" s="495"/>
    </row>
    <row r="3496" spans="1:12" s="497" customFormat="1" x14ac:dyDescent="0.2">
      <c r="A3496" s="506"/>
      <c r="B3496" s="495"/>
      <c r="C3496" s="495"/>
      <c r="D3496" s="495"/>
      <c r="E3496" s="495"/>
      <c r="F3496" s="495"/>
      <c r="H3496" s="495"/>
      <c r="J3496" s="495"/>
      <c r="K3496" s="495"/>
      <c r="L3496" s="495"/>
    </row>
    <row r="3497" spans="1:12" s="497" customFormat="1" x14ac:dyDescent="0.2">
      <c r="A3497" s="506"/>
      <c r="B3497" s="495"/>
      <c r="C3497" s="495"/>
      <c r="D3497" s="495"/>
      <c r="E3497" s="495"/>
      <c r="F3497" s="495"/>
      <c r="H3497" s="495"/>
      <c r="J3497" s="495"/>
      <c r="K3497" s="495"/>
      <c r="L3497" s="495"/>
    </row>
    <row r="3498" spans="1:12" s="497" customFormat="1" x14ac:dyDescent="0.2">
      <c r="A3498" s="506"/>
      <c r="B3498" s="495"/>
      <c r="C3498" s="495"/>
      <c r="D3498" s="495"/>
      <c r="E3498" s="495"/>
      <c r="F3498" s="495"/>
      <c r="H3498" s="495"/>
      <c r="J3498" s="495"/>
      <c r="K3498" s="495"/>
      <c r="L3498" s="495"/>
    </row>
    <row r="3499" spans="1:12" s="497" customFormat="1" x14ac:dyDescent="0.2">
      <c r="A3499" s="506"/>
      <c r="B3499" s="495"/>
      <c r="C3499" s="495"/>
      <c r="D3499" s="495"/>
      <c r="E3499" s="495"/>
      <c r="F3499" s="495"/>
      <c r="H3499" s="495"/>
      <c r="J3499" s="495"/>
      <c r="K3499" s="495"/>
      <c r="L3499" s="495"/>
    </row>
    <row r="3500" spans="1:12" s="497" customFormat="1" x14ac:dyDescent="0.2">
      <c r="A3500" s="506"/>
      <c r="B3500" s="495"/>
      <c r="C3500" s="495"/>
      <c r="D3500" s="495"/>
      <c r="E3500" s="495"/>
      <c r="F3500" s="495"/>
      <c r="H3500" s="495"/>
      <c r="J3500" s="495"/>
      <c r="K3500" s="495"/>
      <c r="L3500" s="495"/>
    </row>
    <row r="3501" spans="1:12" s="497" customFormat="1" x14ac:dyDescent="0.2">
      <c r="A3501" s="506"/>
      <c r="B3501" s="495"/>
      <c r="C3501" s="495"/>
      <c r="D3501" s="495"/>
      <c r="E3501" s="495"/>
      <c r="F3501" s="495"/>
      <c r="H3501" s="495"/>
      <c r="J3501" s="495"/>
      <c r="K3501" s="495"/>
      <c r="L3501" s="495"/>
    </row>
    <row r="3502" spans="1:12" s="497" customFormat="1" x14ac:dyDescent="0.2">
      <c r="A3502" s="506"/>
      <c r="B3502" s="495"/>
      <c r="C3502" s="495"/>
      <c r="D3502" s="495"/>
      <c r="E3502" s="495"/>
      <c r="F3502" s="495"/>
      <c r="H3502" s="495"/>
      <c r="J3502" s="495"/>
      <c r="K3502" s="495"/>
      <c r="L3502" s="495"/>
    </row>
    <row r="3503" spans="1:12" s="497" customFormat="1" x14ac:dyDescent="0.2">
      <c r="A3503" s="506"/>
      <c r="B3503" s="495"/>
      <c r="C3503" s="495"/>
      <c r="D3503" s="495"/>
      <c r="E3503" s="495"/>
      <c r="F3503" s="495"/>
      <c r="H3503" s="495"/>
      <c r="J3503" s="495"/>
      <c r="K3503" s="495"/>
      <c r="L3503" s="495"/>
    </row>
    <row r="3504" spans="1:12" s="497" customFormat="1" x14ac:dyDescent="0.2">
      <c r="A3504" s="506"/>
      <c r="B3504" s="495"/>
      <c r="C3504" s="495"/>
      <c r="D3504" s="495"/>
      <c r="E3504" s="495"/>
      <c r="F3504" s="495"/>
      <c r="H3504" s="495"/>
      <c r="J3504" s="495"/>
      <c r="K3504" s="495"/>
      <c r="L3504" s="495"/>
    </row>
    <row r="3505" spans="1:12" s="497" customFormat="1" x14ac:dyDescent="0.2">
      <c r="A3505" s="506"/>
      <c r="B3505" s="495"/>
      <c r="C3505" s="495"/>
      <c r="D3505" s="495"/>
      <c r="E3505" s="495"/>
      <c r="F3505" s="495"/>
      <c r="H3505" s="495"/>
      <c r="J3505" s="495"/>
      <c r="K3505" s="495"/>
      <c r="L3505" s="495"/>
    </row>
    <row r="3506" spans="1:12" s="497" customFormat="1" x14ac:dyDescent="0.2">
      <c r="A3506" s="506"/>
      <c r="B3506" s="495"/>
      <c r="C3506" s="495"/>
      <c r="D3506" s="495"/>
      <c r="E3506" s="495"/>
      <c r="F3506" s="495"/>
      <c r="H3506" s="495"/>
      <c r="J3506" s="495"/>
      <c r="K3506" s="495"/>
      <c r="L3506" s="495"/>
    </row>
    <row r="3507" spans="1:12" s="497" customFormat="1" x14ac:dyDescent="0.2">
      <c r="A3507" s="506"/>
      <c r="B3507" s="495"/>
      <c r="C3507" s="495"/>
      <c r="D3507" s="495"/>
      <c r="E3507" s="495"/>
      <c r="F3507" s="495"/>
      <c r="H3507" s="495"/>
      <c r="J3507" s="495"/>
      <c r="K3507" s="495"/>
      <c r="L3507" s="495"/>
    </row>
    <row r="3508" spans="1:12" s="497" customFormat="1" x14ac:dyDescent="0.2">
      <c r="A3508" s="506"/>
      <c r="B3508" s="495"/>
      <c r="C3508" s="495"/>
      <c r="D3508" s="495"/>
      <c r="E3508" s="495"/>
      <c r="F3508" s="495"/>
      <c r="H3508" s="495"/>
      <c r="J3508" s="495"/>
      <c r="K3508" s="495"/>
      <c r="L3508" s="495"/>
    </row>
    <row r="3509" spans="1:12" s="497" customFormat="1" x14ac:dyDescent="0.2">
      <c r="A3509" s="506"/>
      <c r="B3509" s="495"/>
      <c r="C3509" s="495"/>
      <c r="D3509" s="495"/>
      <c r="E3509" s="495"/>
      <c r="F3509" s="495"/>
      <c r="H3509" s="495"/>
      <c r="J3509" s="495"/>
      <c r="K3509" s="495"/>
      <c r="L3509" s="495"/>
    </row>
    <row r="3510" spans="1:12" s="497" customFormat="1" x14ac:dyDescent="0.2">
      <c r="A3510" s="506"/>
      <c r="B3510" s="495"/>
      <c r="C3510" s="495"/>
      <c r="D3510" s="495"/>
      <c r="E3510" s="495"/>
      <c r="F3510" s="495"/>
      <c r="H3510" s="495"/>
      <c r="J3510" s="495"/>
      <c r="K3510" s="495"/>
      <c r="L3510" s="495"/>
    </row>
    <row r="3511" spans="1:12" s="497" customFormat="1" x14ac:dyDescent="0.2">
      <c r="A3511" s="506"/>
      <c r="B3511" s="495"/>
      <c r="C3511" s="495"/>
      <c r="D3511" s="495"/>
      <c r="E3511" s="495"/>
      <c r="F3511" s="495"/>
      <c r="H3511" s="495"/>
      <c r="J3511" s="495"/>
      <c r="K3511" s="495"/>
      <c r="L3511" s="495"/>
    </row>
    <row r="3512" spans="1:12" s="497" customFormat="1" x14ac:dyDescent="0.2">
      <c r="A3512" s="506"/>
      <c r="B3512" s="495"/>
      <c r="C3512" s="495"/>
      <c r="D3512" s="495"/>
      <c r="E3512" s="495"/>
      <c r="F3512" s="495"/>
      <c r="H3512" s="495"/>
      <c r="J3512" s="495"/>
      <c r="K3512" s="495"/>
      <c r="L3512" s="495"/>
    </row>
    <row r="3513" spans="1:12" s="497" customFormat="1" x14ac:dyDescent="0.2">
      <c r="A3513" s="506"/>
      <c r="B3513" s="495"/>
      <c r="C3513" s="495"/>
      <c r="D3513" s="495"/>
      <c r="E3513" s="495"/>
      <c r="F3513" s="495"/>
      <c r="H3513" s="495"/>
      <c r="J3513" s="495"/>
      <c r="K3513" s="495"/>
      <c r="L3513" s="495"/>
    </row>
    <row r="3514" spans="1:12" s="497" customFormat="1" x14ac:dyDescent="0.2">
      <c r="A3514" s="506"/>
      <c r="B3514" s="495"/>
      <c r="C3514" s="495"/>
      <c r="D3514" s="495"/>
      <c r="E3514" s="495"/>
      <c r="F3514" s="495"/>
      <c r="H3514" s="495"/>
      <c r="J3514" s="495"/>
      <c r="K3514" s="495"/>
      <c r="L3514" s="495"/>
    </row>
    <row r="3515" spans="1:12" s="497" customFormat="1" x14ac:dyDescent="0.2">
      <c r="A3515" s="506"/>
      <c r="B3515" s="495"/>
      <c r="C3515" s="495"/>
      <c r="D3515" s="495"/>
      <c r="E3515" s="495"/>
      <c r="F3515" s="495"/>
      <c r="H3515" s="495"/>
      <c r="J3515" s="495"/>
      <c r="K3515" s="495"/>
      <c r="L3515" s="495"/>
    </row>
    <row r="3516" spans="1:12" s="497" customFormat="1" x14ac:dyDescent="0.2">
      <c r="A3516" s="506"/>
      <c r="B3516" s="495"/>
      <c r="C3516" s="495"/>
      <c r="D3516" s="495"/>
      <c r="E3516" s="495"/>
      <c r="F3516" s="495"/>
      <c r="H3516" s="495"/>
      <c r="J3516" s="495"/>
      <c r="K3516" s="495"/>
      <c r="L3516" s="495"/>
    </row>
    <row r="3517" spans="1:12" s="497" customFormat="1" x14ac:dyDescent="0.2">
      <c r="A3517" s="506"/>
      <c r="B3517" s="495"/>
      <c r="C3517" s="495"/>
      <c r="D3517" s="495"/>
      <c r="E3517" s="495"/>
      <c r="F3517" s="495"/>
      <c r="H3517" s="495"/>
      <c r="J3517" s="495"/>
      <c r="K3517" s="495"/>
      <c r="L3517" s="495"/>
    </row>
    <row r="3518" spans="1:12" s="497" customFormat="1" x14ac:dyDescent="0.2">
      <c r="A3518" s="506"/>
      <c r="B3518" s="495"/>
      <c r="C3518" s="495"/>
      <c r="D3518" s="495"/>
      <c r="E3518" s="495"/>
      <c r="F3518" s="495"/>
      <c r="H3518" s="495"/>
      <c r="J3518" s="495"/>
      <c r="K3518" s="495"/>
      <c r="L3518" s="495"/>
    </row>
    <row r="3519" spans="1:12" s="497" customFormat="1" x14ac:dyDescent="0.2">
      <c r="A3519" s="506"/>
      <c r="B3519" s="495"/>
      <c r="C3519" s="495"/>
      <c r="D3519" s="495"/>
      <c r="E3519" s="495"/>
      <c r="F3519" s="495"/>
      <c r="H3519" s="495"/>
      <c r="J3519" s="495"/>
      <c r="K3519" s="495"/>
      <c r="L3519" s="495"/>
    </row>
    <row r="3520" spans="1:12" s="497" customFormat="1" x14ac:dyDescent="0.2">
      <c r="A3520" s="506"/>
      <c r="B3520" s="495"/>
      <c r="C3520" s="495"/>
      <c r="D3520" s="495"/>
      <c r="E3520" s="495"/>
      <c r="F3520" s="495"/>
      <c r="H3520" s="495"/>
      <c r="J3520" s="495"/>
      <c r="K3520" s="495"/>
      <c r="L3520" s="495"/>
    </row>
    <row r="3521" spans="1:12" s="497" customFormat="1" x14ac:dyDescent="0.2">
      <c r="A3521" s="506"/>
      <c r="B3521" s="495"/>
      <c r="C3521" s="495"/>
      <c r="D3521" s="495"/>
      <c r="E3521" s="495"/>
      <c r="F3521" s="495"/>
      <c r="H3521" s="495"/>
      <c r="J3521" s="495"/>
      <c r="K3521" s="495"/>
      <c r="L3521" s="495"/>
    </row>
    <row r="3522" spans="1:12" s="497" customFormat="1" x14ac:dyDescent="0.2">
      <c r="A3522" s="506"/>
      <c r="B3522" s="495"/>
      <c r="C3522" s="495"/>
      <c r="D3522" s="495"/>
      <c r="E3522" s="495"/>
      <c r="F3522" s="495"/>
      <c r="H3522" s="495"/>
      <c r="J3522" s="495"/>
      <c r="K3522" s="495"/>
      <c r="L3522" s="495"/>
    </row>
    <row r="3523" spans="1:12" s="497" customFormat="1" x14ac:dyDescent="0.2">
      <c r="A3523" s="506"/>
      <c r="B3523" s="495"/>
      <c r="C3523" s="495"/>
      <c r="D3523" s="495"/>
      <c r="E3523" s="495"/>
      <c r="F3523" s="495"/>
      <c r="H3523" s="495"/>
      <c r="J3523" s="495"/>
      <c r="K3523" s="495"/>
      <c r="L3523" s="495"/>
    </row>
    <row r="3524" spans="1:12" s="497" customFormat="1" x14ac:dyDescent="0.2">
      <c r="A3524" s="506"/>
      <c r="B3524" s="495"/>
      <c r="C3524" s="495"/>
      <c r="D3524" s="495"/>
      <c r="E3524" s="495"/>
      <c r="F3524" s="495"/>
      <c r="H3524" s="495"/>
      <c r="J3524" s="495"/>
      <c r="K3524" s="495"/>
      <c r="L3524" s="495"/>
    </row>
    <row r="3525" spans="1:12" s="497" customFormat="1" x14ac:dyDescent="0.2">
      <c r="A3525" s="506"/>
      <c r="B3525" s="495"/>
      <c r="C3525" s="495"/>
      <c r="D3525" s="495"/>
      <c r="E3525" s="495"/>
      <c r="F3525" s="495"/>
      <c r="H3525" s="495"/>
      <c r="J3525" s="495"/>
      <c r="K3525" s="495"/>
      <c r="L3525" s="495"/>
    </row>
    <row r="3526" spans="1:12" s="497" customFormat="1" x14ac:dyDescent="0.2">
      <c r="A3526" s="506"/>
      <c r="B3526" s="495"/>
      <c r="C3526" s="495"/>
      <c r="D3526" s="495"/>
      <c r="E3526" s="495"/>
      <c r="F3526" s="495"/>
      <c r="H3526" s="495"/>
      <c r="J3526" s="495"/>
      <c r="K3526" s="495"/>
      <c r="L3526" s="495"/>
    </row>
    <row r="3527" spans="1:12" s="497" customFormat="1" x14ac:dyDescent="0.2">
      <c r="A3527" s="506"/>
      <c r="B3527" s="495"/>
      <c r="C3527" s="495"/>
      <c r="D3527" s="495"/>
      <c r="E3527" s="495"/>
      <c r="F3527" s="495"/>
      <c r="H3527" s="495"/>
      <c r="J3527" s="495"/>
      <c r="K3527" s="495"/>
      <c r="L3527" s="495"/>
    </row>
    <row r="3528" spans="1:12" s="497" customFormat="1" x14ac:dyDescent="0.2">
      <c r="A3528" s="506"/>
      <c r="B3528" s="495"/>
      <c r="C3528" s="495"/>
      <c r="D3528" s="495"/>
      <c r="E3528" s="495"/>
      <c r="F3528" s="495"/>
      <c r="H3528" s="495"/>
      <c r="J3528" s="495"/>
      <c r="K3528" s="495"/>
      <c r="L3528" s="495"/>
    </row>
    <row r="3529" spans="1:12" s="497" customFormat="1" x14ac:dyDescent="0.2">
      <c r="A3529" s="506"/>
      <c r="B3529" s="495"/>
      <c r="C3529" s="495"/>
      <c r="D3529" s="495"/>
      <c r="E3529" s="495"/>
      <c r="F3529" s="495"/>
      <c r="H3529" s="495"/>
      <c r="J3529" s="495"/>
      <c r="K3529" s="495"/>
      <c r="L3529" s="495"/>
    </row>
    <row r="3530" spans="1:12" s="497" customFormat="1" x14ac:dyDescent="0.2">
      <c r="A3530" s="506"/>
      <c r="B3530" s="495"/>
      <c r="C3530" s="495"/>
      <c r="D3530" s="495"/>
      <c r="E3530" s="495"/>
      <c r="F3530" s="495"/>
      <c r="H3530" s="495"/>
      <c r="J3530" s="495"/>
      <c r="K3530" s="495"/>
      <c r="L3530" s="495"/>
    </row>
    <row r="3531" spans="1:12" s="497" customFormat="1" x14ac:dyDescent="0.2">
      <c r="A3531" s="506"/>
      <c r="B3531" s="495"/>
      <c r="C3531" s="495"/>
      <c r="D3531" s="495"/>
      <c r="E3531" s="495"/>
      <c r="F3531" s="495"/>
      <c r="H3531" s="495"/>
      <c r="J3531" s="495"/>
      <c r="K3531" s="495"/>
      <c r="L3531" s="495"/>
    </row>
    <row r="3532" spans="1:12" s="497" customFormat="1" x14ac:dyDescent="0.2">
      <c r="A3532" s="506"/>
      <c r="B3532" s="495"/>
      <c r="C3532" s="495"/>
      <c r="D3532" s="495"/>
      <c r="E3532" s="495"/>
      <c r="F3532" s="495"/>
      <c r="H3532" s="495"/>
      <c r="J3532" s="495"/>
      <c r="K3532" s="495"/>
      <c r="L3532" s="495"/>
    </row>
    <row r="3533" spans="1:12" s="497" customFormat="1" x14ac:dyDescent="0.2">
      <c r="A3533" s="506"/>
      <c r="B3533" s="495"/>
      <c r="C3533" s="495"/>
      <c r="D3533" s="495"/>
      <c r="E3533" s="495"/>
      <c r="F3533" s="495"/>
      <c r="H3533" s="495"/>
      <c r="J3533" s="495"/>
      <c r="K3533" s="495"/>
      <c r="L3533" s="495"/>
    </row>
    <row r="3534" spans="1:12" s="497" customFormat="1" x14ac:dyDescent="0.2">
      <c r="A3534" s="506"/>
      <c r="B3534" s="495"/>
      <c r="C3534" s="495"/>
      <c r="D3534" s="495"/>
      <c r="E3534" s="495"/>
      <c r="F3534" s="495"/>
      <c r="H3534" s="495"/>
      <c r="J3534" s="495"/>
      <c r="K3534" s="495"/>
      <c r="L3534" s="495"/>
    </row>
    <row r="3535" spans="1:12" s="497" customFormat="1" x14ac:dyDescent="0.2">
      <c r="A3535" s="506"/>
      <c r="B3535" s="495"/>
      <c r="C3535" s="495"/>
      <c r="D3535" s="495"/>
      <c r="E3535" s="495"/>
      <c r="F3535" s="495"/>
      <c r="H3535" s="495"/>
      <c r="J3535" s="495"/>
      <c r="K3535" s="495"/>
      <c r="L3535" s="495"/>
    </row>
    <row r="3536" spans="1:12" s="497" customFormat="1" x14ac:dyDescent="0.2">
      <c r="A3536" s="506"/>
      <c r="B3536" s="495"/>
      <c r="C3536" s="495"/>
      <c r="D3536" s="495"/>
      <c r="E3536" s="495"/>
      <c r="F3536" s="495"/>
      <c r="H3536" s="495"/>
      <c r="J3536" s="495"/>
      <c r="K3536" s="495"/>
      <c r="L3536" s="495"/>
    </row>
    <row r="3537" spans="1:12" s="497" customFormat="1" x14ac:dyDescent="0.2">
      <c r="A3537" s="506"/>
      <c r="B3537" s="495"/>
      <c r="C3537" s="495"/>
      <c r="D3537" s="495"/>
      <c r="E3537" s="495"/>
      <c r="F3537" s="495"/>
      <c r="H3537" s="495"/>
      <c r="J3537" s="495"/>
      <c r="K3537" s="495"/>
      <c r="L3537" s="495"/>
    </row>
    <row r="3538" spans="1:12" s="497" customFormat="1" x14ac:dyDescent="0.2">
      <c r="A3538" s="506"/>
      <c r="B3538" s="495"/>
      <c r="C3538" s="495"/>
      <c r="D3538" s="495"/>
      <c r="E3538" s="495"/>
      <c r="F3538" s="495"/>
      <c r="H3538" s="495"/>
      <c r="J3538" s="495"/>
      <c r="K3538" s="495"/>
      <c r="L3538" s="495"/>
    </row>
    <row r="3539" spans="1:12" s="497" customFormat="1" x14ac:dyDescent="0.2">
      <c r="A3539" s="506"/>
      <c r="B3539" s="495"/>
      <c r="C3539" s="495"/>
      <c r="D3539" s="495"/>
      <c r="E3539" s="495"/>
      <c r="F3539" s="495"/>
      <c r="H3539" s="495"/>
      <c r="J3539" s="495"/>
      <c r="K3539" s="495"/>
      <c r="L3539" s="495"/>
    </row>
    <row r="3540" spans="1:12" s="497" customFormat="1" x14ac:dyDescent="0.2">
      <c r="A3540" s="506"/>
      <c r="B3540" s="495"/>
      <c r="C3540" s="495"/>
      <c r="D3540" s="495"/>
      <c r="E3540" s="495"/>
      <c r="F3540" s="495"/>
      <c r="H3540" s="495"/>
      <c r="J3540" s="495"/>
      <c r="K3540" s="495"/>
      <c r="L3540" s="495"/>
    </row>
    <row r="3541" spans="1:12" s="497" customFormat="1" x14ac:dyDescent="0.2">
      <c r="A3541" s="506"/>
      <c r="B3541" s="495"/>
      <c r="C3541" s="495"/>
      <c r="D3541" s="495"/>
      <c r="E3541" s="495"/>
      <c r="F3541" s="495"/>
      <c r="H3541" s="495"/>
      <c r="J3541" s="495"/>
      <c r="K3541" s="495"/>
      <c r="L3541" s="495"/>
    </row>
    <row r="3542" spans="1:12" s="497" customFormat="1" x14ac:dyDescent="0.2">
      <c r="A3542" s="506"/>
      <c r="B3542" s="495"/>
      <c r="C3542" s="495"/>
      <c r="D3542" s="495"/>
      <c r="E3542" s="495"/>
      <c r="F3542" s="495"/>
      <c r="H3542" s="495"/>
      <c r="J3542" s="495"/>
      <c r="K3542" s="495"/>
      <c r="L3542" s="495"/>
    </row>
    <row r="3543" spans="1:12" s="497" customFormat="1" x14ac:dyDescent="0.2">
      <c r="A3543" s="506"/>
      <c r="B3543" s="495"/>
      <c r="C3543" s="495"/>
      <c r="D3543" s="495"/>
      <c r="E3543" s="495"/>
      <c r="F3543" s="495"/>
      <c r="H3543" s="495"/>
      <c r="J3543" s="495"/>
      <c r="K3543" s="495"/>
      <c r="L3543" s="495"/>
    </row>
    <row r="3544" spans="1:12" s="497" customFormat="1" x14ac:dyDescent="0.2">
      <c r="A3544" s="506"/>
      <c r="B3544" s="495"/>
      <c r="C3544" s="495"/>
      <c r="D3544" s="495"/>
      <c r="E3544" s="495"/>
      <c r="F3544" s="495"/>
      <c r="H3544" s="495"/>
      <c r="J3544" s="495"/>
      <c r="K3544" s="495"/>
      <c r="L3544" s="495"/>
    </row>
    <row r="3545" spans="1:12" s="497" customFormat="1" x14ac:dyDescent="0.2">
      <c r="A3545" s="506"/>
      <c r="B3545" s="495"/>
      <c r="C3545" s="495"/>
      <c r="D3545" s="495"/>
      <c r="E3545" s="495"/>
      <c r="F3545" s="495"/>
      <c r="H3545" s="495"/>
      <c r="J3545" s="495"/>
      <c r="K3545" s="495"/>
      <c r="L3545" s="495"/>
    </row>
    <row r="3546" spans="1:12" s="497" customFormat="1" x14ac:dyDescent="0.2">
      <c r="A3546" s="506"/>
      <c r="B3546" s="495"/>
      <c r="C3546" s="495"/>
      <c r="D3546" s="495"/>
      <c r="E3546" s="495"/>
      <c r="F3546" s="495"/>
      <c r="H3546" s="495"/>
      <c r="J3546" s="495"/>
      <c r="K3546" s="495"/>
      <c r="L3546" s="495"/>
    </row>
    <row r="3547" spans="1:12" s="497" customFormat="1" x14ac:dyDescent="0.2">
      <c r="A3547" s="506"/>
      <c r="B3547" s="495"/>
      <c r="C3547" s="495"/>
      <c r="D3547" s="495"/>
      <c r="E3547" s="495"/>
      <c r="F3547" s="495"/>
      <c r="H3547" s="495"/>
      <c r="J3547" s="495"/>
      <c r="K3547" s="495"/>
      <c r="L3547" s="495"/>
    </row>
    <row r="3548" spans="1:12" s="497" customFormat="1" x14ac:dyDescent="0.2">
      <c r="A3548" s="506"/>
      <c r="B3548" s="495"/>
      <c r="C3548" s="495"/>
      <c r="D3548" s="495"/>
      <c r="E3548" s="495"/>
      <c r="F3548" s="495"/>
      <c r="H3548" s="495"/>
      <c r="J3548" s="495"/>
      <c r="K3548" s="495"/>
      <c r="L3548" s="495"/>
    </row>
    <row r="3549" spans="1:12" s="497" customFormat="1" x14ac:dyDescent="0.2">
      <c r="A3549" s="506"/>
      <c r="B3549" s="495"/>
      <c r="C3549" s="495"/>
      <c r="D3549" s="495"/>
      <c r="E3549" s="495"/>
      <c r="F3549" s="495"/>
      <c r="H3549" s="495"/>
      <c r="J3549" s="495"/>
      <c r="K3549" s="495"/>
      <c r="L3549" s="495"/>
    </row>
    <row r="3550" spans="1:12" s="497" customFormat="1" x14ac:dyDescent="0.2">
      <c r="A3550" s="506"/>
      <c r="B3550" s="495"/>
      <c r="C3550" s="495"/>
      <c r="D3550" s="495"/>
      <c r="E3550" s="495"/>
      <c r="F3550" s="495"/>
      <c r="H3550" s="495"/>
      <c r="J3550" s="495"/>
      <c r="K3550" s="495"/>
      <c r="L3550" s="495"/>
    </row>
    <row r="3551" spans="1:12" s="497" customFormat="1" x14ac:dyDescent="0.2">
      <c r="A3551" s="506"/>
      <c r="B3551" s="495"/>
      <c r="C3551" s="495"/>
      <c r="D3551" s="495"/>
      <c r="E3551" s="495"/>
      <c r="F3551" s="495"/>
      <c r="H3551" s="495"/>
      <c r="J3551" s="495"/>
      <c r="K3551" s="495"/>
      <c r="L3551" s="495"/>
    </row>
    <row r="3552" spans="1:12" s="497" customFormat="1" x14ac:dyDescent="0.2">
      <c r="A3552" s="506"/>
      <c r="B3552" s="495"/>
      <c r="C3552" s="495"/>
      <c r="D3552" s="495"/>
      <c r="E3552" s="495"/>
      <c r="F3552" s="495"/>
      <c r="H3552" s="495"/>
      <c r="J3552" s="495"/>
      <c r="K3552" s="495"/>
      <c r="L3552" s="495"/>
    </row>
    <row r="3553" spans="1:12" s="497" customFormat="1" x14ac:dyDescent="0.2">
      <c r="A3553" s="506"/>
      <c r="B3553" s="495"/>
      <c r="C3553" s="495"/>
      <c r="D3553" s="495"/>
      <c r="E3553" s="495"/>
      <c r="F3553" s="495"/>
      <c r="H3553" s="495"/>
      <c r="J3553" s="495"/>
      <c r="K3553" s="495"/>
      <c r="L3553" s="495"/>
    </row>
    <row r="3554" spans="1:12" s="497" customFormat="1" x14ac:dyDescent="0.2">
      <c r="A3554" s="506"/>
      <c r="B3554" s="495"/>
      <c r="C3554" s="495"/>
      <c r="D3554" s="495"/>
      <c r="E3554" s="495"/>
      <c r="F3554" s="495"/>
      <c r="H3554" s="495"/>
      <c r="J3554" s="495"/>
      <c r="K3554" s="495"/>
      <c r="L3554" s="495"/>
    </row>
    <row r="3555" spans="1:12" s="497" customFormat="1" x14ac:dyDescent="0.2">
      <c r="A3555" s="506"/>
      <c r="B3555" s="495"/>
      <c r="C3555" s="495"/>
      <c r="D3555" s="495"/>
      <c r="E3555" s="495"/>
      <c r="F3555" s="495"/>
      <c r="H3555" s="495"/>
      <c r="J3555" s="495"/>
      <c r="K3555" s="495"/>
      <c r="L3555" s="495"/>
    </row>
    <row r="3556" spans="1:12" s="497" customFormat="1" x14ac:dyDescent="0.2">
      <c r="A3556" s="506"/>
      <c r="B3556" s="495"/>
      <c r="C3556" s="495"/>
      <c r="D3556" s="495"/>
      <c r="E3556" s="495"/>
      <c r="F3556" s="495"/>
      <c r="H3556" s="495"/>
      <c r="J3556" s="495"/>
      <c r="K3556" s="495"/>
      <c r="L3556" s="495"/>
    </row>
    <row r="3557" spans="1:12" s="497" customFormat="1" x14ac:dyDescent="0.2">
      <c r="A3557" s="506"/>
      <c r="B3557" s="495"/>
      <c r="C3557" s="495"/>
      <c r="D3557" s="495"/>
      <c r="E3557" s="495"/>
      <c r="F3557" s="495"/>
      <c r="H3557" s="495"/>
      <c r="J3557" s="495"/>
      <c r="K3557" s="495"/>
      <c r="L3557" s="495"/>
    </row>
    <row r="3558" spans="1:12" s="497" customFormat="1" x14ac:dyDescent="0.2">
      <c r="A3558" s="506"/>
      <c r="B3558" s="495"/>
      <c r="C3558" s="495"/>
      <c r="D3558" s="495"/>
      <c r="E3558" s="495"/>
      <c r="F3558" s="495"/>
      <c r="H3558" s="495"/>
      <c r="J3558" s="495"/>
      <c r="K3558" s="495"/>
      <c r="L3558" s="495"/>
    </row>
    <row r="3559" spans="1:12" s="497" customFormat="1" x14ac:dyDescent="0.2">
      <c r="A3559" s="506"/>
      <c r="B3559" s="495"/>
      <c r="C3559" s="495"/>
      <c r="D3559" s="495"/>
      <c r="E3559" s="495"/>
      <c r="F3559" s="495"/>
      <c r="H3559" s="495"/>
      <c r="J3559" s="495"/>
      <c r="K3559" s="495"/>
      <c r="L3559" s="495"/>
    </row>
    <row r="3560" spans="1:12" s="497" customFormat="1" x14ac:dyDescent="0.2">
      <c r="A3560" s="506"/>
      <c r="B3560" s="495"/>
      <c r="C3560" s="495"/>
      <c r="D3560" s="495"/>
      <c r="E3560" s="495"/>
      <c r="F3560" s="495"/>
      <c r="H3560" s="495"/>
      <c r="J3560" s="495"/>
      <c r="K3560" s="495"/>
      <c r="L3560" s="495"/>
    </row>
    <row r="3561" spans="1:12" s="497" customFormat="1" x14ac:dyDescent="0.2">
      <c r="A3561" s="506"/>
      <c r="B3561" s="495"/>
      <c r="C3561" s="495"/>
      <c r="D3561" s="495"/>
      <c r="E3561" s="495"/>
      <c r="F3561" s="495"/>
      <c r="H3561" s="495"/>
      <c r="J3561" s="495"/>
      <c r="K3561" s="495"/>
      <c r="L3561" s="495"/>
    </row>
    <row r="3562" spans="1:12" s="497" customFormat="1" x14ac:dyDescent="0.2">
      <c r="A3562" s="506"/>
      <c r="B3562" s="495"/>
      <c r="C3562" s="495"/>
      <c r="D3562" s="495"/>
      <c r="E3562" s="495"/>
      <c r="F3562" s="495"/>
      <c r="H3562" s="495"/>
      <c r="J3562" s="495"/>
      <c r="K3562" s="495"/>
      <c r="L3562" s="495"/>
    </row>
    <row r="3563" spans="1:12" s="497" customFormat="1" x14ac:dyDescent="0.2">
      <c r="A3563" s="506"/>
      <c r="B3563" s="495"/>
      <c r="C3563" s="495"/>
      <c r="D3563" s="495"/>
      <c r="E3563" s="495"/>
      <c r="F3563" s="495"/>
      <c r="H3563" s="495"/>
      <c r="J3563" s="495"/>
      <c r="K3563" s="495"/>
      <c r="L3563" s="495"/>
    </row>
    <row r="3564" spans="1:12" s="497" customFormat="1" x14ac:dyDescent="0.2">
      <c r="A3564" s="506"/>
      <c r="B3564" s="495"/>
      <c r="C3564" s="495"/>
      <c r="D3564" s="495"/>
      <c r="E3564" s="495"/>
      <c r="F3564" s="495"/>
      <c r="H3564" s="495"/>
      <c r="J3564" s="495"/>
      <c r="K3564" s="495"/>
      <c r="L3564" s="495"/>
    </row>
    <row r="3565" spans="1:12" s="497" customFormat="1" x14ac:dyDescent="0.2">
      <c r="A3565" s="506"/>
      <c r="B3565" s="495"/>
      <c r="C3565" s="495"/>
      <c r="D3565" s="495"/>
      <c r="E3565" s="495"/>
      <c r="F3565" s="495"/>
      <c r="H3565" s="495"/>
      <c r="J3565" s="495"/>
      <c r="K3565" s="495"/>
      <c r="L3565" s="495"/>
    </row>
    <row r="3566" spans="1:12" s="497" customFormat="1" x14ac:dyDescent="0.2">
      <c r="A3566" s="506"/>
      <c r="B3566" s="495"/>
      <c r="C3566" s="495"/>
      <c r="D3566" s="495"/>
      <c r="E3566" s="495"/>
      <c r="F3566" s="495"/>
      <c r="H3566" s="495"/>
      <c r="J3566" s="495"/>
      <c r="K3566" s="495"/>
      <c r="L3566" s="495"/>
    </row>
    <row r="3567" spans="1:12" s="497" customFormat="1" x14ac:dyDescent="0.2">
      <c r="A3567" s="506"/>
      <c r="B3567" s="495"/>
      <c r="C3567" s="495"/>
      <c r="D3567" s="495"/>
      <c r="E3567" s="495"/>
      <c r="F3567" s="495"/>
      <c r="H3567" s="495"/>
      <c r="J3567" s="495"/>
      <c r="K3567" s="495"/>
      <c r="L3567" s="495"/>
    </row>
    <row r="3568" spans="1:12" s="497" customFormat="1" x14ac:dyDescent="0.2">
      <c r="A3568" s="506"/>
      <c r="B3568" s="495"/>
      <c r="C3568" s="495"/>
      <c r="D3568" s="495"/>
      <c r="E3568" s="495"/>
      <c r="F3568" s="495"/>
      <c r="H3568" s="495"/>
      <c r="J3568" s="495"/>
      <c r="K3568" s="495"/>
      <c r="L3568" s="495"/>
    </row>
    <row r="3569" spans="1:13" s="497" customFormat="1" x14ac:dyDescent="0.2">
      <c r="A3569" s="506"/>
      <c r="B3569" s="495"/>
      <c r="C3569" s="495"/>
      <c r="D3569" s="495"/>
      <c r="E3569" s="495"/>
      <c r="F3569" s="495"/>
      <c r="H3569" s="495"/>
      <c r="J3569" s="495"/>
      <c r="K3569" s="495"/>
      <c r="L3569" s="495"/>
    </row>
    <row r="3570" spans="1:13" s="497" customFormat="1" x14ac:dyDescent="0.2">
      <c r="A3570" s="506"/>
      <c r="B3570" s="495"/>
      <c r="C3570" s="495"/>
      <c r="D3570" s="495"/>
      <c r="E3570" s="495"/>
      <c r="F3570" s="495"/>
      <c r="H3570" s="495"/>
      <c r="J3570" s="495"/>
      <c r="K3570" s="495"/>
      <c r="L3570" s="495"/>
    </row>
    <row r="3571" spans="1:13" s="497" customFormat="1" x14ac:dyDescent="0.45">
      <c r="A3571" s="506"/>
      <c r="B3571" s="495"/>
      <c r="C3571" s="495"/>
      <c r="D3571" s="495"/>
      <c r="E3571" s="495"/>
      <c r="F3571" s="495"/>
      <c r="G3571" s="513"/>
      <c r="H3571" s="495"/>
      <c r="J3571" s="495"/>
      <c r="K3571" s="495"/>
      <c r="L3571" s="495"/>
      <c r="M3571" s="513"/>
    </row>
    <row r="3572" spans="1:13" s="497" customFormat="1" x14ac:dyDescent="0.2">
      <c r="A3572" s="506"/>
      <c r="B3572" s="495"/>
      <c r="C3572" s="495"/>
      <c r="D3572" s="495"/>
      <c r="E3572" s="495"/>
      <c r="F3572" s="495"/>
      <c r="H3572" s="495"/>
      <c r="J3572" s="495"/>
      <c r="K3572" s="495"/>
      <c r="L3572" s="495"/>
    </row>
    <row r="3573" spans="1:13" s="497" customFormat="1" x14ac:dyDescent="0.2">
      <c r="A3573" s="506"/>
      <c r="B3573" s="495"/>
      <c r="C3573" s="495"/>
      <c r="D3573" s="495"/>
      <c r="E3573" s="495"/>
      <c r="F3573" s="495"/>
      <c r="H3573" s="495"/>
      <c r="J3573" s="495"/>
      <c r="K3573" s="495"/>
      <c r="L3573" s="495"/>
    </row>
    <row r="3574" spans="1:13" s="497" customFormat="1" x14ac:dyDescent="0.2">
      <c r="A3574" s="506"/>
      <c r="B3574" s="495"/>
      <c r="C3574" s="495"/>
      <c r="D3574" s="495"/>
      <c r="E3574" s="495"/>
      <c r="F3574" s="495"/>
      <c r="H3574" s="495"/>
      <c r="J3574" s="495"/>
      <c r="K3574" s="495"/>
      <c r="L3574" s="495"/>
    </row>
    <row r="3575" spans="1:13" s="497" customFormat="1" x14ac:dyDescent="0.2">
      <c r="A3575" s="506"/>
      <c r="B3575" s="495"/>
      <c r="C3575" s="495"/>
      <c r="D3575" s="495"/>
      <c r="E3575" s="495"/>
      <c r="F3575" s="495"/>
      <c r="H3575" s="495"/>
      <c r="J3575" s="495"/>
      <c r="K3575" s="495"/>
      <c r="L3575" s="495"/>
    </row>
    <row r="3576" spans="1:13" s="497" customFormat="1" x14ac:dyDescent="0.2">
      <c r="A3576" s="506"/>
      <c r="B3576" s="495"/>
      <c r="C3576" s="495"/>
      <c r="D3576" s="495"/>
      <c r="E3576" s="495"/>
      <c r="F3576" s="495"/>
      <c r="H3576" s="495"/>
      <c r="J3576" s="495"/>
      <c r="K3576" s="495"/>
      <c r="L3576" s="495"/>
    </row>
    <row r="3577" spans="1:13" s="497" customFormat="1" x14ac:dyDescent="0.2">
      <c r="A3577" s="506"/>
      <c r="B3577" s="495"/>
      <c r="C3577" s="495"/>
      <c r="D3577" s="495"/>
      <c r="E3577" s="495"/>
      <c r="F3577" s="495"/>
      <c r="H3577" s="495"/>
      <c r="J3577" s="495"/>
      <c r="K3577" s="495"/>
      <c r="L3577" s="495"/>
    </row>
    <row r="3578" spans="1:13" s="497" customFormat="1" x14ac:dyDescent="0.2">
      <c r="A3578" s="506"/>
      <c r="B3578" s="495"/>
      <c r="C3578" s="495"/>
      <c r="D3578" s="495"/>
      <c r="E3578" s="495"/>
      <c r="F3578" s="495"/>
      <c r="H3578" s="495"/>
      <c r="J3578" s="495"/>
      <c r="K3578" s="495"/>
      <c r="L3578" s="495"/>
    </row>
    <row r="3579" spans="1:13" s="497" customFormat="1" x14ac:dyDescent="0.2">
      <c r="A3579" s="506"/>
      <c r="B3579" s="495"/>
      <c r="C3579" s="495"/>
      <c r="D3579" s="495"/>
      <c r="E3579" s="495"/>
      <c r="F3579" s="495"/>
      <c r="H3579" s="495"/>
      <c r="J3579" s="495"/>
      <c r="K3579" s="495"/>
      <c r="L3579" s="495"/>
    </row>
    <row r="3580" spans="1:13" s="497" customFormat="1" x14ac:dyDescent="0.2">
      <c r="A3580" s="506"/>
      <c r="B3580" s="495"/>
      <c r="C3580" s="495"/>
      <c r="D3580" s="495"/>
      <c r="E3580" s="495"/>
      <c r="F3580" s="495"/>
      <c r="H3580" s="495"/>
      <c r="J3580" s="495"/>
      <c r="K3580" s="495"/>
      <c r="L3580" s="495"/>
    </row>
    <row r="3581" spans="1:13" s="497" customFormat="1" x14ac:dyDescent="0.2">
      <c r="A3581" s="506"/>
      <c r="B3581" s="495"/>
      <c r="C3581" s="495"/>
      <c r="D3581" s="495"/>
      <c r="E3581" s="495"/>
      <c r="F3581" s="495"/>
      <c r="H3581" s="495"/>
      <c r="J3581" s="495"/>
      <c r="K3581" s="495"/>
      <c r="L3581" s="495"/>
    </row>
    <row r="3582" spans="1:13" s="497" customFormat="1" x14ac:dyDescent="0.2">
      <c r="A3582" s="506"/>
      <c r="B3582" s="495"/>
      <c r="C3582" s="495"/>
      <c r="D3582" s="495"/>
      <c r="E3582" s="495"/>
      <c r="F3582" s="495"/>
      <c r="H3582" s="495"/>
      <c r="J3582" s="495"/>
      <c r="K3582" s="495"/>
      <c r="L3582" s="495"/>
    </row>
    <row r="3583" spans="1:13" s="497" customFormat="1" x14ac:dyDescent="0.2">
      <c r="A3583" s="506"/>
      <c r="B3583" s="495"/>
      <c r="C3583" s="495"/>
      <c r="D3583" s="495"/>
      <c r="E3583" s="495"/>
      <c r="F3583" s="495"/>
      <c r="H3583" s="495"/>
      <c r="J3583" s="495"/>
      <c r="K3583" s="495"/>
      <c r="L3583" s="495"/>
    </row>
    <row r="3584" spans="1:13" s="497" customFormat="1" x14ac:dyDescent="0.2">
      <c r="A3584" s="506"/>
      <c r="B3584" s="495"/>
      <c r="C3584" s="495"/>
      <c r="D3584" s="495"/>
      <c r="E3584" s="495"/>
      <c r="F3584" s="495"/>
      <c r="H3584" s="495"/>
      <c r="J3584" s="495"/>
      <c r="K3584" s="495"/>
      <c r="L3584" s="495"/>
    </row>
    <row r="3585" spans="1:13" s="497" customFormat="1" x14ac:dyDescent="0.2">
      <c r="A3585" s="506"/>
      <c r="B3585" s="495"/>
      <c r="C3585" s="495"/>
      <c r="D3585" s="495"/>
      <c r="E3585" s="495"/>
      <c r="F3585" s="495"/>
      <c r="H3585" s="495"/>
      <c r="J3585" s="495"/>
      <c r="K3585" s="495"/>
      <c r="L3585" s="495"/>
    </row>
    <row r="3586" spans="1:13" s="497" customFormat="1" x14ac:dyDescent="0.2">
      <c r="A3586" s="506"/>
      <c r="B3586" s="495"/>
      <c r="C3586" s="495"/>
      <c r="D3586" s="495"/>
      <c r="E3586" s="495"/>
      <c r="F3586" s="495"/>
      <c r="H3586" s="495"/>
      <c r="J3586" s="495"/>
      <c r="K3586" s="495"/>
      <c r="L3586" s="495"/>
    </row>
    <row r="3587" spans="1:13" s="497" customFormat="1" x14ac:dyDescent="0.2">
      <c r="A3587" s="506"/>
      <c r="B3587" s="495"/>
      <c r="C3587" s="495"/>
      <c r="D3587" s="495"/>
      <c r="E3587" s="495"/>
      <c r="F3587" s="495"/>
      <c r="H3587" s="495"/>
      <c r="J3587" s="495"/>
      <c r="K3587" s="495"/>
      <c r="L3587" s="495"/>
    </row>
    <row r="3588" spans="1:13" s="497" customFormat="1" x14ac:dyDescent="0.2">
      <c r="A3588" s="506"/>
      <c r="B3588" s="495"/>
      <c r="C3588" s="495"/>
      <c r="D3588" s="495"/>
      <c r="E3588" s="495"/>
      <c r="F3588" s="495"/>
      <c r="H3588" s="495"/>
      <c r="J3588" s="495"/>
      <c r="K3588" s="495"/>
      <c r="L3588" s="495"/>
    </row>
    <row r="3589" spans="1:13" s="497" customFormat="1" x14ac:dyDescent="0.2">
      <c r="A3589" s="506"/>
      <c r="B3589" s="495"/>
      <c r="C3589" s="495"/>
      <c r="D3589" s="495"/>
      <c r="E3589" s="495"/>
      <c r="F3589" s="495"/>
      <c r="H3589" s="495"/>
      <c r="J3589" s="495"/>
      <c r="K3589" s="495"/>
      <c r="L3589" s="495"/>
    </row>
    <row r="3590" spans="1:13" s="497" customFormat="1" x14ac:dyDescent="0.45">
      <c r="A3590" s="506"/>
      <c r="B3590" s="495"/>
      <c r="C3590" s="495"/>
      <c r="D3590" s="495"/>
      <c r="E3590" s="495"/>
      <c r="F3590" s="495"/>
      <c r="G3590" s="513"/>
      <c r="H3590" s="495"/>
      <c r="J3590" s="495"/>
      <c r="K3590" s="495"/>
      <c r="L3590" s="495"/>
      <c r="M3590" s="513"/>
    </row>
    <row r="3591" spans="1:13" s="497" customFormat="1" x14ac:dyDescent="0.2">
      <c r="A3591" s="506"/>
      <c r="B3591" s="495"/>
      <c r="C3591" s="495"/>
      <c r="D3591" s="495"/>
      <c r="E3591" s="495"/>
      <c r="F3591" s="495"/>
      <c r="H3591" s="495"/>
      <c r="J3591" s="495"/>
      <c r="K3591" s="495"/>
      <c r="L3591" s="495"/>
    </row>
    <row r="3592" spans="1:13" s="497" customFormat="1" x14ac:dyDescent="0.2">
      <c r="A3592" s="506"/>
      <c r="B3592" s="495"/>
      <c r="C3592" s="495"/>
      <c r="D3592" s="495"/>
      <c r="E3592" s="495"/>
      <c r="F3592" s="495"/>
      <c r="H3592" s="495"/>
      <c r="J3592" s="495"/>
      <c r="K3592" s="495"/>
      <c r="L3592" s="495"/>
    </row>
    <row r="3593" spans="1:13" s="497" customFormat="1" x14ac:dyDescent="0.2">
      <c r="A3593" s="506"/>
      <c r="B3593" s="495"/>
      <c r="C3593" s="495"/>
      <c r="D3593" s="495"/>
      <c r="E3593" s="495"/>
      <c r="F3593" s="495"/>
      <c r="H3593" s="495"/>
      <c r="J3593" s="495"/>
      <c r="K3593" s="495"/>
      <c r="L3593" s="495"/>
      <c r="M3593" s="515"/>
    </row>
    <row r="3594" spans="1:13" s="497" customFormat="1" x14ac:dyDescent="0.45">
      <c r="A3594" s="506"/>
      <c r="B3594" s="495"/>
      <c r="C3594" s="495"/>
      <c r="D3594" s="495"/>
      <c r="E3594" s="495"/>
      <c r="F3594" s="495"/>
      <c r="G3594" s="513"/>
      <c r="H3594" s="495"/>
      <c r="J3594" s="495"/>
      <c r="K3594" s="495"/>
      <c r="L3594" s="495"/>
      <c r="M3594" s="513"/>
    </row>
    <row r="3595" spans="1:13" s="497" customFormat="1" x14ac:dyDescent="0.2">
      <c r="A3595" s="506"/>
      <c r="B3595" s="495"/>
      <c r="C3595" s="495"/>
      <c r="D3595" s="495"/>
      <c r="E3595" s="495"/>
      <c r="F3595" s="495"/>
      <c r="H3595" s="495"/>
      <c r="J3595" s="495"/>
      <c r="K3595" s="495"/>
      <c r="L3595" s="495"/>
    </row>
    <row r="3596" spans="1:13" s="497" customFormat="1" x14ac:dyDescent="0.2">
      <c r="A3596" s="506"/>
      <c r="B3596" s="495"/>
      <c r="C3596" s="495"/>
      <c r="D3596" s="495"/>
      <c r="E3596" s="495"/>
      <c r="F3596" s="495"/>
      <c r="H3596" s="495"/>
      <c r="J3596" s="495"/>
      <c r="K3596" s="495"/>
      <c r="L3596" s="495"/>
    </row>
    <row r="3597" spans="1:13" s="497" customFormat="1" x14ac:dyDescent="0.2">
      <c r="A3597" s="506"/>
      <c r="B3597" s="495"/>
      <c r="C3597" s="495"/>
      <c r="D3597" s="495"/>
      <c r="E3597" s="495"/>
      <c r="F3597" s="495"/>
      <c r="H3597" s="495"/>
      <c r="J3597" s="495"/>
      <c r="K3597" s="495"/>
      <c r="L3597" s="495"/>
    </row>
    <row r="3598" spans="1:13" s="497" customFormat="1" x14ac:dyDescent="0.2">
      <c r="A3598" s="506"/>
      <c r="B3598" s="495"/>
      <c r="C3598" s="495"/>
      <c r="D3598" s="495"/>
      <c r="E3598" s="495"/>
      <c r="F3598" s="495"/>
      <c r="H3598" s="495"/>
      <c r="J3598" s="495"/>
      <c r="K3598" s="495"/>
      <c r="L3598" s="495"/>
    </row>
    <row r="3599" spans="1:13" s="497" customFormat="1" x14ac:dyDescent="0.2">
      <c r="A3599" s="506"/>
      <c r="B3599" s="495"/>
      <c r="C3599" s="495"/>
      <c r="D3599" s="495"/>
      <c r="E3599" s="495"/>
      <c r="F3599" s="495"/>
      <c r="H3599" s="495"/>
      <c r="J3599" s="495"/>
      <c r="K3599" s="495"/>
      <c r="L3599" s="495"/>
    </row>
    <row r="3600" spans="1:13" s="497" customFormat="1" x14ac:dyDescent="0.2">
      <c r="A3600" s="506"/>
      <c r="B3600" s="495"/>
      <c r="C3600" s="495"/>
      <c r="D3600" s="495"/>
      <c r="E3600" s="495"/>
      <c r="F3600" s="495"/>
      <c r="H3600" s="495"/>
      <c r="J3600" s="495"/>
      <c r="K3600" s="495"/>
      <c r="L3600" s="495"/>
    </row>
    <row r="3601" spans="1:13" s="497" customFormat="1" x14ac:dyDescent="0.2">
      <c r="A3601" s="506"/>
      <c r="B3601" s="495"/>
      <c r="C3601" s="495"/>
      <c r="D3601" s="495"/>
      <c r="E3601" s="495"/>
      <c r="F3601" s="495"/>
      <c r="H3601" s="495"/>
      <c r="J3601" s="495"/>
      <c r="K3601" s="495"/>
      <c r="L3601" s="495"/>
    </row>
    <row r="3602" spans="1:13" s="497" customFormat="1" x14ac:dyDescent="0.2">
      <c r="A3602" s="506"/>
      <c r="B3602" s="495"/>
      <c r="C3602" s="495"/>
      <c r="D3602" s="495"/>
      <c r="E3602" s="495"/>
      <c r="F3602" s="495"/>
      <c r="H3602" s="495"/>
      <c r="J3602" s="495"/>
      <c r="K3602" s="495"/>
      <c r="L3602" s="495"/>
    </row>
    <row r="3603" spans="1:13" s="497" customFormat="1" x14ac:dyDescent="0.2">
      <c r="A3603" s="506"/>
      <c r="B3603" s="495"/>
      <c r="C3603" s="495"/>
      <c r="D3603" s="495"/>
      <c r="E3603" s="495"/>
      <c r="F3603" s="495"/>
      <c r="H3603" s="495"/>
      <c r="J3603" s="495"/>
      <c r="K3603" s="495"/>
      <c r="L3603" s="495"/>
    </row>
    <row r="3604" spans="1:13" s="497" customFormat="1" x14ac:dyDescent="0.2">
      <c r="A3604" s="506"/>
      <c r="B3604" s="495"/>
      <c r="C3604" s="495"/>
      <c r="D3604" s="495"/>
      <c r="E3604" s="495"/>
      <c r="F3604" s="495"/>
      <c r="H3604" s="495"/>
      <c r="J3604" s="495"/>
      <c r="K3604" s="495"/>
      <c r="L3604" s="495"/>
    </row>
    <row r="3605" spans="1:13" s="497" customFormat="1" x14ac:dyDescent="0.45">
      <c r="A3605" s="506"/>
      <c r="B3605" s="495"/>
      <c r="C3605" s="495"/>
      <c r="D3605" s="495"/>
      <c r="E3605" s="495"/>
      <c r="F3605" s="495"/>
      <c r="G3605" s="513"/>
      <c r="H3605" s="495"/>
      <c r="J3605" s="495"/>
      <c r="K3605" s="495"/>
      <c r="L3605" s="495"/>
      <c r="M3605" s="513"/>
    </row>
    <row r="3606" spans="1:13" s="497" customFormat="1" x14ac:dyDescent="0.2">
      <c r="A3606" s="506"/>
      <c r="B3606" s="495"/>
      <c r="C3606" s="495"/>
      <c r="D3606" s="495"/>
      <c r="E3606" s="495"/>
      <c r="F3606" s="495"/>
      <c r="H3606" s="495"/>
      <c r="J3606" s="495"/>
      <c r="K3606" s="495"/>
      <c r="L3606" s="495"/>
    </row>
    <row r="3607" spans="1:13" s="497" customFormat="1" x14ac:dyDescent="0.2">
      <c r="A3607" s="506"/>
      <c r="B3607" s="495"/>
      <c r="C3607" s="495"/>
      <c r="D3607" s="495"/>
      <c r="E3607" s="495"/>
      <c r="F3607" s="495"/>
      <c r="H3607" s="495"/>
      <c r="J3607" s="495"/>
      <c r="K3607" s="495"/>
      <c r="L3607" s="495"/>
    </row>
    <row r="3608" spans="1:13" s="497" customFormat="1" x14ac:dyDescent="0.2">
      <c r="A3608" s="506"/>
      <c r="B3608" s="495"/>
      <c r="C3608" s="495"/>
      <c r="D3608" s="495"/>
      <c r="E3608" s="495"/>
      <c r="F3608" s="495"/>
      <c r="H3608" s="495"/>
      <c r="J3608" s="495"/>
      <c r="K3608" s="495"/>
      <c r="L3608" s="495"/>
    </row>
    <row r="3609" spans="1:13" s="497" customFormat="1" x14ac:dyDescent="0.2">
      <c r="A3609" s="506"/>
      <c r="B3609" s="495"/>
      <c r="C3609" s="495"/>
      <c r="D3609" s="495"/>
      <c r="E3609" s="495"/>
      <c r="F3609" s="495"/>
      <c r="H3609" s="495"/>
      <c r="J3609" s="495"/>
      <c r="K3609" s="495"/>
      <c r="L3609" s="495"/>
    </row>
    <row r="3610" spans="1:13" s="497" customFormat="1" x14ac:dyDescent="0.2">
      <c r="A3610" s="506"/>
      <c r="B3610" s="495"/>
      <c r="C3610" s="495"/>
      <c r="D3610" s="495"/>
      <c r="E3610" s="495"/>
      <c r="F3610" s="495"/>
      <c r="H3610" s="495"/>
      <c r="J3610" s="495"/>
      <c r="K3610" s="495"/>
      <c r="L3610" s="495"/>
    </row>
    <row r="3611" spans="1:13" s="497" customFormat="1" x14ac:dyDescent="0.2">
      <c r="A3611" s="506"/>
      <c r="B3611" s="495"/>
      <c r="C3611" s="495"/>
      <c r="D3611" s="495"/>
      <c r="E3611" s="495"/>
      <c r="F3611" s="495"/>
      <c r="H3611" s="495"/>
      <c r="J3611" s="495"/>
      <c r="K3611" s="495"/>
      <c r="L3611" s="495"/>
    </row>
    <row r="3612" spans="1:13" s="497" customFormat="1" x14ac:dyDescent="0.2">
      <c r="A3612" s="506"/>
      <c r="B3612" s="495"/>
      <c r="C3612" s="495"/>
      <c r="D3612" s="495"/>
      <c r="E3612" s="495"/>
      <c r="F3612" s="495"/>
      <c r="H3612" s="495"/>
      <c r="J3612" s="495"/>
      <c r="K3612" s="495"/>
      <c r="L3612" s="495"/>
    </row>
    <row r="3613" spans="1:13" s="497" customFormat="1" x14ac:dyDescent="0.2">
      <c r="A3613" s="506"/>
      <c r="B3613" s="495"/>
      <c r="C3613" s="495"/>
      <c r="D3613" s="495"/>
      <c r="E3613" s="495"/>
      <c r="F3613" s="495"/>
      <c r="H3613" s="495"/>
      <c r="J3613" s="495"/>
      <c r="K3613" s="495"/>
      <c r="L3613" s="495"/>
    </row>
    <row r="3614" spans="1:13" s="497" customFormat="1" x14ac:dyDescent="0.2">
      <c r="A3614" s="506"/>
      <c r="B3614" s="495"/>
      <c r="C3614" s="495"/>
      <c r="D3614" s="495"/>
      <c r="E3614" s="495"/>
      <c r="F3614" s="495"/>
      <c r="H3614" s="495"/>
      <c r="J3614" s="495"/>
      <c r="K3614" s="495"/>
      <c r="L3614" s="495"/>
    </row>
    <row r="3615" spans="1:13" s="497" customFormat="1" x14ac:dyDescent="0.2">
      <c r="A3615" s="506"/>
      <c r="B3615" s="495"/>
      <c r="C3615" s="495"/>
      <c r="D3615" s="495"/>
      <c r="E3615" s="495"/>
      <c r="F3615" s="495"/>
      <c r="H3615" s="495"/>
      <c r="J3615" s="495"/>
      <c r="K3615" s="495"/>
      <c r="L3615" s="495"/>
    </row>
    <row r="3616" spans="1:13" s="497" customFormat="1" x14ac:dyDescent="0.45">
      <c r="A3616" s="506"/>
      <c r="B3616" s="495"/>
      <c r="C3616" s="495"/>
      <c r="D3616" s="495"/>
      <c r="E3616" s="495"/>
      <c r="F3616" s="495"/>
      <c r="G3616" s="513"/>
      <c r="H3616" s="495"/>
      <c r="J3616" s="495"/>
      <c r="K3616" s="495"/>
      <c r="L3616" s="495"/>
      <c r="M3616" s="513"/>
    </row>
    <row r="3617" spans="1:13" s="497" customFormat="1" x14ac:dyDescent="0.2">
      <c r="A3617" s="506"/>
      <c r="B3617" s="495"/>
      <c r="C3617" s="495"/>
      <c r="D3617" s="495"/>
      <c r="E3617" s="495"/>
      <c r="F3617" s="495"/>
      <c r="H3617" s="495"/>
      <c r="J3617" s="495"/>
      <c r="K3617" s="495"/>
      <c r="L3617" s="495"/>
    </row>
    <row r="3618" spans="1:13" s="497" customFormat="1" x14ac:dyDescent="0.2">
      <c r="A3618" s="506"/>
      <c r="B3618" s="495"/>
      <c r="C3618" s="495"/>
      <c r="D3618" s="495"/>
      <c r="E3618" s="495"/>
      <c r="F3618" s="495"/>
      <c r="H3618" s="495"/>
      <c r="J3618" s="495"/>
      <c r="K3618" s="495"/>
      <c r="L3618" s="495"/>
    </row>
    <row r="3619" spans="1:13" s="497" customFormat="1" x14ac:dyDescent="0.2">
      <c r="A3619" s="506"/>
      <c r="B3619" s="495"/>
      <c r="C3619" s="495"/>
      <c r="D3619" s="495"/>
      <c r="E3619" s="495"/>
      <c r="F3619" s="495"/>
      <c r="H3619" s="495"/>
      <c r="J3619" s="495"/>
      <c r="K3619" s="495"/>
      <c r="L3619" s="495"/>
    </row>
    <row r="3620" spans="1:13" s="497" customFormat="1" x14ac:dyDescent="0.2">
      <c r="A3620" s="506"/>
      <c r="B3620" s="495"/>
      <c r="C3620" s="495"/>
      <c r="D3620" s="495"/>
      <c r="E3620" s="495"/>
      <c r="F3620" s="495"/>
      <c r="H3620" s="495"/>
      <c r="J3620" s="495"/>
      <c r="K3620" s="495"/>
      <c r="L3620" s="495"/>
    </row>
    <row r="3621" spans="1:13" s="497" customFormat="1" x14ac:dyDescent="0.2">
      <c r="A3621" s="506"/>
      <c r="B3621" s="495"/>
      <c r="C3621" s="495"/>
      <c r="D3621" s="495"/>
      <c r="E3621" s="495"/>
      <c r="F3621" s="495"/>
      <c r="H3621" s="495"/>
      <c r="J3621" s="495"/>
      <c r="K3621" s="495"/>
      <c r="L3621" s="495"/>
    </row>
    <row r="3622" spans="1:13" s="497" customFormat="1" x14ac:dyDescent="0.2">
      <c r="A3622" s="506"/>
      <c r="B3622" s="495"/>
      <c r="C3622" s="495"/>
      <c r="D3622" s="495"/>
      <c r="E3622" s="495"/>
      <c r="F3622" s="495"/>
      <c r="H3622" s="495"/>
      <c r="J3622" s="495"/>
      <c r="K3622" s="495"/>
      <c r="L3622" s="495"/>
    </row>
    <row r="3623" spans="1:13" s="497" customFormat="1" x14ac:dyDescent="0.2">
      <c r="A3623" s="506"/>
      <c r="B3623" s="495"/>
      <c r="C3623" s="495"/>
      <c r="D3623" s="495"/>
      <c r="E3623" s="495"/>
      <c r="F3623" s="495"/>
      <c r="H3623" s="495"/>
      <c r="J3623" s="495"/>
      <c r="K3623" s="495"/>
      <c r="L3623" s="495"/>
    </row>
    <row r="3624" spans="1:13" s="497" customFormat="1" x14ac:dyDescent="0.2">
      <c r="A3624" s="506"/>
      <c r="B3624" s="495"/>
      <c r="C3624" s="495"/>
      <c r="D3624" s="495"/>
      <c r="E3624" s="495"/>
      <c r="F3624" s="495"/>
      <c r="H3624" s="495"/>
      <c r="J3624" s="495"/>
      <c r="K3624" s="495"/>
      <c r="L3624" s="495"/>
    </row>
    <row r="3625" spans="1:13" s="497" customFormat="1" x14ac:dyDescent="0.2">
      <c r="A3625" s="506"/>
      <c r="B3625" s="495"/>
      <c r="C3625" s="495"/>
      <c r="D3625" s="495"/>
      <c r="E3625" s="495"/>
      <c r="F3625" s="495"/>
      <c r="H3625" s="495"/>
      <c r="J3625" s="495"/>
      <c r="K3625" s="495"/>
      <c r="L3625" s="495"/>
    </row>
    <row r="3626" spans="1:13" s="497" customFormat="1" x14ac:dyDescent="0.2">
      <c r="A3626" s="506"/>
      <c r="B3626" s="495"/>
      <c r="C3626" s="495"/>
      <c r="D3626" s="495"/>
      <c r="E3626" s="495"/>
      <c r="F3626" s="495"/>
      <c r="H3626" s="495"/>
      <c r="J3626" s="495"/>
      <c r="K3626" s="495"/>
      <c r="L3626" s="495"/>
    </row>
    <row r="3627" spans="1:13" s="497" customFormat="1" x14ac:dyDescent="0.2">
      <c r="A3627" s="506"/>
      <c r="B3627" s="495"/>
      <c r="C3627" s="495"/>
      <c r="D3627" s="495"/>
      <c r="E3627" s="495"/>
      <c r="F3627" s="495"/>
      <c r="H3627" s="495"/>
      <c r="J3627" s="495"/>
      <c r="K3627" s="495"/>
      <c r="L3627" s="495"/>
    </row>
    <row r="3628" spans="1:13" s="497" customFormat="1" x14ac:dyDescent="0.2">
      <c r="A3628" s="506"/>
      <c r="B3628" s="495"/>
      <c r="C3628" s="495"/>
      <c r="D3628" s="495"/>
      <c r="E3628" s="495"/>
      <c r="F3628" s="495"/>
      <c r="H3628" s="495"/>
      <c r="J3628" s="495"/>
      <c r="K3628" s="495"/>
      <c r="L3628" s="495"/>
    </row>
    <row r="3629" spans="1:13" s="497" customFormat="1" x14ac:dyDescent="0.2">
      <c r="A3629" s="506"/>
      <c r="B3629" s="495"/>
      <c r="C3629" s="495"/>
      <c r="D3629" s="495"/>
      <c r="E3629" s="495"/>
      <c r="F3629" s="495"/>
      <c r="H3629" s="495"/>
      <c r="J3629" s="495"/>
      <c r="K3629" s="495"/>
      <c r="L3629" s="495"/>
    </row>
    <row r="3630" spans="1:13" s="497" customFormat="1" x14ac:dyDescent="0.2">
      <c r="A3630" s="506"/>
      <c r="B3630" s="495"/>
      <c r="C3630" s="495"/>
      <c r="D3630" s="495"/>
      <c r="E3630" s="495"/>
      <c r="F3630" s="495"/>
      <c r="H3630" s="495"/>
      <c r="J3630" s="495"/>
      <c r="K3630" s="495"/>
      <c r="L3630" s="495"/>
    </row>
    <row r="3631" spans="1:13" s="497" customFormat="1" x14ac:dyDescent="0.2">
      <c r="A3631" s="506"/>
      <c r="B3631" s="495"/>
      <c r="C3631" s="495"/>
      <c r="D3631" s="495"/>
      <c r="E3631" s="495"/>
      <c r="F3631" s="495"/>
      <c r="H3631" s="495"/>
      <c r="J3631" s="495"/>
      <c r="K3631" s="495"/>
      <c r="L3631" s="495"/>
    </row>
    <row r="3632" spans="1:13" s="497" customFormat="1" x14ac:dyDescent="0.45">
      <c r="A3632" s="506"/>
      <c r="B3632" s="495"/>
      <c r="C3632" s="495"/>
      <c r="D3632" s="495"/>
      <c r="E3632" s="495"/>
      <c r="F3632" s="495"/>
      <c r="G3632" s="513"/>
      <c r="H3632" s="495"/>
      <c r="J3632" s="495"/>
      <c r="K3632" s="495"/>
      <c r="L3632" s="495"/>
      <c r="M3632" s="513"/>
    </row>
    <row r="3633" spans="1:12" s="497" customFormat="1" x14ac:dyDescent="0.2">
      <c r="A3633" s="506"/>
      <c r="B3633" s="495"/>
      <c r="C3633" s="495"/>
      <c r="D3633" s="495"/>
      <c r="E3633" s="495"/>
      <c r="F3633" s="495"/>
      <c r="H3633" s="495"/>
      <c r="J3633" s="495"/>
      <c r="K3633" s="495"/>
      <c r="L3633" s="495"/>
    </row>
    <row r="3634" spans="1:12" s="497" customFormat="1" x14ac:dyDescent="0.2">
      <c r="A3634" s="506"/>
      <c r="B3634" s="495"/>
      <c r="C3634" s="495"/>
      <c r="D3634" s="495"/>
      <c r="E3634" s="495"/>
      <c r="F3634" s="495"/>
      <c r="H3634" s="495"/>
      <c r="J3634" s="495"/>
      <c r="K3634" s="495"/>
      <c r="L3634" s="495"/>
    </row>
    <row r="3635" spans="1:12" s="497" customFormat="1" x14ac:dyDescent="0.2">
      <c r="A3635" s="506"/>
      <c r="B3635" s="495"/>
      <c r="C3635" s="495"/>
      <c r="D3635" s="495"/>
      <c r="E3635" s="495"/>
      <c r="F3635" s="495"/>
      <c r="H3635" s="495"/>
      <c r="J3635" s="495"/>
      <c r="K3635" s="495"/>
      <c r="L3635" s="495"/>
    </row>
    <row r="3636" spans="1:12" s="497" customFormat="1" x14ac:dyDescent="0.2">
      <c r="A3636" s="506"/>
      <c r="B3636" s="495"/>
      <c r="C3636" s="495"/>
      <c r="D3636" s="495"/>
      <c r="E3636" s="495"/>
      <c r="F3636" s="495"/>
      <c r="H3636" s="495"/>
      <c r="J3636" s="495"/>
      <c r="K3636" s="495"/>
      <c r="L3636" s="495"/>
    </row>
    <row r="3637" spans="1:12" s="497" customFormat="1" x14ac:dyDescent="0.2">
      <c r="A3637" s="506"/>
      <c r="B3637" s="495"/>
      <c r="C3637" s="495"/>
      <c r="D3637" s="495"/>
      <c r="E3637" s="495"/>
      <c r="F3637" s="495"/>
      <c r="H3637" s="495"/>
      <c r="J3637" s="495"/>
      <c r="K3637" s="495"/>
      <c r="L3637" s="495"/>
    </row>
    <row r="3638" spans="1:12" s="497" customFormat="1" x14ac:dyDescent="0.2">
      <c r="A3638" s="506"/>
      <c r="B3638" s="495"/>
      <c r="C3638" s="495"/>
      <c r="D3638" s="495"/>
      <c r="E3638" s="495"/>
      <c r="F3638" s="495"/>
      <c r="H3638" s="495"/>
      <c r="J3638" s="495"/>
      <c r="K3638" s="495"/>
      <c r="L3638" s="495"/>
    </row>
    <row r="3639" spans="1:12" s="497" customFormat="1" x14ac:dyDescent="0.2">
      <c r="A3639" s="506"/>
      <c r="B3639" s="495"/>
      <c r="C3639" s="495"/>
      <c r="D3639" s="495"/>
      <c r="E3639" s="495"/>
      <c r="F3639" s="495"/>
      <c r="H3639" s="495"/>
      <c r="J3639" s="495"/>
      <c r="K3639" s="495"/>
      <c r="L3639" s="495"/>
    </row>
    <row r="3640" spans="1:12" s="497" customFormat="1" x14ac:dyDescent="0.2">
      <c r="A3640" s="506"/>
      <c r="B3640" s="495"/>
      <c r="C3640" s="495"/>
      <c r="D3640" s="495"/>
      <c r="E3640" s="495"/>
      <c r="F3640" s="495"/>
      <c r="H3640" s="495"/>
      <c r="J3640" s="495"/>
      <c r="K3640" s="495"/>
      <c r="L3640" s="495"/>
    </row>
    <row r="3641" spans="1:12" s="497" customFormat="1" x14ac:dyDescent="0.2">
      <c r="A3641" s="506"/>
      <c r="B3641" s="495"/>
      <c r="C3641" s="495"/>
      <c r="D3641" s="495"/>
      <c r="E3641" s="495"/>
      <c r="F3641" s="495"/>
      <c r="H3641" s="495"/>
      <c r="J3641" s="495"/>
      <c r="K3641" s="495"/>
      <c r="L3641" s="495"/>
    </row>
    <row r="3642" spans="1:12" s="497" customFormat="1" x14ac:dyDescent="0.2">
      <c r="A3642" s="506"/>
      <c r="B3642" s="495"/>
      <c r="C3642" s="495"/>
      <c r="D3642" s="495"/>
      <c r="E3642" s="495"/>
      <c r="F3642" s="495"/>
      <c r="H3642" s="495"/>
      <c r="J3642" s="495"/>
      <c r="K3642" s="495"/>
      <c r="L3642" s="495"/>
    </row>
    <row r="3643" spans="1:12" s="497" customFormat="1" x14ac:dyDescent="0.2">
      <c r="A3643" s="506"/>
      <c r="B3643" s="495"/>
      <c r="C3643" s="495"/>
      <c r="D3643" s="495"/>
      <c r="E3643" s="495"/>
      <c r="F3643" s="495"/>
      <c r="H3643" s="495"/>
      <c r="J3643" s="495"/>
      <c r="K3643" s="495"/>
      <c r="L3643" s="495"/>
    </row>
    <row r="3644" spans="1:12" s="497" customFormat="1" x14ac:dyDescent="0.2">
      <c r="A3644" s="506"/>
      <c r="B3644" s="495"/>
      <c r="C3644" s="495"/>
      <c r="D3644" s="495"/>
      <c r="E3644" s="495"/>
      <c r="F3644" s="495"/>
      <c r="H3644" s="495"/>
      <c r="J3644" s="495"/>
      <c r="K3644" s="495"/>
      <c r="L3644" s="495"/>
    </row>
    <row r="3645" spans="1:12" s="497" customFormat="1" x14ac:dyDescent="0.2">
      <c r="A3645" s="506"/>
      <c r="B3645" s="495"/>
      <c r="C3645" s="495"/>
      <c r="D3645" s="495"/>
      <c r="E3645" s="495"/>
      <c r="F3645" s="495"/>
      <c r="H3645" s="495"/>
      <c r="J3645" s="495"/>
      <c r="K3645" s="495"/>
      <c r="L3645" s="495"/>
    </row>
    <row r="3646" spans="1:12" s="497" customFormat="1" x14ac:dyDescent="0.2">
      <c r="A3646" s="506"/>
      <c r="B3646" s="495"/>
      <c r="C3646" s="495"/>
      <c r="D3646" s="495"/>
      <c r="E3646" s="495"/>
      <c r="F3646" s="495"/>
      <c r="H3646" s="495"/>
      <c r="J3646" s="495"/>
      <c r="K3646" s="495"/>
      <c r="L3646" s="495"/>
    </row>
    <row r="3647" spans="1:12" s="497" customFormat="1" x14ac:dyDescent="0.2">
      <c r="A3647" s="506"/>
      <c r="B3647" s="495"/>
      <c r="C3647" s="495"/>
      <c r="D3647" s="495"/>
      <c r="E3647" s="495"/>
      <c r="F3647" s="495"/>
      <c r="H3647" s="495"/>
      <c r="J3647" s="495"/>
      <c r="K3647" s="495"/>
      <c r="L3647" s="495"/>
    </row>
    <row r="3648" spans="1:12" s="497" customFormat="1" x14ac:dyDescent="0.2">
      <c r="A3648" s="506"/>
      <c r="B3648" s="495"/>
      <c r="C3648" s="495"/>
      <c r="D3648" s="495"/>
      <c r="E3648" s="495"/>
      <c r="F3648" s="495"/>
      <c r="H3648" s="495"/>
      <c r="J3648" s="495"/>
      <c r="K3648" s="495"/>
      <c r="L3648" s="495"/>
    </row>
    <row r="3649" spans="1:13" s="497" customFormat="1" x14ac:dyDescent="0.2">
      <c r="A3649" s="506"/>
      <c r="B3649" s="495"/>
      <c r="C3649" s="495"/>
      <c r="D3649" s="495"/>
      <c r="E3649" s="495"/>
      <c r="F3649" s="495"/>
      <c r="H3649" s="495"/>
      <c r="J3649" s="495"/>
      <c r="K3649" s="495"/>
      <c r="L3649" s="495"/>
    </row>
    <row r="3650" spans="1:13" s="497" customFormat="1" x14ac:dyDescent="0.2">
      <c r="A3650" s="506"/>
      <c r="B3650" s="495"/>
      <c r="C3650" s="495"/>
      <c r="D3650" s="495"/>
      <c r="E3650" s="495"/>
      <c r="F3650" s="495"/>
      <c r="H3650" s="495"/>
      <c r="J3650" s="495"/>
      <c r="K3650" s="495"/>
      <c r="L3650" s="495"/>
    </row>
    <row r="3651" spans="1:13" s="497" customFormat="1" x14ac:dyDescent="0.2">
      <c r="A3651" s="506"/>
      <c r="B3651" s="495"/>
      <c r="C3651" s="495"/>
      <c r="D3651" s="495"/>
      <c r="E3651" s="495"/>
      <c r="F3651" s="495"/>
      <c r="H3651" s="495"/>
      <c r="J3651" s="495"/>
      <c r="K3651" s="495"/>
      <c r="L3651" s="495"/>
    </row>
    <row r="3652" spans="1:13" s="497" customFormat="1" x14ac:dyDescent="0.2">
      <c r="A3652" s="506"/>
      <c r="B3652" s="495"/>
      <c r="C3652" s="495"/>
      <c r="D3652" s="495"/>
      <c r="E3652" s="495"/>
      <c r="F3652" s="495"/>
      <c r="H3652" s="495"/>
      <c r="J3652" s="495"/>
      <c r="K3652" s="495"/>
      <c r="L3652" s="495"/>
    </row>
    <row r="3653" spans="1:13" s="497" customFormat="1" x14ac:dyDescent="0.2">
      <c r="A3653" s="506"/>
      <c r="B3653" s="495"/>
      <c r="C3653" s="495"/>
      <c r="D3653" s="495"/>
      <c r="E3653" s="495"/>
      <c r="F3653" s="495"/>
      <c r="H3653" s="495"/>
      <c r="J3653" s="495"/>
      <c r="K3653" s="495"/>
      <c r="L3653" s="495"/>
    </row>
    <row r="3654" spans="1:13" s="497" customFormat="1" x14ac:dyDescent="0.2">
      <c r="A3654" s="506"/>
      <c r="B3654" s="495"/>
      <c r="C3654" s="495"/>
      <c r="D3654" s="495"/>
      <c r="E3654" s="495"/>
      <c r="F3654" s="495"/>
      <c r="H3654" s="495"/>
      <c r="J3654" s="495"/>
      <c r="K3654" s="495"/>
      <c r="L3654" s="495"/>
    </row>
    <row r="3655" spans="1:13" s="497" customFormat="1" x14ac:dyDescent="0.2">
      <c r="A3655" s="506"/>
      <c r="B3655" s="495"/>
      <c r="C3655" s="495"/>
      <c r="D3655" s="495"/>
      <c r="E3655" s="495"/>
      <c r="F3655" s="495"/>
      <c r="H3655" s="495"/>
      <c r="J3655" s="495"/>
      <c r="K3655" s="495"/>
      <c r="L3655" s="495"/>
    </row>
    <row r="3656" spans="1:13" s="497" customFormat="1" x14ac:dyDescent="0.2">
      <c r="A3656" s="506"/>
      <c r="B3656" s="495"/>
      <c r="C3656" s="495"/>
      <c r="D3656" s="495"/>
      <c r="E3656" s="495"/>
      <c r="F3656" s="495"/>
      <c r="H3656" s="495"/>
      <c r="J3656" s="495"/>
      <c r="K3656" s="495"/>
      <c r="L3656" s="495"/>
    </row>
    <row r="3657" spans="1:13" s="497" customFormat="1" x14ac:dyDescent="0.2">
      <c r="A3657" s="506"/>
      <c r="B3657" s="495"/>
      <c r="C3657" s="495"/>
      <c r="D3657" s="495"/>
      <c r="E3657" s="495"/>
      <c r="F3657" s="495"/>
      <c r="H3657" s="495"/>
      <c r="J3657" s="495"/>
      <c r="K3657" s="495"/>
      <c r="L3657" s="495"/>
    </row>
    <row r="3658" spans="1:13" s="497" customFormat="1" x14ac:dyDescent="0.2">
      <c r="A3658" s="506"/>
      <c r="B3658" s="495"/>
      <c r="C3658" s="495"/>
      <c r="D3658" s="495"/>
      <c r="E3658" s="495"/>
      <c r="F3658" s="495"/>
      <c r="H3658" s="495"/>
      <c r="J3658" s="495"/>
      <c r="K3658" s="495"/>
      <c r="L3658" s="495"/>
    </row>
    <row r="3659" spans="1:13" s="497" customFormat="1" x14ac:dyDescent="0.2">
      <c r="A3659" s="506"/>
      <c r="B3659" s="495"/>
      <c r="C3659" s="495"/>
      <c r="D3659" s="495"/>
      <c r="E3659" s="495"/>
      <c r="F3659" s="495"/>
      <c r="H3659" s="495"/>
      <c r="J3659" s="495"/>
      <c r="K3659" s="495"/>
      <c r="L3659" s="495"/>
    </row>
    <row r="3660" spans="1:13" s="497" customFormat="1" x14ac:dyDescent="0.2">
      <c r="A3660" s="506"/>
      <c r="B3660" s="495"/>
      <c r="C3660" s="495"/>
      <c r="D3660" s="495"/>
      <c r="E3660" s="495"/>
      <c r="F3660" s="495"/>
      <c r="H3660" s="495"/>
      <c r="J3660" s="495"/>
      <c r="K3660" s="495"/>
      <c r="L3660" s="495"/>
    </row>
    <row r="3661" spans="1:13" s="497" customFormat="1" x14ac:dyDescent="0.2">
      <c r="A3661" s="506"/>
      <c r="B3661" s="495"/>
      <c r="C3661" s="495"/>
      <c r="D3661" s="495"/>
      <c r="E3661" s="495"/>
      <c r="F3661" s="495"/>
      <c r="H3661" s="495"/>
      <c r="J3661" s="495"/>
      <c r="K3661" s="495"/>
      <c r="L3661" s="495"/>
    </row>
    <row r="3662" spans="1:13" s="497" customFormat="1" x14ac:dyDescent="0.2">
      <c r="A3662" s="506"/>
      <c r="B3662" s="495"/>
      <c r="C3662" s="495"/>
      <c r="D3662" s="495"/>
      <c r="E3662" s="495"/>
      <c r="F3662" s="495"/>
      <c r="H3662" s="495"/>
      <c r="J3662" s="495"/>
      <c r="K3662" s="495"/>
      <c r="L3662" s="495"/>
    </row>
    <row r="3663" spans="1:13" s="497" customFormat="1" x14ac:dyDescent="0.2">
      <c r="A3663" s="506"/>
      <c r="B3663" s="495"/>
      <c r="C3663" s="495"/>
      <c r="D3663" s="495"/>
      <c r="E3663" s="495"/>
      <c r="F3663" s="495"/>
      <c r="H3663" s="495"/>
      <c r="J3663" s="495"/>
      <c r="K3663" s="495"/>
      <c r="L3663" s="495"/>
    </row>
    <row r="3664" spans="1:13" s="497" customFormat="1" x14ac:dyDescent="0.45">
      <c r="A3664" s="506"/>
      <c r="B3664" s="495"/>
      <c r="C3664" s="495"/>
      <c r="D3664" s="495"/>
      <c r="E3664" s="495"/>
      <c r="F3664" s="495"/>
      <c r="G3664" s="513"/>
      <c r="H3664" s="495"/>
      <c r="J3664" s="495"/>
      <c r="K3664" s="495"/>
      <c r="L3664" s="495"/>
      <c r="M3664" s="513"/>
    </row>
    <row r="3665" spans="1:12" s="497" customFormat="1" x14ac:dyDescent="0.2">
      <c r="A3665" s="506"/>
      <c r="B3665" s="495"/>
      <c r="C3665" s="495"/>
      <c r="D3665" s="495"/>
      <c r="E3665" s="495"/>
      <c r="F3665" s="495"/>
      <c r="H3665" s="495"/>
      <c r="J3665" s="495"/>
      <c r="K3665" s="495"/>
      <c r="L3665" s="495"/>
    </row>
    <row r="3666" spans="1:12" s="497" customFormat="1" x14ac:dyDescent="0.2">
      <c r="A3666" s="506"/>
      <c r="B3666" s="495"/>
      <c r="C3666" s="495"/>
      <c r="D3666" s="495"/>
      <c r="E3666" s="495"/>
      <c r="F3666" s="495"/>
      <c r="H3666" s="495"/>
      <c r="J3666" s="495"/>
      <c r="K3666" s="495"/>
      <c r="L3666" s="495"/>
    </row>
    <row r="3667" spans="1:12" s="497" customFormat="1" x14ac:dyDescent="0.2">
      <c r="A3667" s="506"/>
      <c r="B3667" s="495"/>
      <c r="C3667" s="495"/>
      <c r="D3667" s="495"/>
      <c r="E3667" s="495"/>
      <c r="F3667" s="495"/>
      <c r="H3667" s="495"/>
      <c r="J3667" s="495"/>
      <c r="K3667" s="495"/>
      <c r="L3667" s="495"/>
    </row>
    <row r="3668" spans="1:12" s="497" customFormat="1" x14ac:dyDescent="0.2">
      <c r="A3668" s="506"/>
      <c r="B3668" s="495"/>
      <c r="C3668" s="495"/>
      <c r="D3668" s="495"/>
      <c r="E3668" s="495"/>
      <c r="F3668" s="495"/>
      <c r="H3668" s="495"/>
      <c r="J3668" s="495"/>
      <c r="K3668" s="495"/>
      <c r="L3668" s="495"/>
    </row>
    <row r="3669" spans="1:12" s="497" customFormat="1" x14ac:dyDescent="0.2">
      <c r="A3669" s="506"/>
      <c r="B3669" s="495"/>
      <c r="C3669" s="495"/>
      <c r="D3669" s="495"/>
      <c r="E3669" s="495"/>
      <c r="F3669" s="495"/>
      <c r="H3669" s="495"/>
      <c r="J3669" s="495"/>
      <c r="K3669" s="495"/>
      <c r="L3669" s="495"/>
    </row>
    <row r="3670" spans="1:12" s="497" customFormat="1" x14ac:dyDescent="0.2">
      <c r="A3670" s="506"/>
      <c r="B3670" s="495"/>
      <c r="C3670" s="495"/>
      <c r="D3670" s="495"/>
      <c r="E3670" s="495"/>
      <c r="F3670" s="495"/>
      <c r="H3670" s="495"/>
      <c r="J3670" s="495"/>
      <c r="K3670" s="495"/>
      <c r="L3670" s="495"/>
    </row>
    <row r="3671" spans="1:12" s="497" customFormat="1" x14ac:dyDescent="0.2">
      <c r="A3671" s="506"/>
      <c r="B3671" s="495"/>
      <c r="C3671" s="495"/>
      <c r="D3671" s="495"/>
      <c r="E3671" s="495"/>
      <c r="F3671" s="495"/>
      <c r="H3671" s="495"/>
      <c r="J3671" s="495"/>
      <c r="K3671" s="495"/>
      <c r="L3671" s="495"/>
    </row>
    <row r="3672" spans="1:12" s="497" customFormat="1" x14ac:dyDescent="0.2">
      <c r="A3672" s="506"/>
      <c r="B3672" s="495"/>
      <c r="C3672" s="495"/>
      <c r="D3672" s="495"/>
      <c r="E3672" s="495"/>
      <c r="F3672" s="495"/>
      <c r="H3672" s="495"/>
      <c r="J3672" s="495"/>
      <c r="K3672" s="495"/>
      <c r="L3672" s="495"/>
    </row>
    <row r="3673" spans="1:12" s="497" customFormat="1" x14ac:dyDescent="0.2">
      <c r="A3673" s="506"/>
      <c r="B3673" s="495"/>
      <c r="C3673" s="495"/>
      <c r="D3673" s="495"/>
      <c r="E3673" s="495"/>
      <c r="F3673" s="495"/>
      <c r="H3673" s="495"/>
      <c r="J3673" s="495"/>
      <c r="K3673" s="495"/>
      <c r="L3673" s="495"/>
    </row>
    <row r="3674" spans="1:12" s="497" customFormat="1" x14ac:dyDescent="0.2">
      <c r="A3674" s="506"/>
      <c r="B3674" s="495"/>
      <c r="C3674" s="495"/>
      <c r="D3674" s="495"/>
      <c r="E3674" s="495"/>
      <c r="F3674" s="495"/>
      <c r="H3674" s="495"/>
      <c r="J3674" s="495"/>
      <c r="K3674" s="495"/>
      <c r="L3674" s="495"/>
    </row>
    <row r="3675" spans="1:12" s="497" customFormat="1" x14ac:dyDescent="0.2">
      <c r="A3675" s="506"/>
      <c r="B3675" s="495"/>
      <c r="C3675" s="495"/>
      <c r="D3675" s="495"/>
      <c r="E3675" s="495"/>
      <c r="F3675" s="495"/>
      <c r="H3675" s="495"/>
      <c r="J3675" s="495"/>
      <c r="K3675" s="495"/>
      <c r="L3675" s="495"/>
    </row>
    <row r="3676" spans="1:12" s="497" customFormat="1" x14ac:dyDescent="0.2">
      <c r="A3676" s="506"/>
      <c r="B3676" s="495"/>
      <c r="C3676" s="495"/>
      <c r="D3676" s="495"/>
      <c r="E3676" s="495"/>
      <c r="F3676" s="495"/>
      <c r="H3676" s="495"/>
      <c r="J3676" s="495"/>
      <c r="K3676" s="495"/>
      <c r="L3676" s="495"/>
    </row>
    <row r="3677" spans="1:12" s="497" customFormat="1" x14ac:dyDescent="0.2">
      <c r="A3677" s="506"/>
      <c r="B3677" s="495"/>
      <c r="C3677" s="495"/>
      <c r="D3677" s="495"/>
      <c r="E3677" s="495"/>
      <c r="F3677" s="495"/>
      <c r="H3677" s="495"/>
      <c r="J3677" s="495"/>
      <c r="K3677" s="495"/>
      <c r="L3677" s="495"/>
    </row>
    <row r="3678" spans="1:12" s="497" customFormat="1" x14ac:dyDescent="0.2">
      <c r="A3678" s="506"/>
      <c r="B3678" s="495"/>
      <c r="C3678" s="495"/>
      <c r="D3678" s="495"/>
      <c r="E3678" s="495"/>
      <c r="F3678" s="495"/>
      <c r="H3678" s="495"/>
      <c r="J3678" s="495"/>
      <c r="K3678" s="495"/>
      <c r="L3678" s="495"/>
    </row>
    <row r="3679" spans="1:12" s="497" customFormat="1" x14ac:dyDescent="0.2">
      <c r="A3679" s="506"/>
      <c r="B3679" s="495"/>
      <c r="C3679" s="495"/>
      <c r="D3679" s="495"/>
      <c r="E3679" s="495"/>
      <c r="F3679" s="495"/>
      <c r="H3679" s="495"/>
      <c r="J3679" s="495"/>
      <c r="K3679" s="495"/>
      <c r="L3679" s="495"/>
    </row>
    <row r="3680" spans="1:12" s="497" customFormat="1" x14ac:dyDescent="0.2">
      <c r="A3680" s="506"/>
      <c r="B3680" s="495"/>
      <c r="C3680" s="495"/>
      <c r="D3680" s="495"/>
      <c r="E3680" s="495"/>
      <c r="F3680" s="495"/>
      <c r="H3680" s="495"/>
      <c r="J3680" s="495"/>
      <c r="K3680" s="495"/>
      <c r="L3680" s="495"/>
    </row>
    <row r="3681" spans="1:13" s="497" customFormat="1" x14ac:dyDescent="0.2">
      <c r="A3681" s="506"/>
      <c r="B3681" s="495"/>
      <c r="C3681" s="495"/>
      <c r="D3681" s="495"/>
      <c r="E3681" s="495"/>
      <c r="F3681" s="495"/>
      <c r="H3681" s="495"/>
      <c r="J3681" s="495"/>
      <c r="K3681" s="495"/>
      <c r="L3681" s="495"/>
    </row>
    <row r="3682" spans="1:13" s="497" customFormat="1" x14ac:dyDescent="0.2">
      <c r="A3682" s="506"/>
      <c r="B3682" s="495"/>
      <c r="C3682" s="495"/>
      <c r="D3682" s="495"/>
      <c r="E3682" s="495"/>
      <c r="F3682" s="495"/>
      <c r="H3682" s="495"/>
      <c r="J3682" s="495"/>
      <c r="K3682" s="495"/>
      <c r="L3682" s="495"/>
    </row>
    <row r="3683" spans="1:13" s="497" customFormat="1" x14ac:dyDescent="0.2">
      <c r="A3683" s="506"/>
      <c r="B3683" s="495"/>
      <c r="C3683" s="495"/>
      <c r="D3683" s="495"/>
      <c r="E3683" s="495"/>
      <c r="F3683" s="495"/>
      <c r="H3683" s="495"/>
      <c r="J3683" s="495"/>
      <c r="K3683" s="495"/>
      <c r="L3683" s="495"/>
    </row>
    <row r="3684" spans="1:13" s="497" customFormat="1" x14ac:dyDescent="0.2">
      <c r="A3684" s="506"/>
      <c r="B3684" s="495"/>
      <c r="C3684" s="495"/>
      <c r="D3684" s="495"/>
      <c r="E3684" s="495"/>
      <c r="F3684" s="495"/>
      <c r="H3684" s="495"/>
      <c r="J3684" s="495"/>
      <c r="K3684" s="495"/>
      <c r="L3684" s="495"/>
    </row>
    <row r="3685" spans="1:13" s="497" customFormat="1" x14ac:dyDescent="0.2">
      <c r="A3685" s="506"/>
      <c r="B3685" s="495"/>
      <c r="C3685" s="495"/>
      <c r="D3685" s="495"/>
      <c r="E3685" s="495"/>
      <c r="F3685" s="495"/>
      <c r="H3685" s="495"/>
      <c r="J3685" s="495"/>
      <c r="K3685" s="495"/>
      <c r="L3685" s="495"/>
    </row>
    <row r="3686" spans="1:13" s="497" customFormat="1" x14ac:dyDescent="0.2">
      <c r="A3686" s="506"/>
      <c r="B3686" s="495"/>
      <c r="C3686" s="495"/>
      <c r="D3686" s="495"/>
      <c r="E3686" s="495"/>
      <c r="F3686" s="495"/>
      <c r="H3686" s="495"/>
      <c r="J3686" s="495"/>
      <c r="K3686" s="495"/>
      <c r="L3686" s="495"/>
    </row>
    <row r="3687" spans="1:13" s="497" customFormat="1" x14ac:dyDescent="0.2">
      <c r="A3687" s="506"/>
      <c r="B3687" s="495"/>
      <c r="C3687" s="495"/>
      <c r="D3687" s="495"/>
      <c r="E3687" s="495"/>
      <c r="F3687" s="495"/>
      <c r="H3687" s="495"/>
      <c r="J3687" s="495"/>
      <c r="K3687" s="495"/>
      <c r="L3687" s="495"/>
    </row>
    <row r="3688" spans="1:13" s="497" customFormat="1" x14ac:dyDescent="0.2">
      <c r="A3688" s="506"/>
      <c r="B3688" s="495"/>
      <c r="C3688" s="495"/>
      <c r="D3688" s="495"/>
      <c r="E3688" s="495"/>
      <c r="F3688" s="495"/>
      <c r="H3688" s="495"/>
      <c r="J3688" s="495"/>
      <c r="K3688" s="495"/>
      <c r="L3688" s="495"/>
    </row>
    <row r="3689" spans="1:13" s="497" customFormat="1" x14ac:dyDescent="0.2">
      <c r="A3689" s="506"/>
      <c r="B3689" s="495"/>
      <c r="C3689" s="495"/>
      <c r="D3689" s="495"/>
      <c r="E3689" s="495"/>
      <c r="F3689" s="495"/>
      <c r="H3689" s="495"/>
      <c r="J3689" s="495"/>
      <c r="K3689" s="495"/>
      <c r="L3689" s="495"/>
    </row>
    <row r="3690" spans="1:13" s="497" customFormat="1" x14ac:dyDescent="0.2">
      <c r="A3690" s="506"/>
      <c r="B3690" s="495"/>
      <c r="C3690" s="495"/>
      <c r="D3690" s="495"/>
      <c r="E3690" s="495"/>
      <c r="F3690" s="495"/>
      <c r="H3690" s="495"/>
      <c r="J3690" s="495"/>
      <c r="K3690" s="495"/>
      <c r="L3690" s="495"/>
    </row>
    <row r="3691" spans="1:13" s="497" customFormat="1" x14ac:dyDescent="0.2">
      <c r="A3691" s="506"/>
      <c r="B3691" s="495"/>
      <c r="C3691" s="495"/>
      <c r="D3691" s="495"/>
      <c r="E3691" s="495"/>
      <c r="F3691" s="495"/>
      <c r="H3691" s="495"/>
      <c r="J3691" s="495"/>
      <c r="K3691" s="495"/>
      <c r="L3691" s="495"/>
    </row>
    <row r="3692" spans="1:13" s="497" customFormat="1" x14ac:dyDescent="0.2">
      <c r="A3692" s="506"/>
      <c r="B3692" s="495"/>
      <c r="C3692" s="495"/>
      <c r="D3692" s="495"/>
      <c r="E3692" s="495"/>
      <c r="F3692" s="495"/>
      <c r="H3692" s="495"/>
      <c r="J3692" s="495"/>
      <c r="K3692" s="495"/>
      <c r="L3692" s="495"/>
    </row>
    <row r="3693" spans="1:13" s="497" customFormat="1" x14ac:dyDescent="0.2">
      <c r="A3693" s="506"/>
      <c r="B3693" s="495"/>
      <c r="C3693" s="495"/>
      <c r="D3693" s="495"/>
      <c r="E3693" s="495"/>
      <c r="F3693" s="495"/>
      <c r="H3693" s="495"/>
      <c r="J3693" s="495"/>
      <c r="K3693" s="495"/>
      <c r="L3693" s="495"/>
    </row>
    <row r="3694" spans="1:13" s="497" customFormat="1" x14ac:dyDescent="0.2">
      <c r="A3694" s="506"/>
      <c r="B3694" s="495"/>
      <c r="C3694" s="495"/>
      <c r="D3694" s="495"/>
      <c r="E3694" s="495"/>
      <c r="F3694" s="495"/>
      <c r="H3694" s="495"/>
      <c r="J3694" s="495"/>
      <c r="K3694" s="495"/>
      <c r="L3694" s="495"/>
    </row>
    <row r="3695" spans="1:13" s="497" customFormat="1" x14ac:dyDescent="0.2">
      <c r="A3695" s="506"/>
      <c r="B3695" s="495"/>
      <c r="C3695" s="495"/>
      <c r="D3695" s="495"/>
      <c r="E3695" s="495"/>
      <c r="F3695" s="495"/>
      <c r="H3695" s="495"/>
      <c r="J3695" s="495"/>
      <c r="K3695" s="495"/>
      <c r="L3695" s="495"/>
    </row>
    <row r="3696" spans="1:13" s="497" customFormat="1" x14ac:dyDescent="0.45">
      <c r="A3696" s="506"/>
      <c r="B3696" s="495"/>
      <c r="C3696" s="495"/>
      <c r="D3696" s="495"/>
      <c r="E3696" s="495"/>
      <c r="F3696" s="495"/>
      <c r="G3696" s="513"/>
      <c r="H3696" s="495"/>
      <c r="J3696" s="495"/>
      <c r="K3696" s="495"/>
      <c r="L3696" s="495"/>
      <c r="M3696" s="513"/>
    </row>
    <row r="3697" spans="1:12" s="497" customFormat="1" x14ac:dyDescent="0.2">
      <c r="A3697" s="506"/>
      <c r="B3697" s="495"/>
      <c r="C3697" s="495"/>
      <c r="D3697" s="495"/>
      <c r="E3697" s="495"/>
      <c r="F3697" s="495"/>
      <c r="H3697" s="495"/>
      <c r="J3697" s="495"/>
      <c r="K3697" s="495"/>
      <c r="L3697" s="495"/>
    </row>
    <row r="3698" spans="1:12" s="497" customFormat="1" x14ac:dyDescent="0.2">
      <c r="A3698" s="506"/>
      <c r="B3698" s="495"/>
      <c r="C3698" s="495"/>
      <c r="D3698" s="495"/>
      <c r="E3698" s="495"/>
      <c r="F3698" s="495"/>
      <c r="H3698" s="495"/>
      <c r="J3698" s="495"/>
      <c r="K3698" s="495"/>
      <c r="L3698" s="495"/>
    </row>
    <row r="3699" spans="1:12" s="497" customFormat="1" x14ac:dyDescent="0.2">
      <c r="A3699" s="506"/>
      <c r="B3699" s="495"/>
      <c r="C3699" s="495"/>
      <c r="D3699" s="495"/>
      <c r="E3699" s="495"/>
      <c r="F3699" s="495"/>
      <c r="H3699" s="495"/>
      <c r="J3699" s="495"/>
      <c r="K3699" s="495"/>
      <c r="L3699" s="495"/>
    </row>
    <row r="3700" spans="1:12" s="497" customFormat="1" x14ac:dyDescent="0.2">
      <c r="A3700" s="506"/>
      <c r="B3700" s="495"/>
      <c r="C3700" s="495"/>
      <c r="D3700" s="495"/>
      <c r="E3700" s="495"/>
      <c r="F3700" s="495"/>
      <c r="H3700" s="495"/>
      <c r="J3700" s="495"/>
      <c r="K3700" s="495"/>
      <c r="L3700" s="495"/>
    </row>
    <row r="3701" spans="1:12" s="497" customFormat="1" x14ac:dyDescent="0.2">
      <c r="A3701" s="506"/>
      <c r="B3701" s="495"/>
      <c r="C3701" s="495"/>
      <c r="D3701" s="495"/>
      <c r="E3701" s="495"/>
      <c r="F3701" s="495"/>
      <c r="H3701" s="495"/>
      <c r="J3701" s="495"/>
      <c r="K3701" s="495"/>
      <c r="L3701" s="495"/>
    </row>
    <row r="3702" spans="1:12" s="497" customFormat="1" x14ac:dyDescent="0.2">
      <c r="A3702" s="506"/>
      <c r="B3702" s="495"/>
      <c r="C3702" s="495"/>
      <c r="D3702" s="495"/>
      <c r="E3702" s="495"/>
      <c r="F3702" s="495"/>
      <c r="H3702" s="495"/>
      <c r="J3702" s="495"/>
      <c r="K3702" s="495"/>
      <c r="L3702" s="495"/>
    </row>
    <row r="3703" spans="1:12" s="497" customFormat="1" x14ac:dyDescent="0.2">
      <c r="A3703" s="506"/>
      <c r="B3703" s="495"/>
      <c r="C3703" s="495"/>
      <c r="D3703" s="495"/>
      <c r="E3703" s="495"/>
      <c r="F3703" s="495"/>
      <c r="H3703" s="495"/>
      <c r="J3703" s="495"/>
      <c r="K3703" s="495"/>
      <c r="L3703" s="495"/>
    </row>
    <row r="3704" spans="1:12" s="497" customFormat="1" x14ac:dyDescent="0.2">
      <c r="A3704" s="506"/>
      <c r="B3704" s="495"/>
      <c r="C3704" s="495"/>
      <c r="D3704" s="495"/>
      <c r="E3704" s="495"/>
      <c r="F3704" s="495"/>
      <c r="H3704" s="495"/>
      <c r="J3704" s="495"/>
      <c r="K3704" s="495"/>
      <c r="L3704" s="495"/>
    </row>
    <row r="3705" spans="1:12" s="497" customFormat="1" x14ac:dyDescent="0.2">
      <c r="A3705" s="506"/>
      <c r="B3705" s="495"/>
      <c r="C3705" s="495"/>
      <c r="D3705" s="495"/>
      <c r="E3705" s="495"/>
      <c r="F3705" s="495"/>
      <c r="H3705" s="495"/>
      <c r="J3705" s="495"/>
      <c r="K3705" s="495"/>
      <c r="L3705" s="495"/>
    </row>
    <row r="3706" spans="1:12" s="497" customFormat="1" x14ac:dyDescent="0.2">
      <c r="A3706" s="506"/>
      <c r="B3706" s="495"/>
      <c r="C3706" s="495"/>
      <c r="D3706" s="495"/>
      <c r="E3706" s="495"/>
      <c r="F3706" s="495"/>
      <c r="H3706" s="495"/>
      <c r="J3706" s="495"/>
      <c r="K3706" s="495"/>
      <c r="L3706" s="495"/>
    </row>
    <row r="3707" spans="1:12" s="497" customFormat="1" x14ac:dyDescent="0.2">
      <c r="A3707" s="506"/>
      <c r="B3707" s="495"/>
      <c r="C3707" s="495"/>
      <c r="D3707" s="495"/>
      <c r="E3707" s="495"/>
      <c r="F3707" s="495"/>
      <c r="H3707" s="495"/>
      <c r="J3707" s="495"/>
      <c r="K3707" s="495"/>
      <c r="L3707" s="495"/>
    </row>
    <row r="3708" spans="1:12" s="497" customFormat="1" x14ac:dyDescent="0.2">
      <c r="A3708" s="506"/>
      <c r="B3708" s="495"/>
      <c r="C3708" s="495"/>
      <c r="D3708" s="495"/>
      <c r="E3708" s="495"/>
      <c r="F3708" s="495"/>
      <c r="H3708" s="495"/>
      <c r="J3708" s="495"/>
      <c r="K3708" s="495"/>
      <c r="L3708" s="495"/>
    </row>
    <row r="3709" spans="1:12" s="497" customFormat="1" x14ac:dyDescent="0.2">
      <c r="A3709" s="506"/>
      <c r="B3709" s="495"/>
      <c r="C3709" s="495"/>
      <c r="D3709" s="495"/>
      <c r="E3709" s="495"/>
      <c r="F3709" s="495"/>
      <c r="H3709" s="495"/>
      <c r="J3709" s="495"/>
      <c r="K3709" s="495"/>
      <c r="L3709" s="495"/>
    </row>
    <row r="3710" spans="1:12" s="497" customFormat="1" x14ac:dyDescent="0.2">
      <c r="A3710" s="506"/>
      <c r="B3710" s="495"/>
      <c r="C3710" s="495"/>
      <c r="D3710" s="495"/>
      <c r="E3710" s="495"/>
      <c r="F3710" s="495"/>
      <c r="H3710" s="495"/>
      <c r="J3710" s="495"/>
      <c r="K3710" s="495"/>
      <c r="L3710" s="495"/>
    </row>
    <row r="3711" spans="1:12" s="497" customFormat="1" x14ac:dyDescent="0.2">
      <c r="A3711" s="506"/>
      <c r="B3711" s="495"/>
      <c r="C3711" s="495"/>
      <c r="D3711" s="495"/>
      <c r="E3711" s="495"/>
      <c r="F3711" s="495"/>
      <c r="H3711" s="495"/>
      <c r="J3711" s="495"/>
      <c r="K3711" s="495"/>
      <c r="L3711" s="495"/>
    </row>
    <row r="3712" spans="1:12" s="497" customFormat="1" x14ac:dyDescent="0.2">
      <c r="A3712" s="506"/>
      <c r="B3712" s="495"/>
      <c r="C3712" s="495"/>
      <c r="D3712" s="495"/>
      <c r="E3712" s="495"/>
      <c r="F3712" s="495"/>
      <c r="H3712" s="495"/>
      <c r="J3712" s="495"/>
      <c r="K3712" s="495"/>
      <c r="L3712" s="495"/>
    </row>
    <row r="3713" spans="1:12" s="497" customFormat="1" x14ac:dyDescent="0.2">
      <c r="A3713" s="506"/>
      <c r="B3713" s="495"/>
      <c r="C3713" s="495"/>
      <c r="D3713" s="495"/>
      <c r="E3713" s="495"/>
      <c r="F3713" s="495"/>
      <c r="H3713" s="495"/>
      <c r="J3713" s="495"/>
      <c r="K3713" s="495"/>
      <c r="L3713" s="495"/>
    </row>
    <row r="3714" spans="1:12" s="497" customFormat="1" x14ac:dyDescent="0.2">
      <c r="A3714" s="506"/>
      <c r="B3714" s="495"/>
      <c r="C3714" s="495"/>
      <c r="D3714" s="495"/>
      <c r="E3714" s="495"/>
      <c r="F3714" s="495"/>
      <c r="H3714" s="495"/>
      <c r="J3714" s="495"/>
      <c r="K3714" s="495"/>
      <c r="L3714" s="495"/>
    </row>
    <row r="3715" spans="1:12" s="497" customFormat="1" x14ac:dyDescent="0.2">
      <c r="A3715" s="506"/>
      <c r="B3715" s="495"/>
      <c r="C3715" s="495"/>
      <c r="D3715" s="495"/>
      <c r="E3715" s="495"/>
      <c r="F3715" s="495"/>
      <c r="H3715" s="495"/>
      <c r="J3715" s="495"/>
      <c r="K3715" s="495"/>
      <c r="L3715" s="495"/>
    </row>
    <row r="3716" spans="1:12" s="497" customFormat="1" x14ac:dyDescent="0.2">
      <c r="A3716" s="506"/>
      <c r="B3716" s="495"/>
      <c r="C3716" s="495"/>
      <c r="D3716" s="495"/>
      <c r="E3716" s="495"/>
      <c r="F3716" s="495"/>
      <c r="H3716" s="495"/>
      <c r="J3716" s="495"/>
      <c r="K3716" s="495"/>
      <c r="L3716" s="495"/>
    </row>
    <row r="3717" spans="1:12" s="497" customFormat="1" x14ac:dyDescent="0.2">
      <c r="A3717" s="506"/>
      <c r="B3717" s="495"/>
      <c r="C3717" s="495"/>
      <c r="D3717" s="495"/>
      <c r="E3717" s="495"/>
      <c r="F3717" s="495"/>
      <c r="H3717" s="495"/>
      <c r="J3717" s="495"/>
      <c r="K3717" s="495"/>
      <c r="L3717" s="495"/>
    </row>
    <row r="3718" spans="1:12" s="497" customFormat="1" x14ac:dyDescent="0.2">
      <c r="A3718" s="506"/>
      <c r="B3718" s="495"/>
      <c r="C3718" s="495"/>
      <c r="D3718" s="495"/>
      <c r="E3718" s="495"/>
      <c r="F3718" s="495"/>
      <c r="H3718" s="495"/>
      <c r="J3718" s="495"/>
      <c r="K3718" s="495"/>
      <c r="L3718" s="495"/>
    </row>
    <row r="3719" spans="1:12" s="497" customFormat="1" x14ac:dyDescent="0.2">
      <c r="A3719" s="506"/>
      <c r="B3719" s="495"/>
      <c r="C3719" s="495"/>
      <c r="D3719" s="495"/>
      <c r="E3719" s="495"/>
      <c r="F3719" s="495"/>
      <c r="H3719" s="495"/>
      <c r="J3719" s="495"/>
      <c r="K3719" s="495"/>
      <c r="L3719" s="495"/>
    </row>
    <row r="3720" spans="1:12" s="497" customFormat="1" x14ac:dyDescent="0.2">
      <c r="A3720" s="506"/>
      <c r="B3720" s="495"/>
      <c r="C3720" s="495"/>
      <c r="D3720" s="495"/>
      <c r="E3720" s="495"/>
      <c r="F3720" s="495"/>
      <c r="H3720" s="495"/>
      <c r="J3720" s="495"/>
      <c r="K3720" s="495"/>
      <c r="L3720" s="495"/>
    </row>
    <row r="3721" spans="1:12" s="497" customFormat="1" x14ac:dyDescent="0.2">
      <c r="A3721" s="506"/>
      <c r="B3721" s="495"/>
      <c r="C3721" s="495"/>
      <c r="D3721" s="495"/>
      <c r="E3721" s="495"/>
      <c r="F3721" s="495"/>
      <c r="H3721" s="495"/>
      <c r="J3721" s="495"/>
      <c r="K3721" s="495"/>
      <c r="L3721" s="495"/>
    </row>
    <row r="3722" spans="1:12" s="497" customFormat="1" x14ac:dyDescent="0.2">
      <c r="A3722" s="506"/>
      <c r="B3722" s="495"/>
      <c r="C3722" s="495"/>
      <c r="D3722" s="495"/>
      <c r="E3722" s="495"/>
      <c r="F3722" s="495"/>
      <c r="H3722" s="495"/>
      <c r="J3722" s="495"/>
      <c r="K3722" s="495"/>
      <c r="L3722" s="495"/>
    </row>
    <row r="3723" spans="1:12" s="497" customFormat="1" x14ac:dyDescent="0.2">
      <c r="A3723" s="506"/>
      <c r="B3723" s="495"/>
      <c r="C3723" s="495"/>
      <c r="D3723" s="495"/>
      <c r="E3723" s="495"/>
      <c r="F3723" s="495"/>
      <c r="H3723" s="495"/>
      <c r="J3723" s="495"/>
      <c r="K3723" s="495"/>
      <c r="L3723" s="495"/>
    </row>
    <row r="3724" spans="1:12" s="497" customFormat="1" x14ac:dyDescent="0.2">
      <c r="A3724" s="506"/>
      <c r="B3724" s="495"/>
      <c r="C3724" s="495"/>
      <c r="D3724" s="495"/>
      <c r="E3724" s="495"/>
      <c r="F3724" s="495"/>
      <c r="H3724" s="495"/>
      <c r="J3724" s="495"/>
      <c r="K3724" s="495"/>
      <c r="L3724" s="495"/>
    </row>
    <row r="3725" spans="1:12" s="497" customFormat="1" x14ac:dyDescent="0.2">
      <c r="A3725" s="506"/>
      <c r="B3725" s="495"/>
      <c r="C3725" s="495"/>
      <c r="D3725" s="495"/>
      <c r="E3725" s="495"/>
      <c r="F3725" s="495"/>
      <c r="H3725" s="495"/>
      <c r="J3725" s="495"/>
      <c r="K3725" s="495"/>
      <c r="L3725" s="495"/>
    </row>
    <row r="3726" spans="1:12" s="497" customFormat="1" x14ac:dyDescent="0.2">
      <c r="A3726" s="506"/>
      <c r="B3726" s="495"/>
      <c r="C3726" s="495"/>
      <c r="D3726" s="495"/>
      <c r="E3726" s="495"/>
      <c r="F3726" s="495"/>
      <c r="H3726" s="495"/>
      <c r="J3726" s="495"/>
      <c r="K3726" s="495"/>
      <c r="L3726" s="495"/>
    </row>
    <row r="3727" spans="1:12" s="497" customFormat="1" x14ac:dyDescent="0.2">
      <c r="A3727" s="506"/>
      <c r="B3727" s="495"/>
      <c r="C3727" s="495"/>
      <c r="D3727" s="495"/>
      <c r="E3727" s="495"/>
      <c r="F3727" s="495"/>
      <c r="H3727" s="495"/>
      <c r="J3727" s="495"/>
      <c r="K3727" s="495"/>
      <c r="L3727" s="495"/>
    </row>
    <row r="3728" spans="1:12" s="497" customFormat="1" x14ac:dyDescent="0.2">
      <c r="A3728" s="506"/>
      <c r="B3728" s="495"/>
      <c r="C3728" s="495"/>
      <c r="D3728" s="495"/>
      <c r="E3728" s="495"/>
      <c r="F3728" s="495"/>
      <c r="H3728" s="495"/>
      <c r="J3728" s="495"/>
      <c r="K3728" s="495"/>
      <c r="L3728" s="495"/>
    </row>
    <row r="3729" spans="1:13" s="497" customFormat="1" x14ac:dyDescent="0.2">
      <c r="A3729" s="506"/>
      <c r="B3729" s="495"/>
      <c r="C3729" s="495"/>
      <c r="D3729" s="495"/>
      <c r="E3729" s="495"/>
      <c r="F3729" s="495"/>
      <c r="H3729" s="495"/>
      <c r="J3729" s="495"/>
      <c r="K3729" s="495"/>
      <c r="L3729" s="495"/>
      <c r="M3729" s="515"/>
    </row>
    <row r="3730" spans="1:13" s="497" customFormat="1" x14ac:dyDescent="0.2">
      <c r="A3730" s="506"/>
      <c r="B3730" s="495"/>
      <c r="C3730" s="495"/>
      <c r="D3730" s="495"/>
      <c r="E3730" s="495"/>
      <c r="F3730" s="495"/>
      <c r="H3730" s="495"/>
      <c r="J3730" s="495"/>
      <c r="K3730" s="495"/>
      <c r="L3730" s="495"/>
    </row>
    <row r="3731" spans="1:13" s="497" customFormat="1" x14ac:dyDescent="0.2">
      <c r="A3731" s="506"/>
      <c r="B3731" s="495"/>
      <c r="C3731" s="495"/>
      <c r="D3731" s="495"/>
      <c r="E3731" s="495"/>
      <c r="F3731" s="495"/>
      <c r="H3731" s="495"/>
      <c r="J3731" s="495"/>
      <c r="K3731" s="495"/>
      <c r="L3731" s="495"/>
    </row>
    <row r="3732" spans="1:13" s="497" customFormat="1" x14ac:dyDescent="0.2">
      <c r="A3732" s="506"/>
      <c r="B3732" s="495"/>
      <c r="C3732" s="495"/>
      <c r="D3732" s="495"/>
      <c r="E3732" s="495"/>
      <c r="F3732" s="495"/>
      <c r="H3732" s="495"/>
      <c r="J3732" s="495"/>
      <c r="K3732" s="495"/>
      <c r="L3732" s="495"/>
    </row>
    <row r="3733" spans="1:13" s="497" customFormat="1" x14ac:dyDescent="0.2">
      <c r="A3733" s="506"/>
      <c r="B3733" s="495"/>
      <c r="C3733" s="495"/>
      <c r="D3733" s="495"/>
      <c r="E3733" s="495"/>
      <c r="F3733" s="495"/>
      <c r="H3733" s="495"/>
      <c r="J3733" s="495"/>
      <c r="K3733" s="495"/>
      <c r="L3733" s="495"/>
    </row>
    <row r="3734" spans="1:13" s="497" customFormat="1" x14ac:dyDescent="0.2">
      <c r="A3734" s="506"/>
      <c r="B3734" s="495"/>
      <c r="C3734" s="495"/>
      <c r="D3734" s="495"/>
      <c r="E3734" s="495"/>
      <c r="F3734" s="495"/>
      <c r="H3734" s="495"/>
      <c r="J3734" s="495"/>
      <c r="K3734" s="495"/>
      <c r="L3734" s="495"/>
    </row>
    <row r="3735" spans="1:13" s="497" customFormat="1" x14ac:dyDescent="0.2">
      <c r="A3735" s="506"/>
      <c r="B3735" s="495"/>
      <c r="C3735" s="495"/>
      <c r="D3735" s="495"/>
      <c r="E3735" s="495"/>
      <c r="F3735" s="495"/>
      <c r="H3735" s="495"/>
      <c r="J3735" s="495"/>
      <c r="K3735" s="495"/>
      <c r="L3735" s="495"/>
    </row>
    <row r="3736" spans="1:13" s="497" customFormat="1" x14ac:dyDescent="0.2">
      <c r="A3736" s="506"/>
      <c r="B3736" s="495"/>
      <c r="C3736" s="495"/>
      <c r="D3736" s="495"/>
      <c r="E3736" s="495"/>
      <c r="F3736" s="495"/>
      <c r="H3736" s="495"/>
      <c r="J3736" s="495"/>
      <c r="K3736" s="495"/>
      <c r="L3736" s="495"/>
    </row>
    <row r="3737" spans="1:13" s="497" customFormat="1" x14ac:dyDescent="0.2">
      <c r="A3737" s="506"/>
      <c r="B3737" s="495"/>
      <c r="C3737" s="495"/>
      <c r="D3737" s="495"/>
      <c r="E3737" s="495"/>
      <c r="F3737" s="495"/>
      <c r="H3737" s="495"/>
      <c r="J3737" s="495"/>
      <c r="K3737" s="495"/>
      <c r="L3737" s="495"/>
    </row>
    <row r="3738" spans="1:13" s="497" customFormat="1" x14ac:dyDescent="0.2">
      <c r="A3738" s="506"/>
      <c r="B3738" s="495"/>
      <c r="C3738" s="495"/>
      <c r="D3738" s="495"/>
      <c r="E3738" s="495"/>
      <c r="F3738" s="495"/>
      <c r="H3738" s="495"/>
      <c r="J3738" s="495"/>
      <c r="K3738" s="495"/>
      <c r="L3738" s="495"/>
    </row>
    <row r="3739" spans="1:13" s="497" customFormat="1" x14ac:dyDescent="0.2">
      <c r="A3739" s="506"/>
      <c r="B3739" s="495"/>
      <c r="C3739" s="495"/>
      <c r="D3739" s="495"/>
      <c r="E3739" s="495"/>
      <c r="F3739" s="495"/>
      <c r="H3739" s="495"/>
      <c r="J3739" s="495"/>
      <c r="K3739" s="495"/>
      <c r="L3739" s="495"/>
    </row>
    <row r="3740" spans="1:13" s="497" customFormat="1" x14ac:dyDescent="0.2">
      <c r="A3740" s="506"/>
      <c r="B3740" s="495"/>
      <c r="C3740" s="495"/>
      <c r="D3740" s="495"/>
      <c r="E3740" s="495"/>
      <c r="F3740" s="495"/>
      <c r="H3740" s="495"/>
      <c r="J3740" s="495"/>
      <c r="K3740" s="495"/>
      <c r="L3740" s="495"/>
    </row>
    <row r="3741" spans="1:13" s="497" customFormat="1" x14ac:dyDescent="0.2">
      <c r="A3741" s="506"/>
      <c r="B3741" s="495"/>
      <c r="C3741" s="495"/>
      <c r="D3741" s="495"/>
      <c r="E3741" s="495"/>
      <c r="F3741" s="495"/>
      <c r="H3741" s="495"/>
      <c r="J3741" s="495"/>
      <c r="K3741" s="495"/>
      <c r="L3741" s="495"/>
    </row>
    <row r="3742" spans="1:13" s="497" customFormat="1" x14ac:dyDescent="0.2">
      <c r="A3742" s="506"/>
      <c r="B3742" s="495"/>
      <c r="C3742" s="495"/>
      <c r="D3742" s="495"/>
      <c r="E3742" s="495"/>
      <c r="F3742" s="495"/>
      <c r="H3742" s="495"/>
      <c r="J3742" s="495"/>
      <c r="K3742" s="495"/>
      <c r="L3742" s="495"/>
    </row>
    <row r="3743" spans="1:13" s="497" customFormat="1" x14ac:dyDescent="0.2">
      <c r="A3743" s="506"/>
      <c r="B3743" s="495"/>
      <c r="C3743" s="495"/>
      <c r="D3743" s="495"/>
      <c r="E3743" s="495"/>
      <c r="F3743" s="495"/>
      <c r="H3743" s="495"/>
      <c r="J3743" s="495"/>
      <c r="K3743" s="495"/>
      <c r="L3743" s="495"/>
    </row>
    <row r="3744" spans="1:13" s="497" customFormat="1" x14ac:dyDescent="0.2">
      <c r="A3744" s="506"/>
      <c r="B3744" s="495"/>
      <c r="C3744" s="495"/>
      <c r="D3744" s="495"/>
      <c r="E3744" s="495"/>
      <c r="F3744" s="495"/>
      <c r="H3744" s="495"/>
      <c r="J3744" s="495"/>
      <c r="K3744" s="495"/>
      <c r="L3744" s="495"/>
    </row>
    <row r="3745" spans="1:12" s="497" customFormat="1" x14ac:dyDescent="0.2">
      <c r="A3745" s="506"/>
      <c r="B3745" s="495"/>
      <c r="C3745" s="495"/>
      <c r="D3745" s="495"/>
      <c r="E3745" s="495"/>
      <c r="F3745" s="495"/>
      <c r="H3745" s="495"/>
      <c r="J3745" s="495"/>
      <c r="K3745" s="495"/>
      <c r="L3745" s="495"/>
    </row>
    <row r="3746" spans="1:12" s="497" customFormat="1" x14ac:dyDescent="0.2">
      <c r="A3746" s="506"/>
      <c r="B3746" s="495"/>
      <c r="C3746" s="495"/>
      <c r="D3746" s="495"/>
      <c r="E3746" s="495"/>
      <c r="F3746" s="495"/>
      <c r="H3746" s="495"/>
      <c r="J3746" s="495"/>
      <c r="K3746" s="495"/>
      <c r="L3746" s="495"/>
    </row>
    <row r="3747" spans="1:12" s="497" customFormat="1" x14ac:dyDescent="0.2">
      <c r="A3747" s="506"/>
      <c r="B3747" s="495"/>
      <c r="C3747" s="495"/>
      <c r="D3747" s="495"/>
      <c r="E3747" s="495"/>
      <c r="F3747" s="495"/>
      <c r="H3747" s="495"/>
      <c r="J3747" s="495"/>
      <c r="K3747" s="495"/>
      <c r="L3747" s="495"/>
    </row>
    <row r="3748" spans="1:12" s="497" customFormat="1" x14ac:dyDescent="0.2">
      <c r="A3748" s="506"/>
      <c r="B3748" s="495"/>
      <c r="C3748" s="495"/>
      <c r="D3748" s="495"/>
      <c r="E3748" s="495"/>
      <c r="F3748" s="495"/>
      <c r="H3748" s="495"/>
      <c r="J3748" s="495"/>
      <c r="K3748" s="495"/>
      <c r="L3748" s="495"/>
    </row>
    <row r="3749" spans="1:12" s="497" customFormat="1" x14ac:dyDescent="0.2">
      <c r="A3749" s="506"/>
      <c r="B3749" s="495"/>
      <c r="C3749" s="495"/>
      <c r="D3749" s="495"/>
      <c r="E3749" s="495"/>
      <c r="F3749" s="495"/>
      <c r="H3749" s="495"/>
      <c r="J3749" s="495"/>
      <c r="K3749" s="495"/>
      <c r="L3749" s="495"/>
    </row>
    <row r="3750" spans="1:12" s="497" customFormat="1" x14ac:dyDescent="0.2">
      <c r="A3750" s="506"/>
      <c r="B3750" s="495"/>
      <c r="C3750" s="495"/>
      <c r="D3750" s="495"/>
      <c r="E3750" s="495"/>
      <c r="F3750" s="495"/>
      <c r="H3750" s="495"/>
      <c r="J3750" s="495"/>
      <c r="K3750" s="495"/>
      <c r="L3750" s="495"/>
    </row>
    <row r="3751" spans="1:12" s="497" customFormat="1" x14ac:dyDescent="0.2">
      <c r="A3751" s="506"/>
      <c r="B3751" s="495"/>
      <c r="C3751" s="495"/>
      <c r="D3751" s="495"/>
      <c r="E3751" s="495"/>
      <c r="F3751" s="495"/>
      <c r="H3751" s="495"/>
      <c r="J3751" s="495"/>
      <c r="K3751" s="495"/>
      <c r="L3751" s="495"/>
    </row>
    <row r="3752" spans="1:12" s="497" customFormat="1" x14ac:dyDescent="0.2">
      <c r="A3752" s="506"/>
      <c r="B3752" s="495"/>
      <c r="C3752" s="495"/>
      <c r="D3752" s="495"/>
      <c r="E3752" s="495"/>
      <c r="F3752" s="495"/>
      <c r="H3752" s="495"/>
      <c r="J3752" s="495"/>
      <c r="K3752" s="495"/>
      <c r="L3752" s="495"/>
    </row>
    <row r="3753" spans="1:12" s="497" customFormat="1" x14ac:dyDescent="0.2">
      <c r="A3753" s="506"/>
      <c r="B3753" s="495"/>
      <c r="C3753" s="495"/>
      <c r="D3753" s="495"/>
      <c r="E3753" s="495"/>
      <c r="F3753" s="495"/>
      <c r="H3753" s="495"/>
      <c r="J3753" s="495"/>
      <c r="K3753" s="495"/>
      <c r="L3753" s="495"/>
    </row>
    <row r="3754" spans="1:12" s="497" customFormat="1" x14ac:dyDescent="0.2">
      <c r="A3754" s="506"/>
      <c r="B3754" s="495"/>
      <c r="C3754" s="495"/>
      <c r="D3754" s="495"/>
      <c r="E3754" s="495"/>
      <c r="F3754" s="495"/>
      <c r="H3754" s="495"/>
      <c r="J3754" s="495"/>
      <c r="K3754" s="495"/>
      <c r="L3754" s="495"/>
    </row>
    <row r="3755" spans="1:12" s="497" customFormat="1" x14ac:dyDescent="0.2">
      <c r="A3755" s="506"/>
      <c r="B3755" s="495"/>
      <c r="C3755" s="495"/>
      <c r="D3755" s="495"/>
      <c r="E3755" s="495"/>
      <c r="F3755" s="495"/>
      <c r="H3755" s="495"/>
      <c r="J3755" s="495"/>
      <c r="K3755" s="495"/>
      <c r="L3755" s="495"/>
    </row>
    <row r="3756" spans="1:12" s="497" customFormat="1" x14ac:dyDescent="0.2">
      <c r="A3756" s="506"/>
      <c r="B3756" s="495"/>
      <c r="C3756" s="495"/>
      <c r="D3756" s="495"/>
      <c r="E3756" s="495"/>
      <c r="F3756" s="495"/>
      <c r="H3756" s="495"/>
      <c r="J3756" s="495"/>
      <c r="K3756" s="495"/>
      <c r="L3756" s="495"/>
    </row>
    <row r="3757" spans="1:12" s="497" customFormat="1" x14ac:dyDescent="0.2">
      <c r="A3757" s="506"/>
      <c r="B3757" s="495"/>
      <c r="C3757" s="495"/>
      <c r="D3757" s="495"/>
      <c r="E3757" s="495"/>
      <c r="F3757" s="495"/>
      <c r="H3757" s="495"/>
      <c r="J3757" s="495"/>
      <c r="K3757" s="495"/>
      <c r="L3757" s="495"/>
    </row>
    <row r="3758" spans="1:12" s="497" customFormat="1" x14ac:dyDescent="0.2">
      <c r="A3758" s="506"/>
      <c r="B3758" s="495"/>
      <c r="C3758" s="495"/>
      <c r="D3758" s="495"/>
      <c r="E3758" s="495"/>
      <c r="F3758" s="495"/>
      <c r="H3758" s="495"/>
      <c r="J3758" s="495"/>
      <c r="K3758" s="495"/>
      <c r="L3758" s="495"/>
    </row>
    <row r="3759" spans="1:12" s="497" customFormat="1" x14ac:dyDescent="0.2">
      <c r="A3759" s="506"/>
      <c r="B3759" s="495"/>
      <c r="C3759" s="495"/>
      <c r="D3759" s="495"/>
      <c r="E3759" s="495"/>
      <c r="F3759" s="495"/>
      <c r="H3759" s="495"/>
      <c r="J3759" s="495"/>
      <c r="K3759" s="495"/>
      <c r="L3759" s="495"/>
    </row>
    <row r="3760" spans="1:12" s="497" customFormat="1" x14ac:dyDescent="0.2">
      <c r="A3760" s="506"/>
      <c r="B3760" s="495"/>
      <c r="C3760" s="495"/>
      <c r="D3760" s="495"/>
      <c r="E3760" s="495"/>
      <c r="F3760" s="495"/>
      <c r="H3760" s="495"/>
      <c r="J3760" s="495"/>
      <c r="K3760" s="495"/>
      <c r="L3760" s="495"/>
    </row>
    <row r="3761" spans="1:13" s="497" customFormat="1" x14ac:dyDescent="0.2">
      <c r="A3761" s="506"/>
      <c r="B3761" s="495"/>
      <c r="C3761" s="495"/>
      <c r="D3761" s="495"/>
      <c r="E3761" s="495"/>
      <c r="F3761" s="495"/>
      <c r="H3761" s="495"/>
      <c r="J3761" s="495"/>
      <c r="K3761" s="495"/>
      <c r="L3761" s="495"/>
    </row>
    <row r="3762" spans="1:13" s="497" customFormat="1" x14ac:dyDescent="0.2">
      <c r="A3762" s="506"/>
      <c r="B3762" s="495"/>
      <c r="C3762" s="495"/>
      <c r="D3762" s="495"/>
      <c r="E3762" s="495"/>
      <c r="F3762" s="495"/>
      <c r="H3762" s="495"/>
      <c r="J3762" s="495"/>
      <c r="K3762" s="495"/>
      <c r="L3762" s="495"/>
    </row>
    <row r="3763" spans="1:13" s="497" customFormat="1" x14ac:dyDescent="0.2">
      <c r="A3763" s="506"/>
      <c r="B3763" s="495"/>
      <c r="C3763" s="495"/>
      <c r="D3763" s="495"/>
      <c r="E3763" s="495"/>
      <c r="F3763" s="495"/>
      <c r="H3763" s="495"/>
      <c r="J3763" s="495"/>
      <c r="K3763" s="495"/>
      <c r="L3763" s="495"/>
    </row>
    <row r="3764" spans="1:13" s="497" customFormat="1" x14ac:dyDescent="0.2">
      <c r="A3764" s="506"/>
      <c r="B3764" s="495"/>
      <c r="C3764" s="495"/>
      <c r="D3764" s="495"/>
      <c r="E3764" s="495"/>
      <c r="F3764" s="495"/>
      <c r="H3764" s="495"/>
      <c r="J3764" s="495"/>
      <c r="K3764" s="495"/>
      <c r="L3764" s="495"/>
    </row>
    <row r="3765" spans="1:13" s="497" customFormat="1" x14ac:dyDescent="0.2">
      <c r="A3765" s="506"/>
      <c r="B3765" s="495"/>
      <c r="C3765" s="495"/>
      <c r="D3765" s="495"/>
      <c r="E3765" s="495"/>
      <c r="F3765" s="495"/>
      <c r="H3765" s="495"/>
      <c r="J3765" s="495"/>
      <c r="K3765" s="495"/>
      <c r="L3765" s="495"/>
    </row>
    <row r="3766" spans="1:13" s="497" customFormat="1" x14ac:dyDescent="0.2">
      <c r="A3766" s="506"/>
      <c r="B3766" s="495"/>
      <c r="C3766" s="495"/>
      <c r="D3766" s="495"/>
      <c r="E3766" s="495"/>
      <c r="F3766" s="495"/>
      <c r="H3766" s="495"/>
      <c r="J3766" s="495"/>
      <c r="K3766" s="495"/>
      <c r="L3766" s="495"/>
    </row>
    <row r="3767" spans="1:13" s="497" customFormat="1" x14ac:dyDescent="0.45">
      <c r="A3767" s="506"/>
      <c r="B3767" s="495"/>
      <c r="C3767" s="495"/>
      <c r="D3767" s="495"/>
      <c r="E3767" s="495"/>
      <c r="F3767" s="495"/>
      <c r="G3767" s="513"/>
      <c r="H3767" s="495"/>
      <c r="J3767" s="495"/>
      <c r="K3767" s="495"/>
      <c r="L3767" s="495"/>
      <c r="M3767" s="513"/>
    </row>
    <row r="3768" spans="1:13" s="497" customFormat="1" x14ac:dyDescent="0.2">
      <c r="A3768" s="506"/>
      <c r="B3768" s="495"/>
      <c r="C3768" s="495"/>
      <c r="D3768" s="495"/>
      <c r="E3768" s="495"/>
      <c r="F3768" s="495"/>
      <c r="H3768" s="495"/>
      <c r="J3768" s="495"/>
      <c r="K3768" s="495"/>
      <c r="L3768" s="495"/>
    </row>
    <row r="3769" spans="1:13" s="497" customFormat="1" x14ac:dyDescent="0.2">
      <c r="A3769" s="506"/>
      <c r="B3769" s="495"/>
      <c r="C3769" s="495"/>
      <c r="D3769" s="495"/>
      <c r="E3769" s="495"/>
      <c r="F3769" s="495"/>
      <c r="H3769" s="495"/>
      <c r="J3769" s="495"/>
      <c r="K3769" s="495"/>
      <c r="L3769" s="495"/>
    </row>
    <row r="3770" spans="1:13" s="497" customFormat="1" x14ac:dyDescent="0.2">
      <c r="A3770" s="506"/>
      <c r="B3770" s="495"/>
      <c r="C3770" s="495"/>
      <c r="D3770" s="495"/>
      <c r="E3770" s="495"/>
      <c r="F3770" s="495"/>
      <c r="H3770" s="495"/>
      <c r="J3770" s="495"/>
      <c r="K3770" s="495"/>
      <c r="L3770" s="495"/>
    </row>
    <row r="3771" spans="1:13" s="497" customFormat="1" x14ac:dyDescent="0.2">
      <c r="A3771" s="506"/>
      <c r="B3771" s="495"/>
      <c r="C3771" s="495"/>
      <c r="D3771" s="495"/>
      <c r="E3771" s="495"/>
      <c r="F3771" s="495"/>
      <c r="H3771" s="495"/>
      <c r="J3771" s="495"/>
      <c r="K3771" s="495"/>
      <c r="L3771" s="495"/>
    </row>
    <row r="3772" spans="1:13" s="497" customFormat="1" x14ac:dyDescent="0.2">
      <c r="A3772" s="506"/>
      <c r="B3772" s="495"/>
      <c r="C3772" s="495"/>
      <c r="D3772" s="495"/>
      <c r="E3772" s="495"/>
      <c r="F3772" s="495"/>
      <c r="H3772" s="495"/>
      <c r="J3772" s="495"/>
      <c r="K3772" s="495"/>
      <c r="L3772" s="495"/>
    </row>
    <row r="3773" spans="1:13" s="497" customFormat="1" x14ac:dyDescent="0.2">
      <c r="A3773" s="506"/>
      <c r="B3773" s="495"/>
      <c r="C3773" s="495"/>
      <c r="D3773" s="495"/>
      <c r="E3773" s="495"/>
      <c r="F3773" s="495"/>
      <c r="H3773" s="495"/>
      <c r="J3773" s="495"/>
      <c r="K3773" s="495"/>
      <c r="L3773" s="495"/>
    </row>
    <row r="3774" spans="1:13" s="497" customFormat="1" x14ac:dyDescent="0.2">
      <c r="A3774" s="506"/>
      <c r="B3774" s="495"/>
      <c r="C3774" s="495"/>
      <c r="D3774" s="495"/>
      <c r="E3774" s="495"/>
      <c r="F3774" s="495"/>
      <c r="H3774" s="495"/>
      <c r="J3774" s="495"/>
      <c r="K3774" s="495"/>
      <c r="L3774" s="495"/>
    </row>
    <row r="3775" spans="1:13" s="497" customFormat="1" x14ac:dyDescent="0.2">
      <c r="A3775" s="506"/>
      <c r="B3775" s="495"/>
      <c r="C3775" s="495"/>
      <c r="D3775" s="495"/>
      <c r="E3775" s="495"/>
      <c r="F3775" s="495"/>
      <c r="H3775" s="495"/>
      <c r="J3775" s="495"/>
      <c r="K3775" s="495"/>
      <c r="L3775" s="495"/>
    </row>
    <row r="3776" spans="1:13" s="497" customFormat="1" x14ac:dyDescent="0.2">
      <c r="A3776" s="506"/>
      <c r="B3776" s="495"/>
      <c r="C3776" s="495"/>
      <c r="D3776" s="495"/>
      <c r="E3776" s="495"/>
      <c r="F3776" s="495"/>
      <c r="H3776" s="495"/>
      <c r="J3776" s="495"/>
      <c r="K3776" s="495"/>
      <c r="L3776" s="495"/>
    </row>
    <row r="3777" spans="1:12" s="497" customFormat="1" x14ac:dyDescent="0.2">
      <c r="A3777" s="506"/>
      <c r="B3777" s="495"/>
      <c r="C3777" s="495"/>
      <c r="D3777" s="495"/>
      <c r="E3777" s="495"/>
      <c r="F3777" s="495"/>
      <c r="H3777" s="495"/>
      <c r="J3777" s="495"/>
      <c r="K3777" s="495"/>
      <c r="L3777" s="495"/>
    </row>
    <row r="3778" spans="1:12" s="497" customFormat="1" x14ac:dyDescent="0.2">
      <c r="A3778" s="506"/>
      <c r="B3778" s="495"/>
      <c r="C3778" s="495"/>
      <c r="D3778" s="495"/>
      <c r="E3778" s="495"/>
      <c r="F3778" s="495"/>
      <c r="H3778" s="495"/>
      <c r="J3778" s="495"/>
      <c r="K3778" s="495"/>
      <c r="L3778" s="495"/>
    </row>
    <row r="3779" spans="1:12" s="497" customFormat="1" x14ac:dyDescent="0.2">
      <c r="A3779" s="506"/>
      <c r="B3779" s="495"/>
      <c r="C3779" s="495"/>
      <c r="D3779" s="495"/>
      <c r="E3779" s="495"/>
      <c r="F3779" s="495"/>
      <c r="H3779" s="495"/>
      <c r="J3779" s="495"/>
      <c r="K3779" s="495"/>
      <c r="L3779" s="495"/>
    </row>
    <row r="3780" spans="1:12" s="497" customFormat="1" x14ac:dyDescent="0.2">
      <c r="A3780" s="506"/>
      <c r="B3780" s="495"/>
      <c r="C3780" s="495"/>
      <c r="D3780" s="495"/>
      <c r="E3780" s="495"/>
      <c r="F3780" s="495"/>
      <c r="H3780" s="495"/>
      <c r="J3780" s="495"/>
      <c r="K3780" s="495"/>
      <c r="L3780" s="495"/>
    </row>
    <row r="3781" spans="1:12" s="497" customFormat="1" x14ac:dyDescent="0.2">
      <c r="A3781" s="506"/>
      <c r="B3781" s="495"/>
      <c r="C3781" s="495"/>
      <c r="D3781" s="495"/>
      <c r="E3781" s="495"/>
      <c r="F3781" s="495"/>
      <c r="H3781" s="495"/>
      <c r="J3781" s="495"/>
      <c r="K3781" s="495"/>
      <c r="L3781" s="495"/>
    </row>
    <row r="3782" spans="1:12" s="497" customFormat="1" x14ac:dyDescent="0.2">
      <c r="A3782" s="506"/>
      <c r="B3782" s="495"/>
      <c r="C3782" s="495"/>
      <c r="D3782" s="495"/>
      <c r="E3782" s="495"/>
      <c r="F3782" s="495"/>
      <c r="H3782" s="495"/>
      <c r="J3782" s="495"/>
      <c r="K3782" s="495"/>
      <c r="L3782" s="495"/>
    </row>
    <row r="3783" spans="1:12" s="497" customFormat="1" x14ac:dyDescent="0.2">
      <c r="A3783" s="506"/>
      <c r="B3783" s="495"/>
      <c r="C3783" s="495"/>
      <c r="D3783" s="495"/>
      <c r="E3783" s="495"/>
      <c r="F3783" s="495"/>
      <c r="H3783" s="495"/>
      <c r="J3783" s="495"/>
      <c r="K3783" s="495"/>
      <c r="L3783" s="495"/>
    </row>
    <row r="3784" spans="1:12" s="497" customFormat="1" x14ac:dyDescent="0.2">
      <c r="A3784" s="506"/>
      <c r="B3784" s="495"/>
      <c r="C3784" s="495"/>
      <c r="D3784" s="495"/>
      <c r="E3784" s="495"/>
      <c r="F3784" s="495"/>
      <c r="H3784" s="495"/>
      <c r="J3784" s="495"/>
      <c r="K3784" s="495"/>
      <c r="L3784" s="495"/>
    </row>
    <row r="3785" spans="1:12" s="497" customFormat="1" x14ac:dyDescent="0.2">
      <c r="A3785" s="506"/>
      <c r="B3785" s="495"/>
      <c r="C3785" s="495"/>
      <c r="D3785" s="495"/>
      <c r="E3785" s="495"/>
      <c r="F3785" s="495"/>
      <c r="H3785" s="495"/>
      <c r="J3785" s="495"/>
      <c r="K3785" s="495"/>
      <c r="L3785" s="495"/>
    </row>
    <row r="3786" spans="1:12" s="497" customFormat="1" x14ac:dyDescent="0.2">
      <c r="A3786" s="506"/>
      <c r="B3786" s="495"/>
      <c r="C3786" s="495"/>
      <c r="D3786" s="495"/>
      <c r="E3786" s="495"/>
      <c r="F3786" s="495"/>
      <c r="H3786" s="495"/>
      <c r="J3786" s="495"/>
      <c r="K3786" s="495"/>
      <c r="L3786" s="495"/>
    </row>
    <row r="3787" spans="1:12" s="497" customFormat="1" x14ac:dyDescent="0.2">
      <c r="A3787" s="506"/>
      <c r="B3787" s="495"/>
      <c r="C3787" s="495"/>
      <c r="D3787" s="495"/>
      <c r="E3787" s="495"/>
      <c r="F3787" s="495"/>
      <c r="H3787" s="495"/>
      <c r="J3787" s="495"/>
      <c r="K3787" s="495"/>
      <c r="L3787" s="495"/>
    </row>
    <row r="3788" spans="1:12" s="497" customFormat="1" x14ac:dyDescent="0.2">
      <c r="A3788" s="506"/>
      <c r="B3788" s="495"/>
      <c r="C3788" s="495"/>
      <c r="D3788" s="495"/>
      <c r="E3788" s="495"/>
      <c r="F3788" s="495"/>
      <c r="H3788" s="495"/>
      <c r="J3788" s="495"/>
      <c r="K3788" s="495"/>
      <c r="L3788" s="495"/>
    </row>
    <row r="3789" spans="1:12" s="497" customFormat="1" x14ac:dyDescent="0.2">
      <c r="A3789" s="506"/>
      <c r="B3789" s="495"/>
      <c r="C3789" s="495"/>
      <c r="D3789" s="495"/>
      <c r="E3789" s="495"/>
      <c r="F3789" s="495"/>
      <c r="H3789" s="495"/>
      <c r="J3789" s="495"/>
      <c r="K3789" s="495"/>
      <c r="L3789" s="495"/>
    </row>
    <row r="3790" spans="1:12" s="497" customFormat="1" x14ac:dyDescent="0.2">
      <c r="A3790" s="506"/>
      <c r="B3790" s="495"/>
      <c r="C3790" s="495"/>
      <c r="D3790" s="495"/>
      <c r="E3790" s="495"/>
      <c r="F3790" s="495"/>
      <c r="H3790" s="495"/>
      <c r="J3790" s="495"/>
      <c r="K3790" s="495"/>
      <c r="L3790" s="495"/>
    </row>
    <row r="3791" spans="1:12" s="497" customFormat="1" x14ac:dyDescent="0.2">
      <c r="A3791" s="506"/>
      <c r="B3791" s="495"/>
      <c r="C3791" s="495"/>
      <c r="D3791" s="495"/>
      <c r="E3791" s="495"/>
      <c r="F3791" s="495"/>
      <c r="H3791" s="495"/>
      <c r="J3791" s="495"/>
      <c r="K3791" s="495"/>
      <c r="L3791" s="495"/>
    </row>
    <row r="3792" spans="1:12" s="497" customFormat="1" x14ac:dyDescent="0.2">
      <c r="A3792" s="506"/>
      <c r="B3792" s="495"/>
      <c r="C3792" s="495"/>
      <c r="D3792" s="495"/>
      <c r="E3792" s="495"/>
      <c r="F3792" s="495"/>
      <c r="H3792" s="495"/>
      <c r="J3792" s="495"/>
      <c r="K3792" s="495"/>
      <c r="L3792" s="495"/>
    </row>
    <row r="3793" spans="1:13" s="497" customFormat="1" x14ac:dyDescent="0.2">
      <c r="A3793" s="506"/>
      <c r="B3793" s="495"/>
      <c r="C3793" s="495"/>
      <c r="D3793" s="495"/>
      <c r="E3793" s="495"/>
      <c r="F3793" s="495"/>
      <c r="H3793" s="495"/>
      <c r="J3793" s="495"/>
      <c r="K3793" s="495"/>
      <c r="L3793" s="495"/>
    </row>
    <row r="3794" spans="1:13" s="497" customFormat="1" x14ac:dyDescent="0.45">
      <c r="A3794" s="506"/>
      <c r="B3794" s="495"/>
      <c r="C3794" s="495"/>
      <c r="D3794" s="495"/>
      <c r="E3794" s="495"/>
      <c r="F3794" s="495"/>
      <c r="G3794" s="513"/>
      <c r="H3794" s="495"/>
      <c r="J3794" s="495"/>
      <c r="K3794" s="495"/>
      <c r="L3794" s="495"/>
      <c r="M3794" s="513"/>
    </row>
    <row r="3795" spans="1:13" s="497" customFormat="1" x14ac:dyDescent="0.45">
      <c r="A3795" s="506"/>
      <c r="B3795" s="495"/>
      <c r="C3795" s="495"/>
      <c r="D3795" s="495"/>
      <c r="E3795" s="495"/>
      <c r="F3795" s="495"/>
      <c r="G3795" s="513"/>
      <c r="H3795" s="495"/>
      <c r="J3795" s="495"/>
      <c r="K3795" s="495"/>
      <c r="L3795" s="495"/>
      <c r="M3795" s="513"/>
    </row>
    <row r="3796" spans="1:13" s="497" customFormat="1" x14ac:dyDescent="0.2">
      <c r="A3796" s="506"/>
      <c r="B3796" s="495"/>
      <c r="C3796" s="495"/>
      <c r="D3796" s="495"/>
      <c r="E3796" s="495"/>
      <c r="F3796" s="495"/>
      <c r="H3796" s="495"/>
      <c r="J3796" s="495"/>
      <c r="K3796" s="495"/>
      <c r="L3796" s="495"/>
    </row>
    <row r="3797" spans="1:13" s="497" customFormat="1" x14ac:dyDescent="0.2">
      <c r="A3797" s="506"/>
      <c r="B3797" s="495"/>
      <c r="C3797" s="495"/>
      <c r="D3797" s="495"/>
      <c r="E3797" s="495"/>
      <c r="F3797" s="495"/>
      <c r="H3797" s="495"/>
      <c r="J3797" s="495"/>
      <c r="K3797" s="495"/>
      <c r="L3797" s="495"/>
    </row>
    <row r="3798" spans="1:13" s="497" customFormat="1" x14ac:dyDescent="0.2">
      <c r="A3798" s="506"/>
      <c r="B3798" s="495"/>
      <c r="C3798" s="495"/>
      <c r="D3798" s="495"/>
      <c r="E3798" s="495"/>
      <c r="F3798" s="495"/>
      <c r="H3798" s="495"/>
      <c r="J3798" s="495"/>
      <c r="K3798" s="495"/>
      <c r="L3798" s="495"/>
    </row>
    <row r="3799" spans="1:13" s="497" customFormat="1" x14ac:dyDescent="0.2">
      <c r="A3799" s="506"/>
      <c r="B3799" s="495"/>
      <c r="C3799" s="495"/>
      <c r="D3799" s="495"/>
      <c r="E3799" s="495"/>
      <c r="F3799" s="495"/>
      <c r="H3799" s="495"/>
      <c r="J3799" s="495"/>
      <c r="K3799" s="495"/>
      <c r="L3799" s="495"/>
    </row>
    <row r="3800" spans="1:13" s="497" customFormat="1" x14ac:dyDescent="0.2">
      <c r="A3800" s="506"/>
      <c r="B3800" s="495"/>
      <c r="C3800" s="495"/>
      <c r="D3800" s="495"/>
      <c r="E3800" s="495"/>
      <c r="F3800" s="495"/>
      <c r="H3800" s="495"/>
      <c r="J3800" s="495"/>
      <c r="K3800" s="495"/>
      <c r="L3800" s="495"/>
    </row>
    <row r="3801" spans="1:13" s="497" customFormat="1" x14ac:dyDescent="0.2">
      <c r="A3801" s="506"/>
      <c r="B3801" s="495"/>
      <c r="C3801" s="495"/>
      <c r="D3801" s="495"/>
      <c r="E3801" s="495"/>
      <c r="F3801" s="495"/>
      <c r="H3801" s="495"/>
      <c r="J3801" s="495"/>
      <c r="K3801" s="495"/>
      <c r="L3801" s="495"/>
    </row>
    <row r="3802" spans="1:13" s="497" customFormat="1" x14ac:dyDescent="0.2">
      <c r="A3802" s="506"/>
      <c r="B3802" s="495"/>
      <c r="C3802" s="495"/>
      <c r="D3802" s="495"/>
      <c r="E3802" s="495"/>
      <c r="F3802" s="495"/>
      <c r="H3802" s="495"/>
      <c r="J3802" s="495"/>
      <c r="K3802" s="495"/>
      <c r="L3802" s="495"/>
    </row>
    <row r="3803" spans="1:13" s="497" customFormat="1" x14ac:dyDescent="0.2">
      <c r="A3803" s="506"/>
      <c r="B3803" s="495"/>
      <c r="C3803" s="495"/>
      <c r="D3803" s="495"/>
      <c r="E3803" s="495"/>
      <c r="F3803" s="495"/>
      <c r="H3803" s="495"/>
      <c r="J3803" s="495"/>
      <c r="K3803" s="495"/>
      <c r="L3803" s="495"/>
    </row>
    <row r="3804" spans="1:13" s="497" customFormat="1" x14ac:dyDescent="0.2">
      <c r="A3804" s="506"/>
      <c r="B3804" s="495"/>
      <c r="C3804" s="495"/>
      <c r="D3804" s="495"/>
      <c r="E3804" s="495"/>
      <c r="F3804" s="495"/>
      <c r="H3804" s="495"/>
      <c r="J3804" s="495"/>
      <c r="K3804" s="495"/>
      <c r="L3804" s="495"/>
    </row>
    <row r="3805" spans="1:13" s="497" customFormat="1" x14ac:dyDescent="0.2">
      <c r="A3805" s="506"/>
      <c r="B3805" s="495"/>
      <c r="C3805" s="495"/>
      <c r="D3805" s="495"/>
      <c r="E3805" s="495"/>
      <c r="F3805" s="495"/>
      <c r="H3805" s="495"/>
      <c r="J3805" s="495"/>
      <c r="K3805" s="495"/>
      <c r="L3805" s="495"/>
    </row>
    <row r="3806" spans="1:13" s="497" customFormat="1" x14ac:dyDescent="0.2">
      <c r="A3806" s="506"/>
      <c r="B3806" s="495"/>
      <c r="C3806" s="495"/>
      <c r="D3806" s="495"/>
      <c r="E3806" s="495"/>
      <c r="F3806" s="495"/>
      <c r="H3806" s="495"/>
      <c r="J3806" s="495"/>
      <c r="K3806" s="495"/>
      <c r="L3806" s="495"/>
    </row>
    <row r="3807" spans="1:13" s="497" customFormat="1" x14ac:dyDescent="0.2">
      <c r="A3807" s="506"/>
      <c r="B3807" s="495"/>
      <c r="C3807" s="495"/>
      <c r="D3807" s="495"/>
      <c r="E3807" s="495"/>
      <c r="F3807" s="495"/>
      <c r="H3807" s="495"/>
      <c r="J3807" s="495"/>
      <c r="K3807" s="495"/>
      <c r="L3807" s="495"/>
    </row>
    <row r="3808" spans="1:13" s="497" customFormat="1" x14ac:dyDescent="0.2">
      <c r="A3808" s="506"/>
      <c r="B3808" s="495"/>
      <c r="C3808" s="495"/>
      <c r="D3808" s="495"/>
      <c r="E3808" s="495"/>
      <c r="F3808" s="495"/>
      <c r="H3808" s="495"/>
      <c r="J3808" s="495"/>
      <c r="K3808" s="495"/>
      <c r="L3808" s="495"/>
    </row>
    <row r="3809" spans="1:12" s="497" customFormat="1" x14ac:dyDescent="0.2">
      <c r="A3809" s="506"/>
      <c r="B3809" s="495"/>
      <c r="C3809" s="495"/>
      <c r="D3809" s="495"/>
      <c r="E3809" s="495"/>
      <c r="F3809" s="495"/>
      <c r="H3809" s="495"/>
      <c r="J3809" s="495"/>
      <c r="K3809" s="495"/>
      <c r="L3809" s="495"/>
    </row>
    <row r="3810" spans="1:12" s="497" customFormat="1" x14ac:dyDescent="0.2">
      <c r="A3810" s="506"/>
      <c r="B3810" s="495"/>
      <c r="C3810" s="495"/>
      <c r="D3810" s="495"/>
      <c r="E3810" s="495"/>
      <c r="F3810" s="495"/>
      <c r="H3810" s="495"/>
      <c r="J3810" s="495"/>
      <c r="K3810" s="495"/>
      <c r="L3810" s="495"/>
    </row>
    <row r="3811" spans="1:12" s="497" customFormat="1" x14ac:dyDescent="0.2">
      <c r="A3811" s="506"/>
      <c r="B3811" s="495"/>
      <c r="C3811" s="495"/>
      <c r="D3811" s="495"/>
      <c r="E3811" s="495"/>
      <c r="F3811" s="495"/>
      <c r="H3811" s="495"/>
      <c r="J3811" s="495"/>
      <c r="K3811" s="495"/>
      <c r="L3811" s="495"/>
    </row>
    <row r="3812" spans="1:12" s="497" customFormat="1" x14ac:dyDescent="0.2">
      <c r="A3812" s="506"/>
      <c r="B3812" s="495"/>
      <c r="C3812" s="495"/>
      <c r="D3812" s="495"/>
      <c r="E3812" s="495"/>
      <c r="F3812" s="495"/>
      <c r="H3812" s="495"/>
      <c r="J3812" s="495"/>
      <c r="K3812" s="495"/>
      <c r="L3812" s="495"/>
    </row>
    <row r="3813" spans="1:12" s="497" customFormat="1" x14ac:dyDescent="0.2">
      <c r="A3813" s="506"/>
      <c r="B3813" s="495"/>
      <c r="C3813" s="495"/>
      <c r="D3813" s="495"/>
      <c r="E3813" s="495"/>
      <c r="F3813" s="495"/>
      <c r="H3813" s="495"/>
      <c r="J3813" s="495"/>
      <c r="K3813" s="495"/>
      <c r="L3813" s="495"/>
    </row>
    <row r="3814" spans="1:12" s="497" customFormat="1" x14ac:dyDescent="0.2">
      <c r="A3814" s="506"/>
      <c r="B3814" s="495"/>
      <c r="C3814" s="495"/>
      <c r="D3814" s="495"/>
      <c r="E3814" s="495"/>
      <c r="F3814" s="495"/>
      <c r="H3814" s="495"/>
      <c r="J3814" s="495"/>
      <c r="K3814" s="495"/>
      <c r="L3814" s="495"/>
    </row>
    <row r="3815" spans="1:12" s="497" customFormat="1" x14ac:dyDescent="0.2">
      <c r="A3815" s="506"/>
      <c r="B3815" s="495"/>
      <c r="C3815" s="495"/>
      <c r="D3815" s="495"/>
      <c r="E3815" s="495"/>
      <c r="F3815" s="495"/>
      <c r="H3815" s="495"/>
      <c r="J3815" s="495"/>
      <c r="K3815" s="495"/>
      <c r="L3815" s="495"/>
    </row>
    <row r="3816" spans="1:12" s="497" customFormat="1" x14ac:dyDescent="0.2">
      <c r="A3816" s="506"/>
      <c r="B3816" s="495"/>
      <c r="C3816" s="495"/>
      <c r="D3816" s="495"/>
      <c r="E3816" s="495"/>
      <c r="F3816" s="495"/>
      <c r="H3816" s="495"/>
      <c r="J3816" s="495"/>
      <c r="K3816" s="495"/>
      <c r="L3816" s="495"/>
    </row>
    <row r="3817" spans="1:12" s="497" customFormat="1" x14ac:dyDescent="0.2">
      <c r="A3817" s="506"/>
      <c r="B3817" s="495"/>
      <c r="C3817" s="495"/>
      <c r="D3817" s="495"/>
      <c r="E3817" s="495"/>
      <c r="F3817" s="495"/>
      <c r="H3817" s="495"/>
      <c r="J3817" s="495"/>
      <c r="K3817" s="495"/>
      <c r="L3817" s="495"/>
    </row>
    <row r="3818" spans="1:12" s="497" customFormat="1" x14ac:dyDescent="0.2">
      <c r="A3818" s="506"/>
      <c r="B3818" s="495"/>
      <c r="C3818" s="495"/>
      <c r="D3818" s="495"/>
      <c r="E3818" s="495"/>
      <c r="F3818" s="495"/>
      <c r="H3818" s="495"/>
      <c r="J3818" s="495"/>
      <c r="K3818" s="495"/>
      <c r="L3818" s="495"/>
    </row>
    <row r="3819" spans="1:12" s="497" customFormat="1" x14ac:dyDescent="0.2">
      <c r="A3819" s="506"/>
      <c r="B3819" s="495"/>
      <c r="C3819" s="495"/>
      <c r="D3819" s="495"/>
      <c r="E3819" s="495"/>
      <c r="F3819" s="495"/>
      <c r="H3819" s="495"/>
      <c r="J3819" s="495"/>
      <c r="K3819" s="495"/>
      <c r="L3819" s="495"/>
    </row>
    <row r="3820" spans="1:12" s="497" customFormat="1" x14ac:dyDescent="0.2">
      <c r="A3820" s="506"/>
      <c r="B3820" s="495"/>
      <c r="C3820" s="495"/>
      <c r="D3820" s="495"/>
      <c r="E3820" s="495"/>
      <c r="F3820" s="495"/>
      <c r="H3820" s="495"/>
      <c r="J3820" s="495"/>
      <c r="K3820" s="495"/>
      <c r="L3820" s="495"/>
    </row>
    <row r="3821" spans="1:12" s="497" customFormat="1" x14ac:dyDescent="0.2">
      <c r="A3821" s="506"/>
      <c r="B3821" s="495"/>
      <c r="C3821" s="495"/>
      <c r="D3821" s="495"/>
      <c r="E3821" s="495"/>
      <c r="F3821" s="495"/>
      <c r="H3821" s="495"/>
      <c r="J3821" s="495"/>
      <c r="K3821" s="495"/>
      <c r="L3821" s="495"/>
    </row>
    <row r="3822" spans="1:12" s="497" customFormat="1" x14ac:dyDescent="0.2">
      <c r="A3822" s="506"/>
      <c r="B3822" s="495"/>
      <c r="C3822" s="495"/>
      <c r="D3822" s="495"/>
      <c r="E3822" s="495"/>
      <c r="F3822" s="495"/>
      <c r="H3822" s="495"/>
      <c r="J3822" s="495"/>
      <c r="K3822" s="495"/>
      <c r="L3822" s="495"/>
    </row>
    <row r="3823" spans="1:12" s="497" customFormat="1" x14ac:dyDescent="0.2">
      <c r="A3823" s="506"/>
      <c r="B3823" s="495"/>
      <c r="C3823" s="495"/>
      <c r="D3823" s="495"/>
      <c r="E3823" s="495"/>
      <c r="F3823" s="495"/>
      <c r="H3823" s="495"/>
      <c r="J3823" s="495"/>
      <c r="K3823" s="495"/>
      <c r="L3823" s="495"/>
    </row>
    <row r="3824" spans="1:12" s="497" customFormat="1" x14ac:dyDescent="0.2">
      <c r="A3824" s="506"/>
      <c r="B3824" s="495"/>
      <c r="C3824" s="495"/>
      <c r="D3824" s="495"/>
      <c r="E3824" s="495"/>
      <c r="F3824" s="495"/>
      <c r="H3824" s="495"/>
      <c r="J3824" s="495"/>
      <c r="K3824" s="495"/>
      <c r="L3824" s="495"/>
    </row>
    <row r="3825" spans="1:12" s="497" customFormat="1" x14ac:dyDescent="0.2">
      <c r="A3825" s="506"/>
      <c r="B3825" s="495"/>
      <c r="C3825" s="495"/>
      <c r="D3825" s="495"/>
      <c r="E3825" s="495"/>
      <c r="F3825" s="495"/>
      <c r="H3825" s="495"/>
      <c r="J3825" s="495"/>
      <c r="K3825" s="495"/>
      <c r="L3825" s="495"/>
    </row>
    <row r="3826" spans="1:12" s="497" customFormat="1" x14ac:dyDescent="0.2">
      <c r="A3826" s="506"/>
      <c r="B3826" s="495"/>
      <c r="C3826" s="495"/>
      <c r="D3826" s="495"/>
      <c r="E3826" s="495"/>
      <c r="F3826" s="495"/>
      <c r="H3826" s="495"/>
      <c r="J3826" s="495"/>
      <c r="K3826" s="495"/>
      <c r="L3826" s="495"/>
    </row>
    <row r="3827" spans="1:12" s="497" customFormat="1" x14ac:dyDescent="0.2">
      <c r="A3827" s="506"/>
      <c r="B3827" s="495"/>
      <c r="C3827" s="495"/>
      <c r="D3827" s="495"/>
      <c r="E3827" s="495"/>
      <c r="F3827" s="495"/>
      <c r="H3827" s="495"/>
      <c r="J3827" s="495"/>
      <c r="K3827" s="495"/>
      <c r="L3827" s="495"/>
    </row>
    <row r="3828" spans="1:12" s="497" customFormat="1" x14ac:dyDescent="0.2">
      <c r="A3828" s="506"/>
      <c r="B3828" s="495"/>
      <c r="C3828" s="495"/>
      <c r="D3828" s="495"/>
      <c r="E3828" s="495"/>
      <c r="F3828" s="495"/>
      <c r="H3828" s="495"/>
      <c r="J3828" s="495"/>
      <c r="K3828" s="495"/>
      <c r="L3828" s="495"/>
    </row>
    <row r="3829" spans="1:12" s="497" customFormat="1" x14ac:dyDescent="0.2">
      <c r="A3829" s="506"/>
      <c r="B3829" s="495"/>
      <c r="C3829" s="495"/>
      <c r="D3829" s="495"/>
      <c r="E3829" s="495"/>
      <c r="F3829" s="495"/>
      <c r="H3829" s="495"/>
      <c r="J3829" s="495"/>
      <c r="K3829" s="495"/>
      <c r="L3829" s="495"/>
    </row>
    <row r="3830" spans="1:12" s="497" customFormat="1" x14ac:dyDescent="0.2">
      <c r="A3830" s="506"/>
      <c r="B3830" s="495"/>
      <c r="C3830" s="495"/>
      <c r="D3830" s="495"/>
      <c r="E3830" s="495"/>
      <c r="F3830" s="495"/>
      <c r="H3830" s="495"/>
      <c r="J3830" s="495"/>
      <c r="K3830" s="495"/>
      <c r="L3830" s="495"/>
    </row>
    <row r="3831" spans="1:12" s="497" customFormat="1" x14ac:dyDescent="0.2">
      <c r="A3831" s="506"/>
      <c r="B3831" s="495"/>
      <c r="C3831" s="495"/>
      <c r="D3831" s="495"/>
      <c r="E3831" s="495"/>
      <c r="F3831" s="495"/>
      <c r="H3831" s="495"/>
      <c r="J3831" s="495"/>
      <c r="K3831" s="495"/>
      <c r="L3831" s="495"/>
    </row>
    <row r="3832" spans="1:12" s="497" customFormat="1" x14ac:dyDescent="0.2">
      <c r="A3832" s="506"/>
      <c r="B3832" s="495"/>
      <c r="C3832" s="495"/>
      <c r="D3832" s="495"/>
      <c r="E3832" s="495"/>
      <c r="F3832" s="495"/>
      <c r="H3832" s="495"/>
      <c r="J3832" s="495"/>
      <c r="K3832" s="495"/>
      <c r="L3832" s="495"/>
    </row>
    <row r="3833" spans="1:12" s="497" customFormat="1" x14ac:dyDescent="0.2">
      <c r="A3833" s="506"/>
      <c r="B3833" s="495"/>
      <c r="C3833" s="495"/>
      <c r="D3833" s="495"/>
      <c r="E3833" s="495"/>
      <c r="F3833" s="495"/>
      <c r="H3833" s="495"/>
      <c r="J3833" s="495"/>
      <c r="K3833" s="495"/>
      <c r="L3833" s="495"/>
    </row>
    <row r="3834" spans="1:12" s="497" customFormat="1" x14ac:dyDescent="0.2">
      <c r="A3834" s="506"/>
      <c r="B3834" s="495"/>
      <c r="C3834" s="495"/>
      <c r="D3834" s="495"/>
      <c r="E3834" s="495"/>
      <c r="F3834" s="495"/>
      <c r="H3834" s="495"/>
      <c r="J3834" s="495"/>
      <c r="K3834" s="495"/>
      <c r="L3834" s="495"/>
    </row>
    <row r="3835" spans="1:12" s="497" customFormat="1" x14ac:dyDescent="0.2">
      <c r="A3835" s="506"/>
      <c r="B3835" s="495"/>
      <c r="C3835" s="495"/>
      <c r="D3835" s="495"/>
      <c r="E3835" s="495"/>
      <c r="F3835" s="495"/>
      <c r="H3835" s="495"/>
      <c r="J3835" s="495"/>
      <c r="K3835" s="495"/>
      <c r="L3835" s="495"/>
    </row>
    <row r="3836" spans="1:12" s="497" customFormat="1" x14ac:dyDescent="0.2">
      <c r="A3836" s="506"/>
      <c r="B3836" s="495"/>
      <c r="C3836" s="495"/>
      <c r="D3836" s="495"/>
      <c r="E3836" s="495"/>
      <c r="F3836" s="495"/>
      <c r="H3836" s="495"/>
      <c r="J3836" s="495"/>
      <c r="K3836" s="495"/>
      <c r="L3836" s="495"/>
    </row>
    <row r="3837" spans="1:12" s="497" customFormat="1" x14ac:dyDescent="0.2">
      <c r="A3837" s="506"/>
      <c r="B3837" s="495"/>
      <c r="C3837" s="495"/>
      <c r="D3837" s="495"/>
      <c r="E3837" s="495"/>
      <c r="F3837" s="495"/>
      <c r="H3837" s="495"/>
      <c r="J3837" s="495"/>
      <c r="K3837" s="495"/>
      <c r="L3837" s="495"/>
    </row>
    <row r="3838" spans="1:12" s="497" customFormat="1" x14ac:dyDescent="0.2">
      <c r="A3838" s="506"/>
      <c r="B3838" s="495"/>
      <c r="C3838" s="495"/>
      <c r="D3838" s="495"/>
      <c r="E3838" s="495"/>
      <c r="F3838" s="495"/>
      <c r="H3838" s="495"/>
      <c r="J3838" s="495"/>
      <c r="K3838" s="495"/>
      <c r="L3838" s="495"/>
    </row>
    <row r="3839" spans="1:12" s="497" customFormat="1" x14ac:dyDescent="0.2">
      <c r="A3839" s="506"/>
      <c r="B3839" s="495"/>
      <c r="C3839" s="495"/>
      <c r="D3839" s="495"/>
      <c r="E3839" s="495"/>
      <c r="F3839" s="495"/>
      <c r="H3839" s="495"/>
      <c r="J3839" s="495"/>
      <c r="K3839" s="495"/>
      <c r="L3839" s="495"/>
    </row>
    <row r="3840" spans="1:12" s="497" customFormat="1" x14ac:dyDescent="0.2">
      <c r="A3840" s="506"/>
      <c r="B3840" s="495"/>
      <c r="C3840" s="495"/>
      <c r="D3840" s="495"/>
      <c r="E3840" s="495"/>
      <c r="F3840" s="495"/>
      <c r="H3840" s="495"/>
      <c r="J3840" s="495"/>
      <c r="K3840" s="495"/>
      <c r="L3840" s="495"/>
    </row>
    <row r="3841" spans="1:12" s="497" customFormat="1" x14ac:dyDescent="0.2">
      <c r="A3841" s="506"/>
      <c r="B3841" s="495"/>
      <c r="C3841" s="495"/>
      <c r="D3841" s="495"/>
      <c r="E3841" s="495"/>
      <c r="F3841" s="495"/>
      <c r="H3841" s="495"/>
      <c r="J3841" s="495"/>
      <c r="K3841" s="495"/>
      <c r="L3841" s="495"/>
    </row>
    <row r="3842" spans="1:12" s="497" customFormat="1" x14ac:dyDescent="0.2">
      <c r="A3842" s="506"/>
      <c r="B3842" s="495"/>
      <c r="C3842" s="495"/>
      <c r="D3842" s="495"/>
      <c r="E3842" s="495"/>
      <c r="F3842" s="495"/>
      <c r="H3842" s="495"/>
      <c r="J3842" s="495"/>
      <c r="K3842" s="495"/>
      <c r="L3842" s="495"/>
    </row>
    <row r="3843" spans="1:12" s="497" customFormat="1" x14ac:dyDescent="0.2">
      <c r="A3843" s="506"/>
      <c r="B3843" s="495"/>
      <c r="C3843" s="495"/>
      <c r="D3843" s="495"/>
      <c r="E3843" s="495"/>
      <c r="F3843" s="495"/>
      <c r="H3843" s="495"/>
      <c r="J3843" s="495"/>
      <c r="K3843" s="495"/>
      <c r="L3843" s="495"/>
    </row>
    <row r="3844" spans="1:12" s="497" customFormat="1" x14ac:dyDescent="0.2">
      <c r="A3844" s="506"/>
      <c r="B3844" s="495"/>
      <c r="C3844" s="495"/>
      <c r="D3844" s="495"/>
      <c r="E3844" s="495"/>
      <c r="F3844" s="495"/>
      <c r="H3844" s="495"/>
      <c r="J3844" s="495"/>
      <c r="K3844" s="495"/>
      <c r="L3844" s="495"/>
    </row>
    <row r="3845" spans="1:12" s="497" customFormat="1" x14ac:dyDescent="0.2">
      <c r="A3845" s="506"/>
      <c r="B3845" s="495"/>
      <c r="C3845" s="495"/>
      <c r="D3845" s="495"/>
      <c r="E3845" s="495"/>
      <c r="F3845" s="495"/>
      <c r="H3845" s="495"/>
      <c r="J3845" s="495"/>
      <c r="K3845" s="495"/>
      <c r="L3845" s="495"/>
    </row>
    <row r="3846" spans="1:12" s="497" customFormat="1" x14ac:dyDescent="0.2">
      <c r="A3846" s="506"/>
      <c r="B3846" s="495"/>
      <c r="C3846" s="495"/>
      <c r="D3846" s="495"/>
      <c r="E3846" s="495"/>
      <c r="F3846" s="495"/>
      <c r="H3846" s="495"/>
      <c r="J3846" s="495"/>
      <c r="K3846" s="495"/>
      <c r="L3846" s="495"/>
    </row>
    <row r="3847" spans="1:12" s="497" customFormat="1" x14ac:dyDescent="0.2">
      <c r="A3847" s="506"/>
      <c r="B3847" s="495"/>
      <c r="C3847" s="495"/>
      <c r="D3847" s="495"/>
      <c r="E3847" s="495"/>
      <c r="F3847" s="495"/>
      <c r="H3847" s="495"/>
      <c r="J3847" s="495"/>
      <c r="K3847" s="495"/>
      <c r="L3847" s="495"/>
    </row>
    <row r="3848" spans="1:12" s="497" customFormat="1" x14ac:dyDescent="0.2">
      <c r="A3848" s="506"/>
      <c r="B3848" s="495"/>
      <c r="C3848" s="495"/>
      <c r="D3848" s="495"/>
      <c r="E3848" s="495"/>
      <c r="F3848" s="495"/>
      <c r="H3848" s="495"/>
      <c r="J3848" s="495"/>
      <c r="K3848" s="495"/>
      <c r="L3848" s="495"/>
    </row>
    <row r="3849" spans="1:12" s="497" customFormat="1" x14ac:dyDescent="0.2">
      <c r="A3849" s="506"/>
      <c r="B3849" s="495"/>
      <c r="C3849" s="495"/>
      <c r="D3849" s="495"/>
      <c r="E3849" s="495"/>
      <c r="F3849" s="495"/>
      <c r="H3849" s="495"/>
      <c r="J3849" s="495"/>
      <c r="K3849" s="495"/>
      <c r="L3849" s="495"/>
    </row>
    <row r="3850" spans="1:12" s="497" customFormat="1" x14ac:dyDescent="0.2">
      <c r="A3850" s="506"/>
      <c r="B3850" s="495"/>
      <c r="C3850" s="495"/>
      <c r="D3850" s="495"/>
      <c r="E3850" s="495"/>
      <c r="F3850" s="495"/>
      <c r="H3850" s="495"/>
      <c r="J3850" s="495"/>
      <c r="K3850" s="495"/>
      <c r="L3850" s="495"/>
    </row>
    <row r="3851" spans="1:12" s="497" customFormat="1" x14ac:dyDescent="0.2">
      <c r="A3851" s="506"/>
      <c r="B3851" s="495"/>
      <c r="C3851" s="495"/>
      <c r="D3851" s="495"/>
      <c r="E3851" s="495"/>
      <c r="F3851" s="495"/>
      <c r="H3851" s="495"/>
      <c r="J3851" s="495"/>
      <c r="K3851" s="495"/>
      <c r="L3851" s="495"/>
    </row>
    <row r="3852" spans="1:12" s="497" customFormat="1" x14ac:dyDescent="0.2">
      <c r="A3852" s="506"/>
      <c r="B3852" s="495"/>
      <c r="C3852" s="495"/>
      <c r="D3852" s="495"/>
      <c r="E3852" s="495"/>
      <c r="F3852" s="495"/>
      <c r="H3852" s="495"/>
      <c r="J3852" s="495"/>
      <c r="K3852" s="495"/>
      <c r="L3852" s="495"/>
    </row>
    <row r="3853" spans="1:12" s="497" customFormat="1" x14ac:dyDescent="0.2">
      <c r="A3853" s="506"/>
      <c r="B3853" s="495"/>
      <c r="C3853" s="495"/>
      <c r="D3853" s="495"/>
      <c r="E3853" s="495"/>
      <c r="F3853" s="495"/>
      <c r="H3853" s="495"/>
      <c r="J3853" s="495"/>
      <c r="K3853" s="495"/>
      <c r="L3853" s="495"/>
    </row>
    <row r="3854" spans="1:12" s="497" customFormat="1" x14ac:dyDescent="0.2">
      <c r="A3854" s="506"/>
      <c r="B3854" s="495"/>
      <c r="C3854" s="495"/>
      <c r="D3854" s="495"/>
      <c r="E3854" s="495"/>
      <c r="F3854" s="495"/>
      <c r="H3854" s="495"/>
      <c r="J3854" s="495"/>
      <c r="K3854" s="495"/>
      <c r="L3854" s="495"/>
    </row>
    <row r="3855" spans="1:12" s="497" customFormat="1" x14ac:dyDescent="0.2">
      <c r="A3855" s="506"/>
      <c r="B3855" s="495"/>
      <c r="C3855" s="495"/>
      <c r="D3855" s="495"/>
      <c r="E3855" s="495"/>
      <c r="F3855" s="495"/>
      <c r="H3855" s="495"/>
      <c r="J3855" s="495"/>
      <c r="K3855" s="495"/>
      <c r="L3855" s="495"/>
    </row>
    <row r="3856" spans="1:12" s="497" customFormat="1" x14ac:dyDescent="0.2">
      <c r="A3856" s="506"/>
      <c r="B3856" s="495"/>
      <c r="C3856" s="495"/>
      <c r="D3856" s="495"/>
      <c r="E3856" s="495"/>
      <c r="F3856" s="495"/>
      <c r="H3856" s="495"/>
      <c r="J3856" s="495"/>
      <c r="K3856" s="495"/>
      <c r="L3856" s="495"/>
    </row>
    <row r="3857" spans="1:12" s="497" customFormat="1" x14ac:dyDescent="0.2">
      <c r="A3857" s="506"/>
      <c r="B3857" s="495"/>
      <c r="C3857" s="495"/>
      <c r="D3857" s="495"/>
      <c r="E3857" s="495"/>
      <c r="F3857" s="495"/>
      <c r="H3857" s="495"/>
      <c r="J3857" s="495"/>
      <c r="K3857" s="495"/>
      <c r="L3857" s="495"/>
    </row>
    <row r="3858" spans="1:12" s="497" customFormat="1" x14ac:dyDescent="0.2">
      <c r="A3858" s="506"/>
      <c r="B3858" s="495"/>
      <c r="C3858" s="495"/>
      <c r="D3858" s="495"/>
      <c r="E3858" s="495"/>
      <c r="F3858" s="495"/>
      <c r="H3858" s="495"/>
      <c r="J3858" s="495"/>
      <c r="K3858" s="495"/>
      <c r="L3858" s="495"/>
    </row>
    <row r="3859" spans="1:12" s="497" customFormat="1" x14ac:dyDescent="0.2">
      <c r="A3859" s="506"/>
      <c r="B3859" s="495"/>
      <c r="C3859" s="495"/>
      <c r="D3859" s="495"/>
      <c r="E3859" s="495"/>
      <c r="F3859" s="495"/>
      <c r="H3859" s="495"/>
      <c r="J3859" s="495"/>
      <c r="K3859" s="495"/>
      <c r="L3859" s="495"/>
    </row>
    <row r="3860" spans="1:12" s="497" customFormat="1" x14ac:dyDescent="0.2">
      <c r="A3860" s="506"/>
      <c r="B3860" s="495"/>
      <c r="C3860" s="495"/>
      <c r="D3860" s="495"/>
      <c r="E3860" s="495"/>
      <c r="F3860" s="495"/>
      <c r="H3860" s="495"/>
      <c r="J3860" s="495"/>
      <c r="K3860" s="495"/>
      <c r="L3860" s="495"/>
    </row>
    <row r="3861" spans="1:12" s="497" customFormat="1" x14ac:dyDescent="0.2">
      <c r="A3861" s="506"/>
      <c r="B3861" s="495"/>
      <c r="C3861" s="495"/>
      <c r="D3861" s="495"/>
      <c r="E3861" s="495"/>
      <c r="F3861" s="495"/>
      <c r="H3861" s="495"/>
      <c r="J3861" s="495"/>
      <c r="K3861" s="495"/>
      <c r="L3861" s="495"/>
    </row>
    <row r="3862" spans="1:12" s="497" customFormat="1" x14ac:dyDescent="0.2">
      <c r="A3862" s="506"/>
      <c r="B3862" s="495"/>
      <c r="C3862" s="495"/>
      <c r="D3862" s="495"/>
      <c r="E3862" s="495"/>
      <c r="F3862" s="495"/>
      <c r="H3862" s="495"/>
      <c r="J3862" s="495"/>
      <c r="K3862" s="495"/>
      <c r="L3862" s="495"/>
    </row>
    <row r="3863" spans="1:12" s="497" customFormat="1" x14ac:dyDescent="0.2">
      <c r="A3863" s="506"/>
      <c r="B3863" s="495"/>
      <c r="C3863" s="495"/>
      <c r="D3863" s="495"/>
      <c r="E3863" s="495"/>
      <c r="F3863" s="495"/>
      <c r="H3863" s="495"/>
      <c r="J3863" s="495"/>
      <c r="K3863" s="495"/>
      <c r="L3863" s="495"/>
    </row>
    <row r="3864" spans="1:12" s="497" customFormat="1" x14ac:dyDescent="0.2">
      <c r="A3864" s="506"/>
      <c r="B3864" s="495"/>
      <c r="C3864" s="495"/>
      <c r="D3864" s="495"/>
      <c r="E3864" s="495"/>
      <c r="F3864" s="495"/>
      <c r="H3864" s="495"/>
      <c r="J3864" s="495"/>
      <c r="K3864" s="495"/>
      <c r="L3864" s="495"/>
    </row>
    <row r="3865" spans="1:12" s="497" customFormat="1" x14ac:dyDescent="0.2">
      <c r="A3865" s="506"/>
      <c r="B3865" s="495"/>
      <c r="C3865" s="495"/>
      <c r="D3865" s="495"/>
      <c r="E3865" s="495"/>
      <c r="F3865" s="495"/>
      <c r="H3865" s="495"/>
      <c r="J3865" s="495"/>
      <c r="K3865" s="495"/>
      <c r="L3865" s="495"/>
    </row>
    <row r="3866" spans="1:12" s="497" customFormat="1" x14ac:dyDescent="0.2">
      <c r="A3866" s="506"/>
      <c r="B3866" s="495"/>
      <c r="C3866" s="495"/>
      <c r="D3866" s="495"/>
      <c r="E3866" s="495"/>
      <c r="F3866" s="495"/>
      <c r="H3866" s="495"/>
      <c r="J3866" s="495"/>
      <c r="K3866" s="495"/>
      <c r="L3866" s="495"/>
    </row>
    <row r="3867" spans="1:12" s="497" customFormat="1" x14ac:dyDescent="0.2">
      <c r="A3867" s="506"/>
      <c r="B3867" s="495"/>
      <c r="C3867" s="495"/>
      <c r="D3867" s="495"/>
      <c r="E3867" s="495"/>
      <c r="F3867" s="495"/>
      <c r="H3867" s="495"/>
      <c r="J3867" s="495"/>
      <c r="K3867" s="495"/>
      <c r="L3867" s="495"/>
    </row>
    <row r="3868" spans="1:12" s="497" customFormat="1" x14ac:dyDescent="0.2">
      <c r="A3868" s="506"/>
      <c r="B3868" s="495"/>
      <c r="C3868" s="495"/>
      <c r="D3868" s="495"/>
      <c r="E3868" s="495"/>
      <c r="F3868" s="495"/>
      <c r="H3868" s="495"/>
      <c r="J3868" s="495"/>
      <c r="K3868" s="495"/>
      <c r="L3868" s="495"/>
    </row>
    <row r="3869" spans="1:12" s="497" customFormat="1" x14ac:dyDescent="0.2">
      <c r="A3869" s="506"/>
      <c r="B3869" s="495"/>
      <c r="C3869" s="495"/>
      <c r="D3869" s="495"/>
      <c r="E3869" s="495"/>
      <c r="F3869" s="495"/>
      <c r="H3869" s="495"/>
      <c r="J3869" s="495"/>
      <c r="K3869" s="495"/>
      <c r="L3869" s="495"/>
    </row>
    <row r="3870" spans="1:12" s="497" customFormat="1" x14ac:dyDescent="0.2">
      <c r="A3870" s="506"/>
      <c r="B3870" s="495"/>
      <c r="C3870" s="495"/>
      <c r="D3870" s="495"/>
      <c r="E3870" s="495"/>
      <c r="F3870" s="495"/>
      <c r="H3870" s="495"/>
      <c r="J3870" s="495"/>
      <c r="K3870" s="495"/>
      <c r="L3870" s="495"/>
    </row>
    <row r="3871" spans="1:12" s="497" customFormat="1" x14ac:dyDescent="0.2">
      <c r="A3871" s="506"/>
      <c r="B3871" s="495"/>
      <c r="C3871" s="495"/>
      <c r="D3871" s="495"/>
      <c r="E3871" s="495"/>
      <c r="F3871" s="495"/>
      <c r="H3871" s="495"/>
      <c r="J3871" s="495"/>
      <c r="K3871" s="495"/>
      <c r="L3871" s="495"/>
    </row>
    <row r="3872" spans="1:12" s="497" customFormat="1" x14ac:dyDescent="0.2">
      <c r="A3872" s="506"/>
      <c r="B3872" s="495"/>
      <c r="C3872" s="495"/>
      <c r="D3872" s="495"/>
      <c r="E3872" s="495"/>
      <c r="F3872" s="495"/>
      <c r="H3872" s="495"/>
      <c r="J3872" s="495"/>
      <c r="K3872" s="495"/>
      <c r="L3872" s="495"/>
    </row>
    <row r="3873" spans="1:12" s="497" customFormat="1" x14ac:dyDescent="0.2">
      <c r="A3873" s="506"/>
      <c r="B3873" s="495"/>
      <c r="C3873" s="495"/>
      <c r="D3873" s="495"/>
      <c r="E3873" s="495"/>
      <c r="F3873" s="495"/>
      <c r="H3873" s="495"/>
      <c r="J3873" s="495"/>
      <c r="K3873" s="495"/>
      <c r="L3873" s="495"/>
    </row>
    <row r="3874" spans="1:12" s="497" customFormat="1" x14ac:dyDescent="0.2">
      <c r="A3874" s="506"/>
      <c r="B3874" s="495"/>
      <c r="C3874" s="495"/>
      <c r="D3874" s="495"/>
      <c r="E3874" s="495"/>
      <c r="F3874" s="495"/>
      <c r="H3874" s="495"/>
      <c r="J3874" s="495"/>
      <c r="K3874" s="495"/>
      <c r="L3874" s="495"/>
    </row>
    <row r="3875" spans="1:12" s="497" customFormat="1" x14ac:dyDescent="0.2">
      <c r="A3875" s="506"/>
      <c r="B3875" s="495"/>
      <c r="C3875" s="495"/>
      <c r="D3875" s="495"/>
      <c r="E3875" s="495"/>
      <c r="F3875" s="495"/>
      <c r="H3875" s="495"/>
      <c r="J3875" s="495"/>
      <c r="K3875" s="495"/>
      <c r="L3875" s="495"/>
    </row>
    <row r="3876" spans="1:12" s="497" customFormat="1" x14ac:dyDescent="0.2">
      <c r="A3876" s="506"/>
      <c r="B3876" s="495"/>
      <c r="C3876" s="495"/>
      <c r="D3876" s="495"/>
      <c r="E3876" s="495"/>
      <c r="F3876" s="495"/>
      <c r="H3876" s="495"/>
      <c r="J3876" s="495"/>
      <c r="K3876" s="495"/>
      <c r="L3876" s="495"/>
    </row>
    <row r="3877" spans="1:12" s="497" customFormat="1" x14ac:dyDescent="0.2">
      <c r="A3877" s="506"/>
      <c r="B3877" s="495"/>
      <c r="C3877" s="495"/>
      <c r="D3877" s="495"/>
      <c r="E3877" s="495"/>
      <c r="F3877" s="495"/>
      <c r="H3877" s="495"/>
      <c r="J3877" s="495"/>
      <c r="K3877" s="495"/>
      <c r="L3877" s="495"/>
    </row>
    <row r="3878" spans="1:12" s="497" customFormat="1" x14ac:dyDescent="0.2">
      <c r="A3878" s="506"/>
      <c r="B3878" s="495"/>
      <c r="C3878" s="495"/>
      <c r="D3878" s="495"/>
      <c r="E3878" s="495"/>
      <c r="F3878" s="495"/>
      <c r="H3878" s="495"/>
      <c r="J3878" s="495"/>
      <c r="K3878" s="495"/>
      <c r="L3878" s="495"/>
    </row>
    <row r="3879" spans="1:12" s="497" customFormat="1" x14ac:dyDescent="0.2">
      <c r="A3879" s="506"/>
      <c r="B3879" s="495"/>
      <c r="C3879" s="495"/>
      <c r="D3879" s="495"/>
      <c r="E3879" s="495"/>
      <c r="F3879" s="495"/>
      <c r="H3879" s="495"/>
      <c r="J3879" s="495"/>
      <c r="K3879" s="495"/>
      <c r="L3879" s="495"/>
    </row>
    <row r="3880" spans="1:12" s="497" customFormat="1" x14ac:dyDescent="0.2">
      <c r="A3880" s="506"/>
      <c r="B3880" s="495"/>
      <c r="C3880" s="495"/>
      <c r="D3880" s="495"/>
      <c r="E3880" s="495"/>
      <c r="F3880" s="495"/>
      <c r="H3880" s="495"/>
      <c r="J3880" s="495"/>
      <c r="K3880" s="495"/>
      <c r="L3880" s="495"/>
    </row>
    <row r="3881" spans="1:12" s="497" customFormat="1" x14ac:dyDescent="0.2">
      <c r="A3881" s="506"/>
      <c r="B3881" s="495"/>
      <c r="C3881" s="495"/>
      <c r="D3881" s="495"/>
      <c r="E3881" s="495"/>
      <c r="F3881" s="495"/>
      <c r="H3881" s="495"/>
      <c r="J3881" s="495"/>
      <c r="K3881" s="495"/>
      <c r="L3881" s="495"/>
    </row>
    <row r="3882" spans="1:12" s="497" customFormat="1" x14ac:dyDescent="0.2">
      <c r="A3882" s="506"/>
      <c r="B3882" s="495"/>
      <c r="C3882" s="495"/>
      <c r="D3882" s="495"/>
      <c r="E3882" s="495"/>
      <c r="F3882" s="495"/>
      <c r="H3882" s="495"/>
      <c r="J3882" s="495"/>
      <c r="K3882" s="495"/>
      <c r="L3882" s="495"/>
    </row>
    <row r="3883" spans="1:12" s="497" customFormat="1" x14ac:dyDescent="0.2">
      <c r="A3883" s="506"/>
      <c r="B3883" s="495"/>
      <c r="C3883" s="495"/>
      <c r="D3883" s="495"/>
      <c r="E3883" s="495"/>
      <c r="F3883" s="495"/>
      <c r="H3883" s="495"/>
      <c r="J3883" s="495"/>
      <c r="K3883" s="495"/>
      <c r="L3883" s="495"/>
    </row>
    <row r="3884" spans="1:12" s="497" customFormat="1" x14ac:dyDescent="0.2">
      <c r="A3884" s="506"/>
      <c r="B3884" s="495"/>
      <c r="C3884" s="495"/>
      <c r="D3884" s="495"/>
      <c r="E3884" s="495"/>
      <c r="F3884" s="495"/>
      <c r="H3884" s="495"/>
      <c r="J3884" s="495"/>
      <c r="K3884" s="495"/>
      <c r="L3884" s="495"/>
    </row>
    <row r="3885" spans="1:12" s="497" customFormat="1" x14ac:dyDescent="0.2">
      <c r="A3885" s="506"/>
      <c r="B3885" s="495"/>
      <c r="C3885" s="495"/>
      <c r="D3885" s="495"/>
      <c r="E3885" s="495"/>
      <c r="F3885" s="495"/>
      <c r="H3885" s="495"/>
      <c r="J3885" s="495"/>
      <c r="K3885" s="495"/>
      <c r="L3885" s="495"/>
    </row>
    <row r="3886" spans="1:12" s="497" customFormat="1" x14ac:dyDescent="0.2">
      <c r="A3886" s="506"/>
      <c r="B3886" s="495"/>
      <c r="C3886" s="495"/>
      <c r="D3886" s="495"/>
      <c r="E3886" s="495"/>
      <c r="F3886" s="495"/>
      <c r="H3886" s="495"/>
      <c r="J3886" s="495"/>
      <c r="K3886" s="495"/>
      <c r="L3886" s="495"/>
    </row>
    <row r="3887" spans="1:12" s="497" customFormat="1" x14ac:dyDescent="0.2">
      <c r="A3887" s="506"/>
      <c r="B3887" s="495"/>
      <c r="C3887" s="495"/>
      <c r="D3887" s="495"/>
      <c r="E3887" s="495"/>
      <c r="F3887" s="495"/>
      <c r="H3887" s="495"/>
      <c r="J3887" s="495"/>
      <c r="K3887" s="495"/>
      <c r="L3887" s="495"/>
    </row>
    <row r="3888" spans="1:12" s="497" customFormat="1" x14ac:dyDescent="0.2">
      <c r="A3888" s="506"/>
      <c r="B3888" s="495"/>
      <c r="C3888" s="495"/>
      <c r="D3888" s="495"/>
      <c r="E3888" s="495"/>
      <c r="F3888" s="495"/>
      <c r="H3888" s="495"/>
      <c r="J3888" s="495"/>
      <c r="K3888" s="495"/>
      <c r="L3888" s="495"/>
    </row>
    <row r="3889" spans="1:12" s="497" customFormat="1" x14ac:dyDescent="0.2">
      <c r="A3889" s="506"/>
      <c r="B3889" s="495"/>
      <c r="C3889" s="495"/>
      <c r="D3889" s="495"/>
      <c r="E3889" s="495"/>
      <c r="F3889" s="495"/>
      <c r="H3889" s="495"/>
      <c r="J3889" s="495"/>
      <c r="K3889" s="495"/>
      <c r="L3889" s="495"/>
    </row>
    <row r="3890" spans="1:12" s="497" customFormat="1" x14ac:dyDescent="0.2">
      <c r="A3890" s="506"/>
      <c r="B3890" s="495"/>
      <c r="C3890" s="495"/>
      <c r="D3890" s="495"/>
      <c r="E3890" s="495"/>
      <c r="F3890" s="495"/>
      <c r="H3890" s="495"/>
      <c r="J3890" s="495"/>
      <c r="K3890" s="495"/>
      <c r="L3890" s="495"/>
    </row>
    <row r="3891" spans="1:12" s="497" customFormat="1" x14ac:dyDescent="0.2">
      <c r="A3891" s="506"/>
      <c r="B3891" s="495"/>
      <c r="C3891" s="495"/>
      <c r="D3891" s="495"/>
      <c r="E3891" s="495"/>
      <c r="F3891" s="495"/>
      <c r="H3891" s="495"/>
      <c r="J3891" s="495"/>
      <c r="K3891" s="495"/>
      <c r="L3891" s="495"/>
    </row>
    <row r="3892" spans="1:12" s="497" customFormat="1" x14ac:dyDescent="0.2">
      <c r="A3892" s="506"/>
      <c r="B3892" s="495"/>
      <c r="C3892" s="495"/>
      <c r="D3892" s="495"/>
      <c r="E3892" s="495"/>
      <c r="F3892" s="495"/>
      <c r="H3892" s="495"/>
      <c r="J3892" s="495"/>
      <c r="K3892" s="495"/>
      <c r="L3892" s="495"/>
    </row>
    <row r="3893" spans="1:12" s="497" customFormat="1" x14ac:dyDescent="0.2">
      <c r="A3893" s="506"/>
      <c r="B3893" s="495"/>
      <c r="C3893" s="495"/>
      <c r="D3893" s="495"/>
      <c r="E3893" s="495"/>
      <c r="F3893" s="495"/>
      <c r="H3893" s="495"/>
      <c r="J3893" s="495"/>
      <c r="K3893" s="495"/>
      <c r="L3893" s="495"/>
    </row>
    <row r="3894" spans="1:12" s="497" customFormat="1" x14ac:dyDescent="0.2">
      <c r="A3894" s="506"/>
      <c r="B3894" s="495"/>
      <c r="C3894" s="495"/>
      <c r="D3894" s="495"/>
      <c r="E3894" s="495"/>
      <c r="F3894" s="495"/>
      <c r="H3894" s="495"/>
      <c r="J3894" s="495"/>
      <c r="K3894" s="495"/>
      <c r="L3894" s="495"/>
    </row>
    <row r="3895" spans="1:12" s="497" customFormat="1" x14ac:dyDescent="0.2">
      <c r="A3895" s="506"/>
      <c r="B3895" s="495"/>
      <c r="C3895" s="495"/>
      <c r="D3895" s="495"/>
      <c r="E3895" s="495"/>
      <c r="F3895" s="495"/>
      <c r="H3895" s="495"/>
      <c r="J3895" s="495"/>
      <c r="K3895" s="495"/>
      <c r="L3895" s="495"/>
    </row>
    <row r="3896" spans="1:12" s="497" customFormat="1" x14ac:dyDescent="0.2">
      <c r="A3896" s="506"/>
      <c r="B3896" s="495"/>
      <c r="C3896" s="495"/>
      <c r="D3896" s="495"/>
      <c r="E3896" s="495"/>
      <c r="F3896" s="495"/>
      <c r="H3896" s="495"/>
      <c r="J3896" s="495"/>
      <c r="K3896" s="495"/>
      <c r="L3896" s="495"/>
    </row>
    <row r="3897" spans="1:12" s="497" customFormat="1" x14ac:dyDescent="0.2">
      <c r="A3897" s="506"/>
      <c r="B3897" s="495"/>
      <c r="C3897" s="495"/>
      <c r="D3897" s="495"/>
      <c r="E3897" s="495"/>
      <c r="F3897" s="495"/>
      <c r="H3897" s="495"/>
      <c r="J3897" s="495"/>
      <c r="K3897" s="495"/>
      <c r="L3897" s="495"/>
    </row>
    <row r="3898" spans="1:12" s="497" customFormat="1" x14ac:dyDescent="0.2">
      <c r="A3898" s="506"/>
      <c r="B3898" s="495"/>
      <c r="C3898" s="495"/>
      <c r="D3898" s="495"/>
      <c r="E3898" s="495"/>
      <c r="F3898" s="495"/>
      <c r="H3898" s="495"/>
      <c r="J3898" s="495"/>
      <c r="K3898" s="495"/>
      <c r="L3898" s="495"/>
    </row>
    <row r="3899" spans="1:12" s="497" customFormat="1" x14ac:dyDescent="0.2">
      <c r="A3899" s="506"/>
      <c r="B3899" s="495"/>
      <c r="C3899" s="495"/>
      <c r="D3899" s="495"/>
      <c r="E3899" s="495"/>
      <c r="F3899" s="495"/>
      <c r="H3899" s="495"/>
      <c r="J3899" s="495"/>
      <c r="K3899" s="495"/>
      <c r="L3899" s="495"/>
    </row>
    <row r="3900" spans="1:12" s="497" customFormat="1" x14ac:dyDescent="0.2">
      <c r="A3900" s="506"/>
      <c r="B3900" s="495"/>
      <c r="C3900" s="495"/>
      <c r="D3900" s="495"/>
      <c r="E3900" s="495"/>
      <c r="F3900" s="495"/>
      <c r="H3900" s="495"/>
      <c r="J3900" s="495"/>
      <c r="K3900" s="495"/>
      <c r="L3900" s="495"/>
    </row>
    <row r="3901" spans="1:12" s="497" customFormat="1" x14ac:dyDescent="0.2">
      <c r="A3901" s="506"/>
      <c r="B3901" s="495"/>
      <c r="C3901" s="495"/>
      <c r="D3901" s="495"/>
      <c r="E3901" s="495"/>
      <c r="F3901" s="495"/>
      <c r="H3901" s="495"/>
      <c r="J3901" s="495"/>
      <c r="K3901" s="495"/>
      <c r="L3901" s="495"/>
    </row>
    <row r="3902" spans="1:12" s="497" customFormat="1" x14ac:dyDescent="0.2">
      <c r="A3902" s="506"/>
      <c r="B3902" s="495"/>
      <c r="C3902" s="495"/>
      <c r="D3902" s="495"/>
      <c r="E3902" s="495"/>
      <c r="F3902" s="495"/>
      <c r="H3902" s="495"/>
      <c r="J3902" s="495"/>
      <c r="K3902" s="495"/>
      <c r="L3902" s="495"/>
    </row>
    <row r="3903" spans="1:12" s="497" customFormat="1" x14ac:dyDescent="0.2">
      <c r="A3903" s="506"/>
      <c r="B3903" s="495"/>
      <c r="C3903" s="495"/>
      <c r="D3903" s="495"/>
      <c r="E3903" s="495"/>
      <c r="F3903" s="495"/>
      <c r="H3903" s="495"/>
      <c r="J3903" s="495"/>
      <c r="K3903" s="495"/>
      <c r="L3903" s="495"/>
    </row>
    <row r="3904" spans="1:12" s="497" customFormat="1" x14ac:dyDescent="0.2">
      <c r="A3904" s="506"/>
      <c r="B3904" s="495"/>
      <c r="C3904" s="495"/>
      <c r="D3904" s="495"/>
      <c r="E3904" s="495"/>
      <c r="F3904" s="495"/>
      <c r="H3904" s="495"/>
      <c r="J3904" s="495"/>
      <c r="K3904" s="495"/>
      <c r="L3904" s="495"/>
    </row>
    <row r="3905" spans="1:13" s="497" customFormat="1" x14ac:dyDescent="0.2">
      <c r="A3905" s="506"/>
      <c r="B3905" s="495"/>
      <c r="C3905" s="495"/>
      <c r="D3905" s="495"/>
      <c r="E3905" s="495"/>
      <c r="F3905" s="495"/>
      <c r="H3905" s="495"/>
      <c r="J3905" s="495"/>
      <c r="K3905" s="495"/>
      <c r="L3905" s="495"/>
    </row>
    <row r="3906" spans="1:13" s="497" customFormat="1" x14ac:dyDescent="0.2">
      <c r="A3906" s="506"/>
      <c r="B3906" s="495"/>
      <c r="C3906" s="495"/>
      <c r="D3906" s="495"/>
      <c r="E3906" s="495"/>
      <c r="F3906" s="495"/>
      <c r="H3906" s="495"/>
      <c r="J3906" s="495"/>
      <c r="K3906" s="495"/>
      <c r="L3906" s="495"/>
    </row>
    <row r="3907" spans="1:13" s="497" customFormat="1" x14ac:dyDescent="0.2">
      <c r="A3907" s="506"/>
      <c r="B3907" s="495"/>
      <c r="C3907" s="495"/>
      <c r="D3907" s="495"/>
      <c r="E3907" s="495"/>
      <c r="F3907" s="495"/>
      <c r="H3907" s="495"/>
      <c r="J3907" s="495"/>
      <c r="K3907" s="495"/>
      <c r="L3907" s="495"/>
    </row>
    <row r="3908" spans="1:13" s="497" customFormat="1" x14ac:dyDescent="0.2">
      <c r="A3908" s="506"/>
      <c r="B3908" s="495"/>
      <c r="C3908" s="495"/>
      <c r="D3908" s="495"/>
      <c r="E3908" s="495"/>
      <c r="F3908" s="495"/>
      <c r="H3908" s="495"/>
      <c r="J3908" s="495"/>
      <c r="K3908" s="495"/>
      <c r="L3908" s="495"/>
    </row>
    <row r="3909" spans="1:13" s="497" customFormat="1" x14ac:dyDescent="0.2">
      <c r="A3909" s="506"/>
      <c r="B3909" s="495"/>
      <c r="C3909" s="495"/>
      <c r="D3909" s="495"/>
      <c r="E3909" s="495"/>
      <c r="F3909" s="495"/>
      <c r="H3909" s="495"/>
      <c r="J3909" s="495"/>
      <c r="K3909" s="495"/>
      <c r="L3909" s="495"/>
    </row>
    <row r="3910" spans="1:13" s="497" customFormat="1" x14ac:dyDescent="0.2">
      <c r="A3910" s="506"/>
      <c r="B3910" s="495"/>
      <c r="C3910" s="495"/>
      <c r="D3910" s="495"/>
      <c r="E3910" s="495"/>
      <c r="F3910" s="495"/>
      <c r="H3910" s="495"/>
      <c r="J3910" s="495"/>
      <c r="K3910" s="495"/>
      <c r="L3910" s="495"/>
    </row>
    <row r="3911" spans="1:13" s="497" customFormat="1" x14ac:dyDescent="0.2">
      <c r="A3911" s="506"/>
      <c r="B3911" s="495"/>
      <c r="C3911" s="495"/>
      <c r="D3911" s="495"/>
      <c r="E3911" s="495"/>
      <c r="F3911" s="495"/>
      <c r="H3911" s="495"/>
      <c r="J3911" s="495"/>
      <c r="K3911" s="495"/>
      <c r="L3911" s="495"/>
    </row>
    <row r="3912" spans="1:13" s="497" customFormat="1" x14ac:dyDescent="0.2">
      <c r="A3912" s="506"/>
      <c r="B3912" s="495"/>
      <c r="C3912" s="495"/>
      <c r="D3912" s="495"/>
      <c r="E3912" s="495"/>
      <c r="F3912" s="495"/>
      <c r="H3912" s="495"/>
      <c r="J3912" s="495"/>
      <c r="K3912" s="495"/>
      <c r="L3912" s="495"/>
    </row>
    <row r="3913" spans="1:13" s="497" customFormat="1" x14ac:dyDescent="0.2">
      <c r="A3913" s="506"/>
      <c r="B3913" s="495"/>
      <c r="C3913" s="495"/>
      <c r="D3913" s="495"/>
      <c r="E3913" s="495"/>
      <c r="F3913" s="495"/>
      <c r="H3913" s="495"/>
      <c r="J3913" s="495"/>
      <c r="K3913" s="495"/>
      <c r="L3913" s="495"/>
    </row>
    <row r="3914" spans="1:13" s="497" customFormat="1" x14ac:dyDescent="0.2">
      <c r="A3914" s="506"/>
      <c r="B3914" s="495"/>
      <c r="C3914" s="495"/>
      <c r="D3914" s="495"/>
      <c r="E3914" s="495"/>
      <c r="F3914" s="495"/>
      <c r="H3914" s="495"/>
      <c r="J3914" s="495"/>
      <c r="K3914" s="495"/>
      <c r="L3914" s="495"/>
    </row>
    <row r="3915" spans="1:13" s="497" customFormat="1" x14ac:dyDescent="0.45">
      <c r="A3915" s="506"/>
      <c r="B3915" s="495"/>
      <c r="C3915" s="495"/>
      <c r="D3915" s="495"/>
      <c r="E3915" s="495"/>
      <c r="F3915" s="495"/>
      <c r="G3915" s="513"/>
      <c r="H3915" s="495"/>
      <c r="J3915" s="495"/>
      <c r="K3915" s="495"/>
      <c r="L3915" s="495"/>
      <c r="M3915" s="513"/>
    </row>
    <row r="3916" spans="1:13" s="497" customFormat="1" x14ac:dyDescent="0.2">
      <c r="A3916" s="506"/>
      <c r="B3916" s="495"/>
      <c r="C3916" s="495"/>
      <c r="D3916" s="495"/>
      <c r="E3916" s="495"/>
      <c r="F3916" s="495"/>
      <c r="H3916" s="495"/>
      <c r="J3916" s="495"/>
      <c r="K3916" s="495"/>
      <c r="L3916" s="495"/>
    </row>
    <row r="3917" spans="1:13" s="497" customFormat="1" x14ac:dyDescent="0.2">
      <c r="A3917" s="506"/>
      <c r="B3917" s="495"/>
      <c r="C3917" s="495"/>
      <c r="D3917" s="495"/>
      <c r="E3917" s="495"/>
      <c r="F3917" s="495"/>
      <c r="H3917" s="495"/>
      <c r="J3917" s="495"/>
      <c r="K3917" s="495"/>
      <c r="L3917" s="495"/>
    </row>
    <row r="3918" spans="1:13" s="497" customFormat="1" x14ac:dyDescent="0.2">
      <c r="A3918" s="506"/>
      <c r="B3918" s="495"/>
      <c r="C3918" s="495"/>
      <c r="D3918" s="495"/>
      <c r="E3918" s="495"/>
      <c r="F3918" s="495"/>
      <c r="H3918" s="495"/>
      <c r="J3918" s="495"/>
      <c r="K3918" s="495"/>
      <c r="L3918" s="495"/>
    </row>
    <row r="3919" spans="1:13" s="497" customFormat="1" x14ac:dyDescent="0.2">
      <c r="A3919" s="506"/>
      <c r="B3919" s="495"/>
      <c r="C3919" s="495"/>
      <c r="D3919" s="495"/>
      <c r="E3919" s="495"/>
      <c r="F3919" s="495"/>
      <c r="H3919" s="495"/>
      <c r="J3919" s="495"/>
      <c r="K3919" s="495"/>
      <c r="L3919" s="495"/>
    </row>
    <row r="3920" spans="1:13" s="497" customFormat="1" x14ac:dyDescent="0.2">
      <c r="A3920" s="506"/>
      <c r="B3920" s="495"/>
      <c r="C3920" s="495"/>
      <c r="D3920" s="495"/>
      <c r="E3920" s="495"/>
      <c r="F3920" s="495"/>
      <c r="H3920" s="495"/>
      <c r="J3920" s="495"/>
      <c r="K3920" s="495"/>
      <c r="L3920" s="495"/>
    </row>
    <row r="3921" spans="1:12" s="497" customFormat="1" x14ac:dyDescent="0.2">
      <c r="A3921" s="506"/>
      <c r="B3921" s="495"/>
      <c r="C3921" s="495"/>
      <c r="D3921" s="495"/>
      <c r="E3921" s="495"/>
      <c r="F3921" s="495"/>
      <c r="H3921" s="495"/>
      <c r="J3921" s="495"/>
      <c r="K3921" s="495"/>
      <c r="L3921" s="495"/>
    </row>
    <row r="3922" spans="1:12" s="497" customFormat="1" x14ac:dyDescent="0.2">
      <c r="A3922" s="506"/>
      <c r="B3922" s="495"/>
      <c r="C3922" s="495"/>
      <c r="D3922" s="495"/>
      <c r="E3922" s="495"/>
      <c r="F3922" s="495"/>
      <c r="H3922" s="495"/>
      <c r="J3922" s="495"/>
      <c r="K3922" s="495"/>
      <c r="L3922" s="495"/>
    </row>
    <row r="3923" spans="1:12" s="497" customFormat="1" x14ac:dyDescent="0.2">
      <c r="A3923" s="506"/>
      <c r="B3923" s="495"/>
      <c r="C3923" s="495"/>
      <c r="D3923" s="495"/>
      <c r="E3923" s="495"/>
      <c r="F3923" s="495"/>
      <c r="H3923" s="495"/>
      <c r="J3923" s="495"/>
      <c r="K3923" s="495"/>
      <c r="L3923" s="495"/>
    </row>
    <row r="3924" spans="1:12" s="497" customFormat="1" x14ac:dyDescent="0.2">
      <c r="A3924" s="506"/>
      <c r="B3924" s="495"/>
      <c r="C3924" s="495"/>
      <c r="D3924" s="495"/>
      <c r="E3924" s="495"/>
      <c r="F3924" s="495"/>
      <c r="H3924" s="495"/>
      <c r="J3924" s="495"/>
      <c r="K3924" s="495"/>
      <c r="L3924" s="495"/>
    </row>
    <row r="3925" spans="1:12" s="497" customFormat="1" x14ac:dyDescent="0.2">
      <c r="A3925" s="506"/>
      <c r="B3925" s="495"/>
      <c r="C3925" s="495"/>
      <c r="D3925" s="495"/>
      <c r="E3925" s="495"/>
      <c r="F3925" s="495"/>
      <c r="H3925" s="495"/>
      <c r="J3925" s="495"/>
      <c r="K3925" s="495"/>
      <c r="L3925" s="495"/>
    </row>
    <row r="3926" spans="1:12" s="497" customFormat="1" x14ac:dyDescent="0.2">
      <c r="A3926" s="506"/>
      <c r="B3926" s="495"/>
      <c r="C3926" s="495"/>
      <c r="D3926" s="495"/>
      <c r="E3926" s="495"/>
      <c r="F3926" s="495"/>
      <c r="H3926" s="495"/>
      <c r="J3926" s="495"/>
      <c r="K3926" s="495"/>
      <c r="L3926" s="495"/>
    </row>
    <row r="3927" spans="1:12" s="497" customFormat="1" x14ac:dyDescent="0.2">
      <c r="A3927" s="506"/>
      <c r="B3927" s="495"/>
      <c r="C3927" s="495"/>
      <c r="D3927" s="495"/>
      <c r="E3927" s="495"/>
      <c r="F3927" s="495"/>
      <c r="H3927" s="495"/>
      <c r="J3927" s="495"/>
      <c r="K3927" s="495"/>
      <c r="L3927" s="495"/>
    </row>
    <row r="3928" spans="1:12" s="497" customFormat="1" x14ac:dyDescent="0.2">
      <c r="A3928" s="506"/>
      <c r="B3928" s="495"/>
      <c r="C3928" s="495"/>
      <c r="D3928" s="495"/>
      <c r="E3928" s="495"/>
      <c r="F3928" s="495"/>
      <c r="H3928" s="495"/>
      <c r="J3928" s="495"/>
      <c r="K3928" s="495"/>
      <c r="L3928" s="495"/>
    </row>
    <row r="3929" spans="1:12" s="497" customFormat="1" x14ac:dyDescent="0.2">
      <c r="A3929" s="506"/>
      <c r="B3929" s="495"/>
      <c r="C3929" s="495"/>
      <c r="D3929" s="495"/>
      <c r="E3929" s="495"/>
      <c r="F3929" s="495"/>
      <c r="H3929" s="495"/>
      <c r="J3929" s="495"/>
      <c r="K3929" s="495"/>
      <c r="L3929" s="495"/>
    </row>
    <row r="3930" spans="1:12" s="497" customFormat="1" x14ac:dyDescent="0.2">
      <c r="A3930" s="506"/>
      <c r="B3930" s="495"/>
      <c r="C3930" s="495"/>
      <c r="D3930" s="495"/>
      <c r="E3930" s="495"/>
      <c r="F3930" s="495"/>
      <c r="H3930" s="495"/>
      <c r="J3930" s="495"/>
      <c r="K3930" s="495"/>
      <c r="L3930" s="495"/>
    </row>
    <row r="3931" spans="1:12" s="497" customFormat="1" x14ac:dyDescent="0.2">
      <c r="A3931" s="506"/>
      <c r="B3931" s="495"/>
      <c r="C3931" s="495"/>
      <c r="D3931" s="495"/>
      <c r="E3931" s="495"/>
      <c r="F3931" s="495"/>
      <c r="H3931" s="495"/>
      <c r="J3931" s="495"/>
      <c r="K3931" s="495"/>
      <c r="L3931" s="495"/>
    </row>
    <row r="3932" spans="1:12" s="497" customFormat="1" x14ac:dyDescent="0.2">
      <c r="A3932" s="506"/>
      <c r="B3932" s="495"/>
      <c r="C3932" s="495"/>
      <c r="D3932" s="495"/>
      <c r="E3932" s="495"/>
      <c r="F3932" s="495"/>
      <c r="H3932" s="495"/>
      <c r="J3932" s="495"/>
      <c r="K3932" s="495"/>
      <c r="L3932" s="495"/>
    </row>
    <row r="3933" spans="1:12" s="497" customFormat="1" x14ac:dyDescent="0.2">
      <c r="A3933" s="506"/>
      <c r="B3933" s="495"/>
      <c r="C3933" s="495"/>
      <c r="D3933" s="495"/>
      <c r="E3933" s="495"/>
      <c r="F3933" s="495"/>
      <c r="H3933" s="495"/>
      <c r="J3933" s="495"/>
      <c r="K3933" s="495"/>
      <c r="L3933" s="495"/>
    </row>
    <row r="3934" spans="1:12" s="497" customFormat="1" x14ac:dyDescent="0.2">
      <c r="A3934" s="506"/>
      <c r="B3934" s="495"/>
      <c r="C3934" s="495"/>
      <c r="D3934" s="495"/>
      <c r="E3934" s="495"/>
      <c r="F3934" s="495"/>
      <c r="H3934" s="495"/>
      <c r="J3934" s="495"/>
      <c r="K3934" s="495"/>
      <c r="L3934" s="495"/>
    </row>
    <row r="3935" spans="1:12" s="497" customFormat="1" x14ac:dyDescent="0.2">
      <c r="A3935" s="506"/>
      <c r="B3935" s="495"/>
      <c r="C3935" s="495"/>
      <c r="D3935" s="495"/>
      <c r="E3935" s="495"/>
      <c r="F3935" s="495"/>
      <c r="H3935" s="495"/>
      <c r="J3935" s="495"/>
      <c r="K3935" s="495"/>
      <c r="L3935" s="495"/>
    </row>
    <row r="3936" spans="1:12" s="497" customFormat="1" x14ac:dyDescent="0.2">
      <c r="A3936" s="506"/>
      <c r="B3936" s="495"/>
      <c r="C3936" s="495"/>
      <c r="D3936" s="495"/>
      <c r="E3936" s="495"/>
      <c r="F3936" s="495"/>
      <c r="H3936" s="495"/>
      <c r="J3936" s="495"/>
      <c r="K3936" s="495"/>
      <c r="L3936" s="495"/>
    </row>
    <row r="3937" spans="1:13" s="497" customFormat="1" x14ac:dyDescent="0.2">
      <c r="A3937" s="506"/>
      <c r="B3937" s="495"/>
      <c r="C3937" s="495"/>
      <c r="D3937" s="495"/>
      <c r="E3937" s="495"/>
      <c r="F3937" s="495"/>
      <c r="H3937" s="495"/>
      <c r="J3937" s="495"/>
      <c r="K3937" s="495"/>
      <c r="L3937" s="495"/>
    </row>
    <row r="3938" spans="1:13" s="497" customFormat="1" x14ac:dyDescent="0.2">
      <c r="A3938" s="506"/>
      <c r="B3938" s="495"/>
      <c r="C3938" s="495"/>
      <c r="D3938" s="495"/>
      <c r="E3938" s="495"/>
      <c r="F3938" s="495"/>
      <c r="H3938" s="495"/>
      <c r="J3938" s="495"/>
      <c r="K3938" s="495"/>
      <c r="L3938" s="495"/>
    </row>
    <row r="3939" spans="1:13" s="497" customFormat="1" x14ac:dyDescent="0.2">
      <c r="A3939" s="506"/>
      <c r="B3939" s="495"/>
      <c r="C3939" s="495"/>
      <c r="D3939" s="495"/>
      <c r="E3939" s="495"/>
      <c r="F3939" s="495"/>
      <c r="H3939" s="495"/>
      <c r="J3939" s="495"/>
      <c r="K3939" s="495"/>
      <c r="L3939" s="495"/>
    </row>
    <row r="3940" spans="1:13" s="497" customFormat="1" x14ac:dyDescent="0.2">
      <c r="A3940" s="506"/>
      <c r="B3940" s="495"/>
      <c r="C3940" s="495"/>
      <c r="D3940" s="495"/>
      <c r="E3940" s="495"/>
      <c r="F3940" s="495"/>
      <c r="H3940" s="495"/>
      <c r="J3940" s="495"/>
      <c r="K3940" s="495"/>
      <c r="L3940" s="495"/>
    </row>
    <row r="3941" spans="1:13" s="497" customFormat="1" x14ac:dyDescent="0.2">
      <c r="A3941" s="506"/>
      <c r="B3941" s="495"/>
      <c r="C3941" s="495"/>
      <c r="D3941" s="495"/>
      <c r="E3941" s="495"/>
      <c r="F3941" s="495"/>
      <c r="H3941" s="495"/>
      <c r="J3941" s="495"/>
      <c r="K3941" s="495"/>
      <c r="L3941" s="495"/>
    </row>
    <row r="3942" spans="1:13" s="497" customFormat="1" x14ac:dyDescent="0.2">
      <c r="A3942" s="506"/>
      <c r="B3942" s="495"/>
      <c r="C3942" s="495"/>
      <c r="D3942" s="495"/>
      <c r="E3942" s="495"/>
      <c r="F3942" s="495"/>
      <c r="H3942" s="495"/>
      <c r="J3942" s="495"/>
      <c r="K3942" s="495"/>
      <c r="L3942" s="495"/>
    </row>
    <row r="3943" spans="1:13" s="497" customFormat="1" x14ac:dyDescent="0.2">
      <c r="A3943" s="506"/>
      <c r="B3943" s="495"/>
      <c r="C3943" s="495"/>
      <c r="D3943" s="495"/>
      <c r="E3943" s="495"/>
      <c r="F3943" s="495"/>
      <c r="H3943" s="495"/>
      <c r="J3943" s="495"/>
      <c r="K3943" s="495"/>
      <c r="L3943" s="495"/>
      <c r="M3943" s="515"/>
    </row>
    <row r="3944" spans="1:13" s="497" customFormat="1" x14ac:dyDescent="0.2">
      <c r="A3944" s="506"/>
      <c r="B3944" s="495"/>
      <c r="C3944" s="495"/>
      <c r="D3944" s="495"/>
      <c r="E3944" s="495"/>
      <c r="F3944" s="495"/>
      <c r="H3944" s="495"/>
      <c r="J3944" s="495"/>
      <c r="K3944" s="495"/>
      <c r="L3944" s="495"/>
    </row>
    <row r="3945" spans="1:13" s="497" customFormat="1" x14ac:dyDescent="0.2">
      <c r="A3945" s="506"/>
      <c r="B3945" s="495"/>
      <c r="C3945" s="495"/>
      <c r="D3945" s="495"/>
      <c r="E3945" s="495"/>
      <c r="F3945" s="495"/>
      <c r="H3945" s="495"/>
      <c r="J3945" s="495"/>
      <c r="K3945" s="495"/>
      <c r="L3945" s="495"/>
    </row>
    <row r="3946" spans="1:13" s="497" customFormat="1" x14ac:dyDescent="0.2">
      <c r="A3946" s="506"/>
      <c r="B3946" s="495"/>
      <c r="C3946" s="495"/>
      <c r="D3946" s="495"/>
      <c r="E3946" s="495"/>
      <c r="F3946" s="495"/>
      <c r="H3946" s="495"/>
      <c r="J3946" s="495"/>
      <c r="K3946" s="495"/>
      <c r="L3946" s="495"/>
    </row>
    <row r="3947" spans="1:13" s="497" customFormat="1" x14ac:dyDescent="0.2">
      <c r="A3947" s="506"/>
      <c r="B3947" s="495"/>
      <c r="C3947" s="495"/>
      <c r="D3947" s="495"/>
      <c r="E3947" s="495"/>
      <c r="F3947" s="495"/>
      <c r="H3947" s="495"/>
      <c r="J3947" s="495"/>
      <c r="K3947" s="495"/>
      <c r="L3947" s="495"/>
    </row>
    <row r="3948" spans="1:13" s="497" customFormat="1" x14ac:dyDescent="0.2">
      <c r="A3948" s="506"/>
      <c r="B3948" s="495"/>
      <c r="C3948" s="495"/>
      <c r="D3948" s="495"/>
      <c r="E3948" s="495"/>
      <c r="F3948" s="495"/>
      <c r="H3948" s="495"/>
      <c r="J3948" s="495"/>
      <c r="K3948" s="495"/>
      <c r="L3948" s="495"/>
    </row>
    <row r="3949" spans="1:13" s="497" customFormat="1" x14ac:dyDescent="0.2">
      <c r="A3949" s="506"/>
      <c r="B3949" s="495"/>
      <c r="C3949" s="495"/>
      <c r="D3949" s="495"/>
      <c r="E3949" s="495"/>
      <c r="F3949" s="495"/>
      <c r="H3949" s="495"/>
      <c r="J3949" s="495"/>
      <c r="K3949" s="495"/>
      <c r="L3949" s="495"/>
    </row>
    <row r="3950" spans="1:13" s="497" customFormat="1" x14ac:dyDescent="0.2">
      <c r="A3950" s="506"/>
      <c r="B3950" s="495"/>
      <c r="C3950" s="495"/>
      <c r="D3950" s="495"/>
      <c r="E3950" s="495"/>
      <c r="F3950" s="495"/>
      <c r="H3950" s="495"/>
      <c r="J3950" s="495"/>
      <c r="K3950" s="495"/>
      <c r="L3950" s="495"/>
    </row>
    <row r="3951" spans="1:13" s="497" customFormat="1" x14ac:dyDescent="0.2">
      <c r="A3951" s="506"/>
      <c r="B3951" s="495"/>
      <c r="C3951" s="495"/>
      <c r="D3951" s="495"/>
      <c r="E3951" s="495"/>
      <c r="F3951" s="495"/>
      <c r="H3951" s="495"/>
      <c r="J3951" s="495"/>
      <c r="K3951" s="495"/>
      <c r="L3951" s="495"/>
    </row>
    <row r="3952" spans="1:13" s="497" customFormat="1" x14ac:dyDescent="0.2">
      <c r="A3952" s="506"/>
      <c r="B3952" s="495"/>
      <c r="C3952" s="495"/>
      <c r="D3952" s="495"/>
      <c r="E3952" s="495"/>
      <c r="F3952" s="495"/>
      <c r="H3952" s="495"/>
      <c r="J3952" s="495"/>
      <c r="K3952" s="495"/>
      <c r="L3952" s="495"/>
    </row>
    <row r="3953" spans="1:12" s="497" customFormat="1" x14ac:dyDescent="0.2">
      <c r="A3953" s="506"/>
      <c r="B3953" s="495"/>
      <c r="C3953" s="495"/>
      <c r="D3953" s="495"/>
      <c r="E3953" s="495"/>
      <c r="F3953" s="495"/>
      <c r="H3953" s="495"/>
      <c r="J3953" s="495"/>
      <c r="K3953" s="495"/>
      <c r="L3953" s="495"/>
    </row>
    <row r="3954" spans="1:12" s="497" customFormat="1" x14ac:dyDescent="0.2">
      <c r="A3954" s="506"/>
      <c r="B3954" s="495"/>
      <c r="C3954" s="495"/>
      <c r="D3954" s="495"/>
      <c r="E3954" s="495"/>
      <c r="F3954" s="495"/>
      <c r="H3954" s="495"/>
      <c r="J3954" s="495"/>
      <c r="K3954" s="495"/>
      <c r="L3954" s="495"/>
    </row>
    <row r="3955" spans="1:12" s="497" customFormat="1" x14ac:dyDescent="0.2">
      <c r="A3955" s="506"/>
      <c r="B3955" s="495"/>
      <c r="C3955" s="495"/>
      <c r="D3955" s="495"/>
      <c r="E3955" s="495"/>
      <c r="F3955" s="495"/>
      <c r="H3955" s="495"/>
      <c r="J3955" s="495"/>
      <c r="K3955" s="495"/>
      <c r="L3955" s="495"/>
    </row>
    <row r="3956" spans="1:12" s="497" customFormat="1" x14ac:dyDescent="0.2">
      <c r="A3956" s="506"/>
      <c r="B3956" s="495"/>
      <c r="C3956" s="495"/>
      <c r="D3956" s="495"/>
      <c r="E3956" s="495"/>
      <c r="F3956" s="495"/>
      <c r="H3956" s="495"/>
      <c r="J3956" s="495"/>
      <c r="K3956" s="495"/>
      <c r="L3956" s="495"/>
    </row>
    <row r="3957" spans="1:12" s="497" customFormat="1" x14ac:dyDescent="0.2">
      <c r="A3957" s="506"/>
      <c r="B3957" s="495"/>
      <c r="C3957" s="495"/>
      <c r="D3957" s="495"/>
      <c r="E3957" s="495"/>
      <c r="F3957" s="495"/>
      <c r="H3957" s="495"/>
      <c r="J3957" s="495"/>
      <c r="K3957" s="495"/>
      <c r="L3957" s="495"/>
    </row>
    <row r="3958" spans="1:12" s="497" customFormat="1" x14ac:dyDescent="0.2">
      <c r="A3958" s="506"/>
      <c r="B3958" s="495"/>
      <c r="C3958" s="495"/>
      <c r="D3958" s="495"/>
      <c r="E3958" s="495"/>
      <c r="F3958" s="495"/>
      <c r="H3958" s="495"/>
      <c r="J3958" s="495"/>
      <c r="K3958" s="495"/>
      <c r="L3958" s="495"/>
    </row>
    <row r="3959" spans="1:12" s="497" customFormat="1" x14ac:dyDescent="0.2">
      <c r="A3959" s="506"/>
      <c r="B3959" s="495"/>
      <c r="C3959" s="495"/>
      <c r="D3959" s="495"/>
      <c r="E3959" s="495"/>
      <c r="F3959" s="495"/>
      <c r="H3959" s="495"/>
      <c r="J3959" s="495"/>
      <c r="K3959" s="495"/>
      <c r="L3959" s="495"/>
    </row>
    <row r="3960" spans="1:12" s="497" customFormat="1" x14ac:dyDescent="0.2">
      <c r="A3960" s="506"/>
      <c r="B3960" s="495"/>
      <c r="C3960" s="495"/>
      <c r="D3960" s="495"/>
      <c r="E3960" s="495"/>
      <c r="F3960" s="495"/>
      <c r="H3960" s="495"/>
      <c r="J3960" s="495"/>
      <c r="K3960" s="495"/>
      <c r="L3960" s="495"/>
    </row>
    <row r="3961" spans="1:12" s="497" customFormat="1" x14ac:dyDescent="0.2">
      <c r="A3961" s="506"/>
      <c r="B3961" s="495"/>
      <c r="C3961" s="495"/>
      <c r="D3961" s="495"/>
      <c r="E3961" s="495"/>
      <c r="F3961" s="495"/>
      <c r="H3961" s="495"/>
      <c r="J3961" s="495"/>
      <c r="K3961" s="495"/>
      <c r="L3961" s="495"/>
    </row>
    <row r="3962" spans="1:12" s="497" customFormat="1" x14ac:dyDescent="0.2">
      <c r="A3962" s="506"/>
      <c r="B3962" s="495"/>
      <c r="C3962" s="495"/>
      <c r="D3962" s="495"/>
      <c r="E3962" s="495"/>
      <c r="F3962" s="495"/>
      <c r="H3962" s="495"/>
      <c r="J3962" s="495"/>
      <c r="K3962" s="495"/>
      <c r="L3962" s="495"/>
    </row>
    <row r="3963" spans="1:12" s="497" customFormat="1" x14ac:dyDescent="0.2">
      <c r="A3963" s="506"/>
      <c r="B3963" s="495"/>
      <c r="C3963" s="495"/>
      <c r="D3963" s="495"/>
      <c r="E3963" s="495"/>
      <c r="F3963" s="495"/>
      <c r="H3963" s="495"/>
      <c r="J3963" s="495"/>
      <c r="K3963" s="495"/>
      <c r="L3963" s="495"/>
    </row>
    <row r="3964" spans="1:12" s="497" customFormat="1" x14ac:dyDescent="0.2">
      <c r="A3964" s="506"/>
      <c r="B3964" s="495"/>
      <c r="C3964" s="495"/>
      <c r="D3964" s="495"/>
      <c r="E3964" s="495"/>
      <c r="F3964" s="495"/>
      <c r="H3964" s="495"/>
      <c r="J3964" s="495"/>
      <c r="K3964" s="495"/>
      <c r="L3964" s="495"/>
    </row>
    <row r="3965" spans="1:12" s="497" customFormat="1" x14ac:dyDescent="0.2">
      <c r="A3965" s="506"/>
      <c r="B3965" s="495"/>
      <c r="C3965" s="495"/>
      <c r="D3965" s="495"/>
      <c r="E3965" s="495"/>
      <c r="F3965" s="495"/>
      <c r="H3965" s="495"/>
      <c r="J3965" s="495"/>
      <c r="K3965" s="495"/>
      <c r="L3965" s="495"/>
    </row>
    <row r="3966" spans="1:12" s="497" customFormat="1" x14ac:dyDescent="0.2">
      <c r="A3966" s="506"/>
      <c r="B3966" s="495"/>
      <c r="C3966" s="495"/>
      <c r="D3966" s="495"/>
      <c r="E3966" s="495"/>
      <c r="F3966" s="495"/>
      <c r="H3966" s="495"/>
      <c r="J3966" s="495"/>
      <c r="K3966" s="495"/>
      <c r="L3966" s="495"/>
    </row>
    <row r="3967" spans="1:12" s="497" customFormat="1" x14ac:dyDescent="0.2">
      <c r="A3967" s="506"/>
      <c r="B3967" s="495"/>
      <c r="C3967" s="495"/>
      <c r="D3967" s="495"/>
      <c r="E3967" s="495"/>
      <c r="F3967" s="495"/>
      <c r="H3967" s="495"/>
      <c r="J3967" s="495"/>
      <c r="K3967" s="495"/>
      <c r="L3967" s="495"/>
    </row>
    <row r="3968" spans="1:12" s="497" customFormat="1" x14ac:dyDescent="0.2">
      <c r="A3968" s="506"/>
      <c r="B3968" s="495"/>
      <c r="C3968" s="495"/>
      <c r="D3968" s="495"/>
      <c r="E3968" s="495"/>
      <c r="F3968" s="495"/>
      <c r="H3968" s="495"/>
      <c r="J3968" s="495"/>
      <c r="K3968" s="495"/>
      <c r="L3968" s="495"/>
    </row>
    <row r="3969" spans="1:12" s="497" customFormat="1" x14ac:dyDescent="0.2">
      <c r="A3969" s="506"/>
      <c r="B3969" s="495"/>
      <c r="C3969" s="495"/>
      <c r="D3969" s="495"/>
      <c r="E3969" s="495"/>
      <c r="F3969" s="495"/>
      <c r="H3969" s="495"/>
      <c r="J3969" s="495"/>
      <c r="K3969" s="495"/>
      <c r="L3969" s="495"/>
    </row>
    <row r="3970" spans="1:12" s="497" customFormat="1" x14ac:dyDescent="0.2">
      <c r="A3970" s="506"/>
      <c r="B3970" s="495"/>
      <c r="C3970" s="495"/>
      <c r="D3970" s="495"/>
      <c r="E3970" s="495"/>
      <c r="F3970" s="495"/>
      <c r="H3970" s="495"/>
      <c r="J3970" s="495"/>
      <c r="K3970" s="495"/>
      <c r="L3970" s="495"/>
    </row>
    <row r="3971" spans="1:12" s="497" customFormat="1" x14ac:dyDescent="0.2">
      <c r="A3971" s="506"/>
      <c r="B3971" s="495"/>
      <c r="C3971" s="495"/>
      <c r="D3971" s="495"/>
      <c r="E3971" s="495"/>
      <c r="F3971" s="495"/>
      <c r="H3971" s="495"/>
      <c r="J3971" s="495"/>
      <c r="K3971" s="495"/>
      <c r="L3971" s="495"/>
    </row>
    <row r="3972" spans="1:12" s="497" customFormat="1" x14ac:dyDescent="0.2">
      <c r="A3972" s="506"/>
      <c r="B3972" s="495"/>
      <c r="C3972" s="495"/>
      <c r="D3972" s="495"/>
      <c r="E3972" s="495"/>
      <c r="F3972" s="495"/>
      <c r="H3972" s="495"/>
      <c r="J3972" s="495"/>
      <c r="K3972" s="495"/>
      <c r="L3972" s="495"/>
    </row>
    <row r="3973" spans="1:12" s="497" customFormat="1" x14ac:dyDescent="0.2">
      <c r="A3973" s="506"/>
      <c r="B3973" s="495"/>
      <c r="C3973" s="495"/>
      <c r="D3973" s="495"/>
      <c r="E3973" s="495"/>
      <c r="F3973" s="495"/>
      <c r="H3973" s="495"/>
      <c r="J3973" s="495"/>
      <c r="K3973" s="495"/>
      <c r="L3973" s="495"/>
    </row>
    <row r="3974" spans="1:12" s="497" customFormat="1" x14ac:dyDescent="0.2">
      <c r="A3974" s="506"/>
      <c r="B3974" s="495"/>
      <c r="C3974" s="495"/>
      <c r="D3974" s="495"/>
      <c r="E3974" s="495"/>
      <c r="F3974" s="495"/>
      <c r="H3974" s="495"/>
      <c r="J3974" s="495"/>
      <c r="K3974" s="495"/>
      <c r="L3974" s="495"/>
    </row>
    <row r="3975" spans="1:12" s="497" customFormat="1" x14ac:dyDescent="0.2">
      <c r="A3975" s="506"/>
      <c r="B3975" s="495"/>
      <c r="C3975" s="495"/>
      <c r="D3975" s="495"/>
      <c r="E3975" s="495"/>
      <c r="F3975" s="495"/>
      <c r="H3975" s="495"/>
      <c r="J3975" s="495"/>
      <c r="K3975" s="495"/>
      <c r="L3975" s="495"/>
    </row>
    <row r="3976" spans="1:12" s="497" customFormat="1" x14ac:dyDescent="0.2">
      <c r="A3976" s="506"/>
      <c r="B3976" s="495"/>
      <c r="C3976" s="495"/>
      <c r="D3976" s="495"/>
      <c r="E3976" s="495"/>
      <c r="F3976" s="495"/>
      <c r="H3976" s="495"/>
      <c r="J3976" s="495"/>
      <c r="K3976" s="495"/>
      <c r="L3976" s="495"/>
    </row>
    <row r="3977" spans="1:12" s="497" customFormat="1" x14ac:dyDescent="0.2">
      <c r="A3977" s="506"/>
      <c r="B3977" s="495"/>
      <c r="C3977" s="495"/>
      <c r="D3977" s="495"/>
      <c r="E3977" s="495"/>
      <c r="F3977" s="495"/>
      <c r="H3977" s="495"/>
      <c r="J3977" s="495"/>
      <c r="K3977" s="495"/>
      <c r="L3977" s="495"/>
    </row>
    <row r="3978" spans="1:12" s="497" customFormat="1" x14ac:dyDescent="0.2">
      <c r="A3978" s="506"/>
      <c r="B3978" s="495"/>
      <c r="C3978" s="495"/>
      <c r="D3978" s="495"/>
      <c r="E3978" s="495"/>
      <c r="F3978" s="495"/>
      <c r="H3978" s="495"/>
      <c r="J3978" s="495"/>
      <c r="K3978" s="495"/>
      <c r="L3978" s="495"/>
    </row>
    <row r="3979" spans="1:12" s="497" customFormat="1" x14ac:dyDescent="0.2">
      <c r="A3979" s="506"/>
      <c r="B3979" s="495"/>
      <c r="C3979" s="495"/>
      <c r="D3979" s="495"/>
      <c r="E3979" s="495"/>
      <c r="F3979" s="495"/>
      <c r="H3979" s="495"/>
      <c r="J3979" s="495"/>
      <c r="K3979" s="495"/>
      <c r="L3979" s="495"/>
    </row>
    <row r="3980" spans="1:12" s="497" customFormat="1" x14ac:dyDescent="0.2">
      <c r="A3980" s="506"/>
      <c r="B3980" s="495"/>
      <c r="C3980" s="495"/>
      <c r="D3980" s="495"/>
      <c r="E3980" s="495"/>
      <c r="F3980" s="495"/>
      <c r="H3980" s="495"/>
      <c r="J3980" s="495"/>
      <c r="K3980" s="495"/>
      <c r="L3980" s="495"/>
    </row>
    <row r="3981" spans="1:12" s="497" customFormat="1" x14ac:dyDescent="0.2">
      <c r="A3981" s="506"/>
      <c r="B3981" s="495"/>
      <c r="C3981" s="495"/>
      <c r="D3981" s="495"/>
      <c r="E3981" s="495"/>
      <c r="F3981" s="495"/>
      <c r="H3981" s="495"/>
      <c r="J3981" s="495"/>
      <c r="K3981" s="495"/>
      <c r="L3981" s="495"/>
    </row>
    <row r="3982" spans="1:12" s="497" customFormat="1" x14ac:dyDescent="0.2">
      <c r="A3982" s="506"/>
      <c r="B3982" s="495"/>
      <c r="C3982" s="495"/>
      <c r="D3982" s="495"/>
      <c r="E3982" s="495"/>
      <c r="F3982" s="495"/>
      <c r="H3982" s="495"/>
      <c r="J3982" s="495"/>
      <c r="K3982" s="495"/>
      <c r="L3982" s="495"/>
    </row>
    <row r="3983" spans="1:12" s="497" customFormat="1" x14ac:dyDescent="0.2">
      <c r="A3983" s="506"/>
      <c r="B3983" s="495"/>
      <c r="C3983" s="495"/>
      <c r="D3983" s="495"/>
      <c r="E3983" s="495"/>
      <c r="F3983" s="495"/>
      <c r="H3983" s="495"/>
      <c r="J3983" s="495"/>
      <c r="K3983" s="495"/>
      <c r="L3983" s="495"/>
    </row>
    <row r="3984" spans="1:12" s="497" customFormat="1" x14ac:dyDescent="0.2">
      <c r="A3984" s="506"/>
      <c r="B3984" s="495"/>
      <c r="C3984" s="495"/>
      <c r="D3984" s="495"/>
      <c r="E3984" s="495"/>
      <c r="F3984" s="495"/>
      <c r="H3984" s="495"/>
      <c r="J3984" s="495"/>
      <c r="K3984" s="495"/>
      <c r="L3984" s="495"/>
    </row>
    <row r="3985" spans="1:13" s="497" customFormat="1" x14ac:dyDescent="0.2">
      <c r="A3985" s="506"/>
      <c r="B3985" s="495"/>
      <c r="C3985" s="495"/>
      <c r="D3985" s="495"/>
      <c r="E3985" s="495"/>
      <c r="F3985" s="495"/>
      <c r="H3985" s="495"/>
      <c r="J3985" s="495"/>
      <c r="K3985" s="495"/>
      <c r="L3985" s="495"/>
    </row>
    <row r="3986" spans="1:13" s="497" customFormat="1" x14ac:dyDescent="0.2">
      <c r="A3986" s="506"/>
      <c r="B3986" s="495"/>
      <c r="C3986" s="495"/>
      <c r="D3986" s="495"/>
      <c r="E3986" s="495"/>
      <c r="F3986" s="495"/>
      <c r="H3986" s="495"/>
      <c r="J3986" s="495"/>
      <c r="K3986" s="495"/>
      <c r="L3986" s="495"/>
    </row>
    <row r="3987" spans="1:13" s="497" customFormat="1" x14ac:dyDescent="0.2">
      <c r="A3987" s="506"/>
      <c r="B3987" s="495"/>
      <c r="C3987" s="495"/>
      <c r="D3987" s="495"/>
      <c r="E3987" s="495"/>
      <c r="F3987" s="495"/>
      <c r="H3987" s="495"/>
      <c r="J3987" s="495"/>
      <c r="K3987" s="495"/>
      <c r="L3987" s="495"/>
    </row>
    <row r="3988" spans="1:13" s="497" customFormat="1" x14ac:dyDescent="0.2">
      <c r="A3988" s="506"/>
      <c r="B3988" s="495"/>
      <c r="C3988" s="495"/>
      <c r="D3988" s="495"/>
      <c r="E3988" s="495"/>
      <c r="F3988" s="495"/>
      <c r="H3988" s="495"/>
      <c r="J3988" s="495"/>
      <c r="K3988" s="495"/>
      <c r="L3988" s="495"/>
    </row>
    <row r="3989" spans="1:13" s="497" customFormat="1" x14ac:dyDescent="0.2">
      <c r="A3989" s="506"/>
      <c r="B3989" s="495"/>
      <c r="C3989" s="495"/>
      <c r="D3989" s="495"/>
      <c r="E3989" s="495"/>
      <c r="F3989" s="495"/>
      <c r="H3989" s="495"/>
      <c r="J3989" s="495"/>
      <c r="K3989" s="495"/>
      <c r="L3989" s="495"/>
    </row>
    <row r="3990" spans="1:13" s="497" customFormat="1" x14ac:dyDescent="0.2">
      <c r="A3990" s="506"/>
      <c r="B3990" s="495"/>
      <c r="C3990" s="495"/>
      <c r="D3990" s="495"/>
      <c r="E3990" s="495"/>
      <c r="F3990" s="495"/>
      <c r="H3990" s="495"/>
      <c r="J3990" s="495"/>
      <c r="K3990" s="495"/>
      <c r="L3990" s="495"/>
    </row>
    <row r="3991" spans="1:13" s="497" customFormat="1" x14ac:dyDescent="0.2">
      <c r="A3991" s="506"/>
      <c r="B3991" s="495"/>
      <c r="C3991" s="495"/>
      <c r="D3991" s="495"/>
      <c r="E3991" s="495"/>
      <c r="F3991" s="495"/>
      <c r="H3991" s="495"/>
      <c r="J3991" s="495"/>
      <c r="K3991" s="495"/>
      <c r="L3991" s="495"/>
      <c r="M3991" s="515"/>
    </row>
    <row r="3992" spans="1:13" s="497" customFormat="1" x14ac:dyDescent="0.2">
      <c r="A3992" s="506"/>
      <c r="B3992" s="495"/>
      <c r="C3992" s="495"/>
      <c r="D3992" s="495"/>
      <c r="E3992" s="495"/>
      <c r="F3992" s="495"/>
      <c r="H3992" s="495"/>
      <c r="J3992" s="495"/>
      <c r="K3992" s="495"/>
      <c r="L3992" s="495"/>
    </row>
    <row r="3993" spans="1:13" s="497" customFormat="1" x14ac:dyDescent="0.2">
      <c r="A3993" s="506"/>
      <c r="B3993" s="495"/>
      <c r="C3993" s="495"/>
      <c r="D3993" s="495"/>
      <c r="E3993" s="495"/>
      <c r="F3993" s="495"/>
      <c r="H3993" s="495"/>
      <c r="J3993" s="495"/>
      <c r="K3993" s="495"/>
      <c r="L3993" s="495"/>
    </row>
    <row r="3994" spans="1:13" s="497" customFormat="1" x14ac:dyDescent="0.2">
      <c r="A3994" s="506"/>
      <c r="B3994" s="495"/>
      <c r="C3994" s="495"/>
      <c r="D3994" s="495"/>
      <c r="E3994" s="495"/>
      <c r="F3994" s="495"/>
      <c r="H3994" s="495"/>
      <c r="J3994" s="495"/>
      <c r="K3994" s="495"/>
      <c r="L3994" s="495"/>
    </row>
    <row r="3995" spans="1:13" s="497" customFormat="1" x14ac:dyDescent="0.2">
      <c r="A3995" s="506"/>
      <c r="B3995" s="495"/>
      <c r="C3995" s="495"/>
      <c r="D3995" s="495"/>
      <c r="E3995" s="495"/>
      <c r="F3995" s="495"/>
      <c r="H3995" s="495"/>
      <c r="J3995" s="495"/>
      <c r="K3995" s="495"/>
      <c r="L3995" s="495"/>
    </row>
    <row r="3996" spans="1:13" s="497" customFormat="1" x14ac:dyDescent="0.2">
      <c r="A3996" s="506"/>
      <c r="B3996" s="495"/>
      <c r="C3996" s="495"/>
      <c r="D3996" s="495"/>
      <c r="E3996" s="495"/>
      <c r="F3996" s="495"/>
      <c r="H3996" s="495"/>
      <c r="J3996" s="495"/>
      <c r="K3996" s="495"/>
      <c r="L3996" s="495"/>
    </row>
    <row r="3997" spans="1:13" s="497" customFormat="1" x14ac:dyDescent="0.2">
      <c r="A3997" s="506"/>
      <c r="B3997" s="495"/>
      <c r="C3997" s="495"/>
      <c r="D3997" s="495"/>
      <c r="E3997" s="495"/>
      <c r="F3997" s="495"/>
      <c r="H3997" s="495"/>
      <c r="J3997" s="495"/>
      <c r="K3997" s="495"/>
      <c r="L3997" s="495"/>
    </row>
    <row r="3998" spans="1:13" s="497" customFormat="1" x14ac:dyDescent="0.2">
      <c r="A3998" s="506"/>
      <c r="B3998" s="495"/>
      <c r="C3998" s="495"/>
      <c r="D3998" s="495"/>
      <c r="E3998" s="495"/>
      <c r="F3998" s="495"/>
      <c r="H3998" s="495"/>
      <c r="J3998" s="495"/>
      <c r="K3998" s="495"/>
      <c r="L3998" s="495"/>
    </row>
    <row r="3999" spans="1:13" s="497" customFormat="1" x14ac:dyDescent="0.2">
      <c r="A3999" s="506"/>
      <c r="B3999" s="495"/>
      <c r="C3999" s="495"/>
      <c r="D3999" s="495"/>
      <c r="E3999" s="495"/>
      <c r="F3999" s="495"/>
      <c r="H3999" s="495"/>
      <c r="J3999" s="495"/>
      <c r="K3999" s="495"/>
      <c r="L3999" s="495"/>
    </row>
    <row r="4000" spans="1:13" s="497" customFormat="1" x14ac:dyDescent="0.2">
      <c r="A4000" s="506"/>
      <c r="B4000" s="495"/>
      <c r="C4000" s="495"/>
      <c r="D4000" s="495"/>
      <c r="E4000" s="495"/>
      <c r="F4000" s="495"/>
      <c r="H4000" s="495"/>
      <c r="J4000" s="495"/>
      <c r="K4000" s="495"/>
      <c r="L4000" s="495"/>
    </row>
    <row r="4001" spans="1:12" s="497" customFormat="1" x14ac:dyDescent="0.2">
      <c r="A4001" s="506"/>
      <c r="B4001" s="495"/>
      <c r="C4001" s="495"/>
      <c r="D4001" s="495"/>
      <c r="E4001" s="495"/>
      <c r="F4001" s="495"/>
      <c r="H4001" s="495"/>
      <c r="J4001" s="495"/>
      <c r="K4001" s="495"/>
      <c r="L4001" s="495"/>
    </row>
    <row r="4002" spans="1:12" s="497" customFormat="1" x14ac:dyDescent="0.2">
      <c r="A4002" s="506"/>
      <c r="B4002" s="495"/>
      <c r="C4002" s="495"/>
      <c r="D4002" s="495"/>
      <c r="E4002" s="495"/>
      <c r="F4002" s="495"/>
      <c r="H4002" s="495"/>
      <c r="J4002" s="495"/>
      <c r="K4002" s="495"/>
      <c r="L4002" s="495"/>
    </row>
    <row r="4003" spans="1:12" s="497" customFormat="1" x14ac:dyDescent="0.2">
      <c r="A4003" s="506"/>
      <c r="B4003" s="495"/>
      <c r="C4003" s="495"/>
      <c r="D4003" s="495"/>
      <c r="E4003" s="495"/>
      <c r="F4003" s="495"/>
      <c r="H4003" s="495"/>
      <c r="J4003" s="495"/>
      <c r="K4003" s="495"/>
      <c r="L4003" s="495"/>
    </row>
    <row r="4004" spans="1:12" s="497" customFormat="1" x14ac:dyDescent="0.2">
      <c r="A4004" s="506"/>
      <c r="B4004" s="495"/>
      <c r="C4004" s="495"/>
      <c r="D4004" s="495"/>
      <c r="E4004" s="495"/>
      <c r="F4004" s="495"/>
      <c r="H4004" s="495"/>
      <c r="J4004" s="495"/>
      <c r="K4004" s="495"/>
      <c r="L4004" s="495"/>
    </row>
    <row r="4005" spans="1:12" s="497" customFormat="1" x14ac:dyDescent="0.2">
      <c r="A4005" s="506"/>
      <c r="B4005" s="495"/>
      <c r="C4005" s="495"/>
      <c r="D4005" s="495"/>
      <c r="E4005" s="495"/>
      <c r="F4005" s="495"/>
      <c r="H4005" s="495"/>
      <c r="J4005" s="495"/>
      <c r="K4005" s="495"/>
      <c r="L4005" s="495"/>
    </row>
    <row r="4006" spans="1:12" s="497" customFormat="1" x14ac:dyDescent="0.2">
      <c r="A4006" s="506"/>
      <c r="B4006" s="495"/>
      <c r="C4006" s="495"/>
      <c r="D4006" s="495"/>
      <c r="E4006" s="495"/>
      <c r="F4006" s="495"/>
      <c r="H4006" s="495"/>
      <c r="J4006" s="495"/>
      <c r="K4006" s="495"/>
      <c r="L4006" s="495"/>
    </row>
    <row r="4007" spans="1:12" s="497" customFormat="1" x14ac:dyDescent="0.2">
      <c r="A4007" s="506"/>
      <c r="B4007" s="495"/>
      <c r="C4007" s="495"/>
      <c r="D4007" s="495"/>
      <c r="E4007" s="495"/>
      <c r="F4007" s="495"/>
      <c r="H4007" s="495"/>
      <c r="J4007" s="495"/>
      <c r="K4007" s="495"/>
      <c r="L4007" s="495"/>
    </row>
    <row r="4008" spans="1:12" s="497" customFormat="1" x14ac:dyDescent="0.2">
      <c r="A4008" s="506"/>
      <c r="B4008" s="495"/>
      <c r="C4008" s="495"/>
      <c r="D4008" s="495"/>
      <c r="E4008" s="495"/>
      <c r="F4008" s="495"/>
      <c r="H4008" s="495"/>
      <c r="J4008" s="495"/>
      <c r="K4008" s="495"/>
      <c r="L4008" s="495"/>
    </row>
    <row r="4009" spans="1:12" s="497" customFormat="1" x14ac:dyDescent="0.2">
      <c r="A4009" s="506"/>
      <c r="B4009" s="495"/>
      <c r="C4009" s="495"/>
      <c r="D4009" s="495"/>
      <c r="E4009" s="495"/>
      <c r="F4009" s="495"/>
      <c r="H4009" s="495"/>
      <c r="J4009" s="495"/>
      <c r="K4009" s="495"/>
      <c r="L4009" s="495"/>
    </row>
    <row r="4010" spans="1:12" s="497" customFormat="1" x14ac:dyDescent="0.2">
      <c r="A4010" s="506"/>
      <c r="B4010" s="495"/>
      <c r="C4010" s="495"/>
      <c r="D4010" s="495"/>
      <c r="E4010" s="495"/>
      <c r="F4010" s="495"/>
      <c r="H4010" s="495"/>
      <c r="J4010" s="495"/>
      <c r="K4010" s="495"/>
      <c r="L4010" s="495"/>
    </row>
    <row r="4011" spans="1:12" s="497" customFormat="1" x14ac:dyDescent="0.2">
      <c r="A4011" s="506"/>
      <c r="B4011" s="495"/>
      <c r="C4011" s="495"/>
      <c r="D4011" s="495"/>
      <c r="E4011" s="495"/>
      <c r="F4011" s="495"/>
      <c r="H4011" s="495"/>
      <c r="J4011" s="495"/>
      <c r="K4011" s="495"/>
      <c r="L4011" s="495"/>
    </row>
    <row r="4012" spans="1:12" s="497" customFormat="1" x14ac:dyDescent="0.2">
      <c r="A4012" s="506"/>
      <c r="B4012" s="495"/>
      <c r="C4012" s="495"/>
      <c r="D4012" s="495"/>
      <c r="E4012" s="495"/>
      <c r="F4012" s="495"/>
      <c r="H4012" s="495"/>
      <c r="J4012" s="495"/>
      <c r="K4012" s="495"/>
      <c r="L4012" s="495"/>
    </row>
    <row r="4013" spans="1:12" s="497" customFormat="1" x14ac:dyDescent="0.2">
      <c r="A4013" s="506"/>
      <c r="B4013" s="495"/>
      <c r="C4013" s="495"/>
      <c r="D4013" s="495"/>
      <c r="E4013" s="495"/>
      <c r="F4013" s="495"/>
      <c r="H4013" s="495"/>
      <c r="J4013" s="495"/>
      <c r="K4013" s="495"/>
      <c r="L4013" s="495"/>
    </row>
    <row r="4014" spans="1:12" s="497" customFormat="1" x14ac:dyDescent="0.2">
      <c r="A4014" s="506"/>
      <c r="B4014" s="495"/>
      <c r="C4014" s="495"/>
      <c r="D4014" s="495"/>
      <c r="E4014" s="495"/>
      <c r="F4014" s="495"/>
      <c r="H4014" s="495"/>
      <c r="J4014" s="495"/>
      <c r="K4014" s="495"/>
      <c r="L4014" s="495"/>
    </row>
    <row r="4015" spans="1:12" s="497" customFormat="1" x14ac:dyDescent="0.2">
      <c r="A4015" s="506"/>
      <c r="B4015" s="495"/>
      <c r="C4015" s="495"/>
      <c r="D4015" s="495"/>
      <c r="E4015" s="495"/>
      <c r="F4015" s="495"/>
      <c r="H4015" s="495"/>
      <c r="J4015" s="495"/>
      <c r="K4015" s="495"/>
      <c r="L4015" s="495"/>
    </row>
    <row r="4016" spans="1:12" s="497" customFormat="1" x14ac:dyDescent="0.2">
      <c r="A4016" s="506"/>
      <c r="B4016" s="495"/>
      <c r="C4016" s="495"/>
      <c r="D4016" s="495"/>
      <c r="E4016" s="495"/>
      <c r="F4016" s="495"/>
      <c r="H4016" s="495"/>
      <c r="J4016" s="495"/>
      <c r="K4016" s="495"/>
      <c r="L4016" s="495"/>
    </row>
    <row r="4017" spans="1:13" s="497" customFormat="1" x14ac:dyDescent="0.2">
      <c r="A4017" s="506"/>
      <c r="B4017" s="495"/>
      <c r="C4017" s="495"/>
      <c r="D4017" s="495"/>
      <c r="E4017" s="495"/>
      <c r="F4017" s="495"/>
      <c r="H4017" s="495"/>
      <c r="J4017" s="495"/>
      <c r="K4017" s="495"/>
      <c r="L4017" s="495"/>
    </row>
    <row r="4018" spans="1:13" s="497" customFormat="1" x14ac:dyDescent="0.2">
      <c r="A4018" s="506"/>
      <c r="B4018" s="495"/>
      <c r="C4018" s="495"/>
      <c r="D4018" s="495"/>
      <c r="E4018" s="495"/>
      <c r="F4018" s="495"/>
      <c r="H4018" s="495"/>
      <c r="J4018" s="495"/>
      <c r="K4018" s="495"/>
      <c r="L4018" s="495"/>
    </row>
    <row r="4019" spans="1:13" s="497" customFormat="1" x14ac:dyDescent="0.2">
      <c r="A4019" s="506"/>
      <c r="B4019" s="495"/>
      <c r="C4019" s="495"/>
      <c r="D4019" s="495"/>
      <c r="E4019" s="495"/>
      <c r="F4019" s="495"/>
      <c r="H4019" s="495"/>
      <c r="J4019" s="495"/>
      <c r="K4019" s="495"/>
      <c r="L4019" s="495"/>
    </row>
    <row r="4020" spans="1:13" s="497" customFormat="1" x14ac:dyDescent="0.2">
      <c r="A4020" s="506"/>
      <c r="B4020" s="495"/>
      <c r="C4020" s="495"/>
      <c r="D4020" s="495"/>
      <c r="E4020" s="495"/>
      <c r="F4020" s="495"/>
      <c r="H4020" s="495"/>
      <c r="J4020" s="495"/>
      <c r="K4020" s="495"/>
      <c r="L4020" s="495"/>
    </row>
    <row r="4021" spans="1:13" s="497" customFormat="1" x14ac:dyDescent="0.2">
      <c r="A4021" s="506"/>
      <c r="B4021" s="495"/>
      <c r="C4021" s="495"/>
      <c r="D4021" s="495"/>
      <c r="E4021" s="495"/>
      <c r="F4021" s="495"/>
      <c r="H4021" s="495"/>
      <c r="J4021" s="495"/>
      <c r="K4021" s="495"/>
      <c r="L4021" s="495"/>
    </row>
    <row r="4022" spans="1:13" s="497" customFormat="1" x14ac:dyDescent="0.2">
      <c r="A4022" s="506"/>
      <c r="B4022" s="495"/>
      <c r="C4022" s="495"/>
      <c r="D4022" s="495"/>
      <c r="E4022" s="495"/>
      <c r="F4022" s="495"/>
      <c r="H4022" s="495"/>
      <c r="J4022" s="495"/>
      <c r="K4022" s="495"/>
      <c r="L4022" s="495"/>
    </row>
    <row r="4023" spans="1:13" s="497" customFormat="1" x14ac:dyDescent="0.2">
      <c r="A4023" s="506"/>
      <c r="B4023" s="495"/>
      <c r="C4023" s="495"/>
      <c r="D4023" s="495"/>
      <c r="E4023" s="495"/>
      <c r="F4023" s="495"/>
      <c r="H4023" s="495"/>
      <c r="J4023" s="495"/>
      <c r="K4023" s="495"/>
      <c r="L4023" s="495"/>
    </row>
    <row r="4024" spans="1:13" s="497" customFormat="1" x14ac:dyDescent="0.2">
      <c r="A4024" s="506"/>
      <c r="B4024" s="495"/>
      <c r="C4024" s="495"/>
      <c r="D4024" s="495"/>
      <c r="E4024" s="495"/>
      <c r="F4024" s="495"/>
      <c r="H4024" s="495"/>
      <c r="J4024" s="495"/>
      <c r="K4024" s="495"/>
      <c r="L4024" s="495"/>
    </row>
    <row r="4025" spans="1:13" s="497" customFormat="1" x14ac:dyDescent="0.2">
      <c r="A4025" s="506"/>
      <c r="B4025" s="495"/>
      <c r="C4025" s="495"/>
      <c r="D4025" s="495"/>
      <c r="E4025" s="495"/>
      <c r="F4025" s="495"/>
      <c r="H4025" s="495"/>
      <c r="J4025" s="495"/>
      <c r="K4025" s="495"/>
      <c r="L4025" s="495"/>
    </row>
    <row r="4026" spans="1:13" s="497" customFormat="1" x14ac:dyDescent="0.2">
      <c r="A4026" s="506"/>
      <c r="B4026" s="495"/>
      <c r="C4026" s="495"/>
      <c r="D4026" s="495"/>
      <c r="E4026" s="495"/>
      <c r="F4026" s="495"/>
      <c r="H4026" s="495"/>
      <c r="J4026" s="495"/>
      <c r="K4026" s="495"/>
      <c r="L4026" s="495"/>
    </row>
    <row r="4027" spans="1:13" s="497" customFormat="1" x14ac:dyDescent="0.2">
      <c r="A4027" s="506"/>
      <c r="B4027" s="495"/>
      <c r="C4027" s="495"/>
      <c r="D4027" s="495"/>
      <c r="E4027" s="495"/>
      <c r="F4027" s="495"/>
      <c r="H4027" s="495"/>
      <c r="J4027" s="495"/>
      <c r="K4027" s="495"/>
      <c r="L4027" s="495"/>
    </row>
    <row r="4028" spans="1:13" s="497" customFormat="1" x14ac:dyDescent="0.2">
      <c r="A4028" s="506"/>
      <c r="B4028" s="495"/>
      <c r="C4028" s="495"/>
      <c r="D4028" s="495"/>
      <c r="E4028" s="495"/>
      <c r="F4028" s="495"/>
      <c r="H4028" s="495"/>
      <c r="J4028" s="495"/>
      <c r="K4028" s="495"/>
      <c r="L4028" s="495"/>
    </row>
    <row r="4029" spans="1:13" s="497" customFormat="1" x14ac:dyDescent="0.45">
      <c r="A4029" s="506"/>
      <c r="B4029" s="495"/>
      <c r="C4029" s="495"/>
      <c r="D4029" s="495"/>
      <c r="E4029" s="495"/>
      <c r="F4029" s="495"/>
      <c r="G4029" s="513"/>
      <c r="H4029" s="495"/>
      <c r="J4029" s="495"/>
      <c r="K4029" s="495"/>
      <c r="L4029" s="495"/>
      <c r="M4029" s="513"/>
    </row>
    <row r="4030" spans="1:13" s="497" customFormat="1" x14ac:dyDescent="0.2">
      <c r="A4030" s="506"/>
      <c r="B4030" s="495"/>
      <c r="C4030" s="495"/>
      <c r="D4030" s="495"/>
      <c r="E4030" s="495"/>
      <c r="F4030" s="495"/>
      <c r="H4030" s="495"/>
      <c r="J4030" s="495"/>
      <c r="K4030" s="495"/>
      <c r="L4030" s="495"/>
    </row>
    <row r="4031" spans="1:13" s="497" customFormat="1" x14ac:dyDescent="0.2">
      <c r="A4031" s="506"/>
      <c r="B4031" s="495"/>
      <c r="C4031" s="495"/>
      <c r="D4031" s="495"/>
      <c r="E4031" s="495"/>
      <c r="F4031" s="495"/>
      <c r="H4031" s="495"/>
      <c r="J4031" s="495"/>
      <c r="K4031" s="495"/>
      <c r="L4031" s="495"/>
    </row>
    <row r="4032" spans="1:13" s="497" customFormat="1" x14ac:dyDescent="0.2">
      <c r="A4032" s="506"/>
      <c r="B4032" s="495"/>
      <c r="C4032" s="495"/>
      <c r="D4032" s="495"/>
      <c r="E4032" s="495"/>
      <c r="F4032" s="495"/>
      <c r="H4032" s="495"/>
      <c r="J4032" s="495"/>
      <c r="K4032" s="495"/>
      <c r="L4032" s="495"/>
    </row>
    <row r="4033" spans="1:13" s="497" customFormat="1" x14ac:dyDescent="0.2">
      <c r="A4033" s="506"/>
      <c r="B4033" s="495"/>
      <c r="C4033" s="495"/>
      <c r="D4033" s="495"/>
      <c r="E4033" s="495"/>
      <c r="F4033" s="495"/>
      <c r="H4033" s="495"/>
      <c r="J4033" s="495"/>
      <c r="K4033" s="495"/>
      <c r="L4033" s="495"/>
    </row>
    <row r="4034" spans="1:13" s="497" customFormat="1" x14ac:dyDescent="0.2">
      <c r="A4034" s="506"/>
      <c r="B4034" s="495"/>
      <c r="C4034" s="495"/>
      <c r="D4034" s="495"/>
      <c r="E4034" s="495"/>
      <c r="F4034" s="495"/>
      <c r="H4034" s="495"/>
      <c r="J4034" s="495"/>
      <c r="K4034" s="495"/>
      <c r="L4034" s="495"/>
    </row>
    <row r="4035" spans="1:13" s="497" customFormat="1" x14ac:dyDescent="0.2">
      <c r="A4035" s="506"/>
      <c r="B4035" s="495"/>
      <c r="C4035" s="495"/>
      <c r="D4035" s="495"/>
      <c r="E4035" s="495"/>
      <c r="F4035" s="495"/>
      <c r="H4035" s="495"/>
      <c r="J4035" s="495"/>
      <c r="K4035" s="495"/>
      <c r="L4035" s="495"/>
    </row>
    <row r="4036" spans="1:13" s="497" customFormat="1" x14ac:dyDescent="0.2">
      <c r="A4036" s="506"/>
      <c r="B4036" s="495"/>
      <c r="C4036" s="495"/>
      <c r="D4036" s="495"/>
      <c r="E4036" s="495"/>
      <c r="F4036" s="495"/>
      <c r="H4036" s="495"/>
      <c r="J4036" s="495"/>
      <c r="K4036" s="495"/>
      <c r="L4036" s="495"/>
    </row>
    <row r="4037" spans="1:13" s="497" customFormat="1" x14ac:dyDescent="0.2">
      <c r="A4037" s="506"/>
      <c r="B4037" s="495"/>
      <c r="C4037" s="495"/>
      <c r="D4037" s="495"/>
      <c r="E4037" s="495"/>
      <c r="F4037" s="495"/>
      <c r="H4037" s="495"/>
      <c r="J4037" s="495"/>
      <c r="K4037" s="495"/>
      <c r="L4037" s="495"/>
      <c r="M4037" s="515"/>
    </row>
    <row r="4038" spans="1:13" s="497" customFormat="1" x14ac:dyDescent="0.2">
      <c r="A4038" s="506"/>
      <c r="B4038" s="495"/>
      <c r="C4038" s="495"/>
      <c r="D4038" s="495"/>
      <c r="E4038" s="495"/>
      <c r="F4038" s="495"/>
      <c r="H4038" s="495"/>
      <c r="J4038" s="495"/>
      <c r="K4038" s="495"/>
      <c r="L4038" s="495"/>
    </row>
    <row r="4039" spans="1:13" s="497" customFormat="1" x14ac:dyDescent="0.2">
      <c r="A4039" s="506"/>
      <c r="B4039" s="495"/>
      <c r="C4039" s="495"/>
      <c r="D4039" s="495"/>
      <c r="E4039" s="495"/>
      <c r="F4039" s="495"/>
      <c r="H4039" s="495"/>
      <c r="J4039" s="495"/>
      <c r="K4039" s="495"/>
      <c r="L4039" s="495"/>
    </row>
    <row r="4040" spans="1:13" s="497" customFormat="1" x14ac:dyDescent="0.2">
      <c r="A4040" s="506"/>
      <c r="B4040" s="495"/>
      <c r="C4040" s="495"/>
      <c r="D4040" s="495"/>
      <c r="E4040" s="495"/>
      <c r="F4040" s="495"/>
      <c r="H4040" s="495"/>
      <c r="J4040" s="495"/>
      <c r="K4040" s="495"/>
      <c r="L4040" s="495"/>
    </row>
    <row r="4041" spans="1:13" s="497" customFormat="1" x14ac:dyDescent="0.2">
      <c r="A4041" s="506"/>
      <c r="B4041" s="495"/>
      <c r="C4041" s="495"/>
      <c r="D4041" s="495"/>
      <c r="E4041" s="495"/>
      <c r="F4041" s="495"/>
      <c r="H4041" s="495"/>
      <c r="J4041" s="495"/>
      <c r="K4041" s="495"/>
      <c r="L4041" s="495"/>
    </row>
    <row r="4042" spans="1:13" s="497" customFormat="1" x14ac:dyDescent="0.2">
      <c r="A4042" s="506"/>
      <c r="B4042" s="495"/>
      <c r="C4042" s="495"/>
      <c r="D4042" s="495"/>
      <c r="E4042" s="495"/>
      <c r="F4042" s="495"/>
      <c r="H4042" s="495"/>
      <c r="J4042" s="495"/>
      <c r="K4042" s="495"/>
      <c r="L4042" s="495"/>
    </row>
    <row r="4043" spans="1:13" s="497" customFormat="1" x14ac:dyDescent="0.2">
      <c r="A4043" s="506"/>
      <c r="B4043" s="495"/>
      <c r="C4043" s="495"/>
      <c r="D4043" s="495"/>
      <c r="E4043" s="495"/>
      <c r="F4043" s="495"/>
      <c r="H4043" s="495"/>
      <c r="J4043" s="495"/>
      <c r="K4043" s="495"/>
      <c r="L4043" s="495"/>
    </row>
    <row r="4044" spans="1:13" s="497" customFormat="1" x14ac:dyDescent="0.2">
      <c r="A4044" s="506"/>
      <c r="B4044" s="495"/>
      <c r="C4044" s="495"/>
      <c r="D4044" s="495"/>
      <c r="E4044" s="495"/>
      <c r="F4044" s="495"/>
      <c r="H4044" s="495"/>
      <c r="J4044" s="495"/>
      <c r="K4044" s="495"/>
      <c r="L4044" s="495"/>
    </row>
    <row r="4045" spans="1:13" s="497" customFormat="1" x14ac:dyDescent="0.2">
      <c r="A4045" s="506"/>
      <c r="B4045" s="495"/>
      <c r="C4045" s="495"/>
      <c r="D4045" s="495"/>
      <c r="E4045" s="495"/>
      <c r="F4045" s="495"/>
      <c r="H4045" s="495"/>
      <c r="J4045" s="495"/>
      <c r="K4045" s="495"/>
      <c r="L4045" s="495"/>
    </row>
    <row r="4046" spans="1:13" s="497" customFormat="1" x14ac:dyDescent="0.2">
      <c r="A4046" s="506"/>
      <c r="B4046" s="495"/>
      <c r="C4046" s="495"/>
      <c r="D4046" s="495"/>
      <c r="E4046" s="495"/>
      <c r="F4046" s="495"/>
      <c r="H4046" s="495"/>
      <c r="J4046" s="495"/>
      <c r="K4046" s="495"/>
      <c r="L4046" s="495"/>
    </row>
    <row r="4047" spans="1:13" s="497" customFormat="1" x14ac:dyDescent="0.2">
      <c r="A4047" s="506"/>
      <c r="B4047" s="495"/>
      <c r="C4047" s="495"/>
      <c r="D4047" s="495"/>
      <c r="E4047" s="495"/>
      <c r="F4047" s="495"/>
      <c r="H4047" s="495"/>
      <c r="J4047" s="495"/>
      <c r="K4047" s="495"/>
      <c r="L4047" s="495"/>
    </row>
    <row r="4048" spans="1:13" s="497" customFormat="1" x14ac:dyDescent="0.2">
      <c r="A4048" s="506"/>
      <c r="B4048" s="495"/>
      <c r="C4048" s="495"/>
      <c r="D4048" s="495"/>
      <c r="E4048" s="495"/>
      <c r="F4048" s="495"/>
      <c r="H4048" s="495"/>
      <c r="J4048" s="495"/>
      <c r="K4048" s="495"/>
      <c r="L4048" s="495"/>
    </row>
    <row r="4049" spans="1:12" s="497" customFormat="1" x14ac:dyDescent="0.2">
      <c r="A4049" s="506"/>
      <c r="B4049" s="495"/>
      <c r="C4049" s="495"/>
      <c r="D4049" s="495"/>
      <c r="E4049" s="495"/>
      <c r="F4049" s="495"/>
      <c r="H4049" s="495"/>
      <c r="J4049" s="495"/>
      <c r="K4049" s="495"/>
      <c r="L4049" s="495"/>
    </row>
    <row r="4050" spans="1:12" s="497" customFormat="1" x14ac:dyDescent="0.2">
      <c r="A4050" s="506"/>
      <c r="B4050" s="495"/>
      <c r="C4050" s="495"/>
      <c r="D4050" s="495"/>
      <c r="E4050" s="495"/>
      <c r="F4050" s="495"/>
      <c r="H4050" s="495"/>
      <c r="J4050" s="495"/>
      <c r="K4050" s="495"/>
      <c r="L4050" s="495"/>
    </row>
    <row r="4051" spans="1:12" s="497" customFormat="1" x14ac:dyDescent="0.2">
      <c r="A4051" s="506"/>
      <c r="B4051" s="495"/>
      <c r="C4051" s="495"/>
      <c r="D4051" s="495"/>
      <c r="E4051" s="495"/>
      <c r="F4051" s="495"/>
      <c r="H4051" s="495"/>
      <c r="J4051" s="495"/>
      <c r="K4051" s="495"/>
      <c r="L4051" s="495"/>
    </row>
    <row r="4052" spans="1:12" s="497" customFormat="1" x14ac:dyDescent="0.2">
      <c r="A4052" s="506"/>
      <c r="B4052" s="495"/>
      <c r="C4052" s="495"/>
      <c r="D4052" s="495"/>
      <c r="E4052" s="495"/>
      <c r="F4052" s="495"/>
      <c r="H4052" s="495"/>
      <c r="J4052" s="495"/>
      <c r="K4052" s="495"/>
      <c r="L4052" s="495"/>
    </row>
    <row r="4053" spans="1:12" s="497" customFormat="1" x14ac:dyDescent="0.2">
      <c r="A4053" s="506"/>
      <c r="B4053" s="495"/>
      <c r="C4053" s="495"/>
      <c r="D4053" s="495"/>
      <c r="E4053" s="495"/>
      <c r="F4053" s="495"/>
      <c r="H4053" s="495"/>
      <c r="J4053" s="495"/>
      <c r="K4053" s="495"/>
      <c r="L4053" s="495"/>
    </row>
    <row r="4054" spans="1:12" s="497" customFormat="1" x14ac:dyDescent="0.2">
      <c r="A4054" s="506"/>
      <c r="B4054" s="495"/>
      <c r="C4054" s="495"/>
      <c r="D4054" s="495"/>
      <c r="E4054" s="495"/>
      <c r="F4054" s="495"/>
      <c r="H4054" s="495"/>
      <c r="J4054" s="495"/>
      <c r="K4054" s="495"/>
      <c r="L4054" s="495"/>
    </row>
    <row r="4055" spans="1:12" s="497" customFormat="1" x14ac:dyDescent="0.2">
      <c r="A4055" s="506"/>
      <c r="B4055" s="495"/>
      <c r="C4055" s="495"/>
      <c r="D4055" s="495"/>
      <c r="E4055" s="495"/>
      <c r="F4055" s="495"/>
      <c r="H4055" s="495"/>
      <c r="J4055" s="495"/>
      <c r="K4055" s="495"/>
      <c r="L4055" s="495"/>
    </row>
    <row r="4056" spans="1:12" s="497" customFormat="1" x14ac:dyDescent="0.2">
      <c r="A4056" s="506"/>
      <c r="B4056" s="495"/>
      <c r="C4056" s="495"/>
      <c r="D4056" s="495"/>
      <c r="E4056" s="495"/>
      <c r="F4056" s="495"/>
      <c r="H4056" s="495"/>
      <c r="J4056" s="495"/>
      <c r="K4056" s="495"/>
      <c r="L4056" s="495"/>
    </row>
    <row r="4057" spans="1:12" s="497" customFormat="1" x14ac:dyDescent="0.2">
      <c r="A4057" s="506"/>
      <c r="B4057" s="495"/>
      <c r="C4057" s="495"/>
      <c r="D4057" s="495"/>
      <c r="E4057" s="495"/>
      <c r="F4057" s="495"/>
      <c r="H4057" s="495"/>
      <c r="J4057" s="495"/>
      <c r="K4057" s="495"/>
      <c r="L4057" s="495"/>
    </row>
    <row r="4058" spans="1:12" s="497" customFormat="1" x14ac:dyDescent="0.2">
      <c r="A4058" s="506"/>
      <c r="B4058" s="495"/>
      <c r="C4058" s="495"/>
      <c r="D4058" s="495"/>
      <c r="E4058" s="495"/>
      <c r="F4058" s="495"/>
      <c r="H4058" s="495"/>
      <c r="J4058" s="495"/>
      <c r="K4058" s="495"/>
      <c r="L4058" s="495"/>
    </row>
    <row r="4059" spans="1:12" s="497" customFormat="1" x14ac:dyDescent="0.2">
      <c r="A4059" s="506"/>
      <c r="B4059" s="495"/>
      <c r="C4059" s="495"/>
      <c r="D4059" s="495"/>
      <c r="E4059" s="495"/>
      <c r="F4059" s="495"/>
      <c r="H4059" s="495"/>
      <c r="J4059" s="495"/>
      <c r="K4059" s="495"/>
      <c r="L4059" s="495"/>
    </row>
    <row r="4060" spans="1:12" s="497" customFormat="1" x14ac:dyDescent="0.2">
      <c r="A4060" s="506"/>
      <c r="B4060" s="495"/>
      <c r="C4060" s="495"/>
      <c r="D4060" s="495"/>
      <c r="E4060" s="495"/>
      <c r="F4060" s="495"/>
      <c r="H4060" s="495"/>
      <c r="J4060" s="495"/>
      <c r="K4060" s="495"/>
      <c r="L4060" s="495"/>
    </row>
    <row r="4061" spans="1:12" s="497" customFormat="1" x14ac:dyDescent="0.2">
      <c r="A4061" s="506"/>
      <c r="B4061" s="495"/>
      <c r="C4061" s="495"/>
      <c r="D4061" s="495"/>
      <c r="E4061" s="495"/>
      <c r="F4061" s="495"/>
      <c r="H4061" s="495"/>
      <c r="J4061" s="495"/>
      <c r="K4061" s="495"/>
      <c r="L4061" s="495"/>
    </row>
    <row r="4062" spans="1:12" s="497" customFormat="1" x14ac:dyDescent="0.2">
      <c r="A4062" s="506"/>
      <c r="B4062" s="495"/>
      <c r="C4062" s="495"/>
      <c r="D4062" s="495"/>
      <c r="E4062" s="495"/>
      <c r="F4062" s="495"/>
      <c r="H4062" s="495"/>
      <c r="J4062" s="495"/>
      <c r="K4062" s="495"/>
      <c r="L4062" s="495"/>
    </row>
    <row r="4063" spans="1:12" s="497" customFormat="1" x14ac:dyDescent="0.2">
      <c r="A4063" s="506"/>
      <c r="B4063" s="495"/>
      <c r="C4063" s="495"/>
      <c r="D4063" s="495"/>
      <c r="E4063" s="495"/>
      <c r="F4063" s="495"/>
      <c r="H4063" s="495"/>
      <c r="J4063" s="495"/>
      <c r="K4063" s="495"/>
      <c r="L4063" s="495"/>
    </row>
    <row r="4064" spans="1:12" s="497" customFormat="1" x14ac:dyDescent="0.2">
      <c r="A4064" s="506"/>
      <c r="B4064" s="495"/>
      <c r="C4064" s="495"/>
      <c r="D4064" s="495"/>
      <c r="E4064" s="495"/>
      <c r="F4064" s="495"/>
      <c r="H4064" s="495"/>
      <c r="J4064" s="495"/>
      <c r="K4064" s="495"/>
      <c r="L4064" s="495"/>
    </row>
    <row r="4065" spans="1:12" s="497" customFormat="1" x14ac:dyDescent="0.2">
      <c r="A4065" s="506"/>
      <c r="B4065" s="495"/>
      <c r="C4065" s="495"/>
      <c r="D4065" s="495"/>
      <c r="E4065" s="495"/>
      <c r="F4065" s="495"/>
      <c r="H4065" s="495"/>
      <c r="J4065" s="495"/>
      <c r="K4065" s="495"/>
      <c r="L4065" s="495"/>
    </row>
    <row r="4066" spans="1:12" s="497" customFormat="1" x14ac:dyDescent="0.2">
      <c r="A4066" s="506"/>
      <c r="B4066" s="495"/>
      <c r="C4066" s="495"/>
      <c r="D4066" s="495"/>
      <c r="E4066" s="495"/>
      <c r="F4066" s="495"/>
      <c r="H4066" s="495"/>
      <c r="J4066" s="495"/>
      <c r="K4066" s="495"/>
      <c r="L4066" s="495"/>
    </row>
    <row r="4067" spans="1:12" s="497" customFormat="1" x14ac:dyDescent="0.2">
      <c r="A4067" s="506"/>
      <c r="B4067" s="495"/>
      <c r="C4067" s="495"/>
      <c r="D4067" s="495"/>
      <c r="E4067" s="495"/>
      <c r="F4067" s="495"/>
      <c r="H4067" s="495"/>
      <c r="J4067" s="495"/>
      <c r="K4067" s="495"/>
      <c r="L4067" s="495"/>
    </row>
    <row r="4068" spans="1:12" s="497" customFormat="1" x14ac:dyDescent="0.2">
      <c r="A4068" s="506"/>
      <c r="B4068" s="495"/>
      <c r="C4068" s="495"/>
      <c r="D4068" s="495"/>
      <c r="E4068" s="495"/>
      <c r="F4068" s="495"/>
      <c r="H4068" s="495"/>
      <c r="J4068" s="495"/>
      <c r="K4068" s="495"/>
      <c r="L4068" s="495"/>
    </row>
    <row r="4069" spans="1:12" s="497" customFormat="1" x14ac:dyDescent="0.2">
      <c r="A4069" s="506"/>
      <c r="B4069" s="495"/>
      <c r="C4069" s="495"/>
      <c r="D4069" s="495"/>
      <c r="E4069" s="495"/>
      <c r="F4069" s="495"/>
      <c r="H4069" s="495"/>
      <c r="J4069" s="495"/>
      <c r="K4069" s="495"/>
      <c r="L4069" s="495"/>
    </row>
    <row r="4070" spans="1:12" s="497" customFormat="1" x14ac:dyDescent="0.2">
      <c r="A4070" s="506"/>
      <c r="B4070" s="495"/>
      <c r="C4070" s="495"/>
      <c r="D4070" s="495"/>
      <c r="E4070" s="495"/>
      <c r="F4070" s="495"/>
      <c r="H4070" s="495"/>
      <c r="J4070" s="495"/>
      <c r="K4070" s="495"/>
      <c r="L4070" s="495"/>
    </row>
    <row r="4071" spans="1:12" s="497" customFormat="1" x14ac:dyDescent="0.2">
      <c r="A4071" s="506"/>
      <c r="B4071" s="495"/>
      <c r="C4071" s="495"/>
      <c r="D4071" s="495"/>
      <c r="E4071" s="495"/>
      <c r="F4071" s="495"/>
      <c r="H4071" s="495"/>
      <c r="J4071" s="495"/>
      <c r="K4071" s="495"/>
      <c r="L4071" s="495"/>
    </row>
    <row r="4072" spans="1:12" s="497" customFormat="1" x14ac:dyDescent="0.2">
      <c r="A4072" s="506"/>
      <c r="B4072" s="495"/>
      <c r="C4072" s="495"/>
      <c r="D4072" s="495"/>
      <c r="E4072" s="495"/>
      <c r="F4072" s="495"/>
      <c r="H4072" s="495"/>
      <c r="J4072" s="495"/>
      <c r="K4072" s="495"/>
      <c r="L4072" s="495"/>
    </row>
    <row r="4073" spans="1:12" s="497" customFormat="1" x14ac:dyDescent="0.2">
      <c r="A4073" s="506"/>
      <c r="B4073" s="495"/>
      <c r="C4073" s="495"/>
      <c r="D4073" s="495"/>
      <c r="E4073" s="495"/>
      <c r="F4073" s="495"/>
      <c r="H4073" s="495"/>
      <c r="J4073" s="495"/>
      <c r="K4073" s="495"/>
      <c r="L4073" s="495"/>
    </row>
    <row r="4074" spans="1:12" s="497" customFormat="1" x14ac:dyDescent="0.2">
      <c r="A4074" s="506"/>
      <c r="B4074" s="495"/>
      <c r="C4074" s="495"/>
      <c r="D4074" s="495"/>
      <c r="E4074" s="495"/>
      <c r="F4074" s="495"/>
      <c r="H4074" s="495"/>
      <c r="J4074" s="495"/>
      <c r="K4074" s="495"/>
      <c r="L4074" s="495"/>
    </row>
    <row r="4075" spans="1:12" s="497" customFormat="1" x14ac:dyDescent="0.2">
      <c r="A4075" s="506"/>
      <c r="B4075" s="495"/>
      <c r="C4075" s="495"/>
      <c r="D4075" s="495"/>
      <c r="E4075" s="495"/>
      <c r="F4075" s="495"/>
      <c r="H4075" s="495"/>
      <c r="J4075" s="495"/>
      <c r="K4075" s="495"/>
      <c r="L4075" s="495"/>
    </row>
    <row r="4076" spans="1:12" s="497" customFormat="1" x14ac:dyDescent="0.2">
      <c r="A4076" s="506"/>
      <c r="B4076" s="495"/>
      <c r="C4076" s="495"/>
      <c r="D4076" s="495"/>
      <c r="E4076" s="495"/>
      <c r="F4076" s="495"/>
      <c r="H4076" s="495"/>
      <c r="J4076" s="495"/>
      <c r="K4076" s="495"/>
      <c r="L4076" s="495"/>
    </row>
    <row r="4077" spans="1:12" s="497" customFormat="1" x14ac:dyDescent="0.2">
      <c r="A4077" s="506"/>
      <c r="B4077" s="495"/>
      <c r="C4077" s="495"/>
      <c r="D4077" s="495"/>
      <c r="E4077" s="495"/>
      <c r="F4077" s="495"/>
      <c r="H4077" s="495"/>
      <c r="J4077" s="495"/>
      <c r="K4077" s="495"/>
      <c r="L4077" s="495"/>
    </row>
    <row r="4078" spans="1:12" s="497" customFormat="1" x14ac:dyDescent="0.2">
      <c r="A4078" s="506"/>
      <c r="B4078" s="495"/>
      <c r="C4078" s="495"/>
      <c r="D4078" s="495"/>
      <c r="E4078" s="495"/>
      <c r="F4078" s="495"/>
      <c r="H4078" s="495"/>
      <c r="J4078" s="495"/>
      <c r="K4078" s="495"/>
      <c r="L4078" s="495"/>
    </row>
    <row r="4079" spans="1:12" s="497" customFormat="1" x14ac:dyDescent="0.2">
      <c r="A4079" s="506"/>
      <c r="B4079" s="495"/>
      <c r="C4079" s="495"/>
      <c r="D4079" s="495"/>
      <c r="E4079" s="495"/>
      <c r="F4079" s="495"/>
      <c r="H4079" s="495"/>
      <c r="J4079" s="495"/>
      <c r="K4079" s="495"/>
      <c r="L4079" s="495"/>
    </row>
    <row r="4080" spans="1:12" s="497" customFormat="1" x14ac:dyDescent="0.2">
      <c r="A4080" s="506"/>
      <c r="B4080" s="495"/>
      <c r="C4080" s="495"/>
      <c r="D4080" s="495"/>
      <c r="E4080" s="495"/>
      <c r="F4080" s="495"/>
      <c r="H4080" s="495"/>
      <c r="J4080" s="495"/>
      <c r="K4080" s="495"/>
      <c r="L4080" s="495"/>
    </row>
    <row r="4081" spans="1:12" s="497" customFormat="1" x14ac:dyDescent="0.2">
      <c r="A4081" s="506"/>
      <c r="B4081" s="495"/>
      <c r="C4081" s="495"/>
      <c r="D4081" s="495"/>
      <c r="E4081" s="495"/>
      <c r="F4081" s="495"/>
      <c r="H4081" s="495"/>
      <c r="J4081" s="495"/>
      <c r="K4081" s="495"/>
      <c r="L4081" s="495"/>
    </row>
    <row r="4082" spans="1:12" s="497" customFormat="1" x14ac:dyDescent="0.2">
      <c r="A4082" s="506"/>
      <c r="B4082" s="495"/>
      <c r="C4082" s="495"/>
      <c r="D4082" s="495"/>
      <c r="E4082" s="495"/>
      <c r="F4082" s="495"/>
      <c r="H4082" s="495"/>
      <c r="J4082" s="495"/>
      <c r="K4082" s="495"/>
      <c r="L4082" s="495"/>
    </row>
    <row r="4083" spans="1:12" s="497" customFormat="1" x14ac:dyDescent="0.2">
      <c r="A4083" s="506"/>
      <c r="B4083" s="495"/>
      <c r="C4083" s="495"/>
      <c r="D4083" s="495"/>
      <c r="E4083" s="495"/>
      <c r="F4083" s="495"/>
      <c r="H4083" s="495"/>
      <c r="J4083" s="495"/>
      <c r="K4083" s="495"/>
      <c r="L4083" s="495"/>
    </row>
    <row r="4084" spans="1:12" s="497" customFormat="1" x14ac:dyDescent="0.2">
      <c r="A4084" s="506"/>
      <c r="B4084" s="495"/>
      <c r="C4084" s="495"/>
      <c r="D4084" s="495"/>
      <c r="E4084" s="495"/>
      <c r="F4084" s="495"/>
      <c r="H4084" s="495"/>
      <c r="J4084" s="495"/>
      <c r="K4084" s="495"/>
      <c r="L4084" s="495"/>
    </row>
    <row r="4085" spans="1:12" s="497" customFormat="1" x14ac:dyDescent="0.2">
      <c r="A4085" s="506"/>
      <c r="B4085" s="495"/>
      <c r="C4085" s="495"/>
      <c r="D4085" s="495"/>
      <c r="E4085" s="495"/>
      <c r="F4085" s="495"/>
      <c r="H4085" s="495"/>
      <c r="J4085" s="495"/>
      <c r="K4085" s="495"/>
      <c r="L4085" s="495"/>
    </row>
    <row r="4086" spans="1:12" s="497" customFormat="1" x14ac:dyDescent="0.2">
      <c r="A4086" s="506"/>
      <c r="B4086" s="495"/>
      <c r="C4086" s="495"/>
      <c r="D4086" s="495"/>
      <c r="E4086" s="495"/>
      <c r="F4086" s="495"/>
      <c r="H4086" s="495"/>
      <c r="J4086" s="495"/>
      <c r="K4086" s="495"/>
      <c r="L4086" s="495"/>
    </row>
    <row r="4087" spans="1:12" s="497" customFormat="1" x14ac:dyDescent="0.2">
      <c r="A4087" s="506"/>
      <c r="B4087" s="495"/>
      <c r="C4087" s="495"/>
      <c r="D4087" s="495"/>
      <c r="E4087" s="495"/>
      <c r="F4087" s="495"/>
      <c r="H4087" s="495"/>
      <c r="J4087" s="495"/>
      <c r="K4087" s="495"/>
      <c r="L4087" s="495"/>
    </row>
    <row r="4088" spans="1:12" s="497" customFormat="1" x14ac:dyDescent="0.2">
      <c r="A4088" s="506"/>
      <c r="B4088" s="495"/>
      <c r="C4088" s="495"/>
      <c r="D4088" s="495"/>
      <c r="E4088" s="495"/>
      <c r="F4088" s="495"/>
      <c r="H4088" s="495"/>
      <c r="J4088" s="495"/>
      <c r="K4088" s="495"/>
      <c r="L4088" s="495"/>
    </row>
    <row r="4089" spans="1:12" s="497" customFormat="1" x14ac:dyDescent="0.2">
      <c r="A4089" s="506"/>
      <c r="B4089" s="495"/>
      <c r="C4089" s="495"/>
      <c r="D4089" s="495"/>
      <c r="E4089" s="495"/>
      <c r="F4089" s="495"/>
      <c r="H4089" s="495"/>
      <c r="J4089" s="495"/>
      <c r="K4089" s="495"/>
      <c r="L4089" s="495"/>
    </row>
    <row r="4090" spans="1:12" s="497" customFormat="1" x14ac:dyDescent="0.2">
      <c r="A4090" s="506"/>
      <c r="B4090" s="495"/>
      <c r="C4090" s="495"/>
      <c r="D4090" s="495"/>
      <c r="E4090" s="495"/>
      <c r="F4090" s="495"/>
      <c r="H4090" s="495"/>
      <c r="J4090" s="495"/>
      <c r="K4090" s="495"/>
      <c r="L4090" s="495"/>
    </row>
    <row r="4091" spans="1:12" s="497" customFormat="1" x14ac:dyDescent="0.2">
      <c r="A4091" s="506"/>
      <c r="B4091" s="495"/>
      <c r="C4091" s="495"/>
      <c r="D4091" s="495"/>
      <c r="E4091" s="495"/>
      <c r="F4091" s="495"/>
      <c r="H4091" s="495"/>
      <c r="J4091" s="495"/>
      <c r="K4091" s="495"/>
      <c r="L4091" s="495"/>
    </row>
    <row r="4092" spans="1:12" s="497" customFormat="1" x14ac:dyDescent="0.2">
      <c r="A4092" s="506"/>
      <c r="B4092" s="495"/>
      <c r="C4092" s="495"/>
      <c r="D4092" s="495"/>
      <c r="E4092" s="495"/>
      <c r="F4092" s="495"/>
      <c r="H4092" s="495"/>
      <c r="J4092" s="495"/>
      <c r="K4092" s="495"/>
      <c r="L4092" s="495"/>
    </row>
    <row r="4093" spans="1:12" s="497" customFormat="1" x14ac:dyDescent="0.2">
      <c r="A4093" s="506"/>
      <c r="B4093" s="495"/>
      <c r="C4093" s="495"/>
      <c r="D4093" s="495"/>
      <c r="E4093" s="495"/>
      <c r="F4093" s="495"/>
      <c r="H4093" s="495"/>
      <c r="J4093" s="495"/>
      <c r="K4093" s="495"/>
      <c r="L4093" s="495"/>
    </row>
    <row r="4094" spans="1:12" s="497" customFormat="1" x14ac:dyDescent="0.2">
      <c r="A4094" s="506"/>
      <c r="B4094" s="495"/>
      <c r="C4094" s="495"/>
      <c r="D4094" s="495"/>
      <c r="E4094" s="495"/>
      <c r="F4094" s="495"/>
      <c r="H4094" s="495"/>
      <c r="J4094" s="495"/>
      <c r="K4094" s="495"/>
      <c r="L4094" s="495"/>
    </row>
    <row r="4095" spans="1:12" s="497" customFormat="1" x14ac:dyDescent="0.2">
      <c r="A4095" s="506"/>
      <c r="B4095" s="495"/>
      <c r="C4095" s="495"/>
      <c r="D4095" s="495"/>
      <c r="E4095" s="495"/>
      <c r="F4095" s="495"/>
      <c r="H4095" s="495"/>
      <c r="J4095" s="495"/>
      <c r="K4095" s="495"/>
      <c r="L4095" s="495"/>
    </row>
    <row r="4096" spans="1:12" s="497" customFormat="1" x14ac:dyDescent="0.2">
      <c r="A4096" s="506"/>
      <c r="B4096" s="495"/>
      <c r="C4096" s="495"/>
      <c r="D4096" s="495"/>
      <c r="E4096" s="495"/>
      <c r="F4096" s="495"/>
      <c r="H4096" s="495"/>
      <c r="J4096" s="495"/>
      <c r="K4096" s="495"/>
      <c r="L4096" s="495"/>
    </row>
    <row r="4097" spans="1:13" s="497" customFormat="1" x14ac:dyDescent="0.2">
      <c r="A4097" s="506"/>
      <c r="B4097" s="495"/>
      <c r="C4097" s="495"/>
      <c r="D4097" s="495"/>
      <c r="E4097" s="495"/>
      <c r="F4097" s="495"/>
      <c r="H4097" s="495"/>
      <c r="J4097" s="495"/>
      <c r="K4097" s="495"/>
      <c r="L4097" s="495"/>
    </row>
    <row r="4098" spans="1:13" s="497" customFormat="1" x14ac:dyDescent="0.2">
      <c r="A4098" s="506"/>
      <c r="B4098" s="495"/>
      <c r="C4098" s="495"/>
      <c r="D4098" s="495"/>
      <c r="E4098" s="495"/>
      <c r="F4098" s="495"/>
      <c r="H4098" s="495"/>
      <c r="J4098" s="495"/>
      <c r="K4098" s="495"/>
      <c r="L4098" s="495"/>
    </row>
    <row r="4099" spans="1:13" s="497" customFormat="1" x14ac:dyDescent="0.45">
      <c r="A4099" s="506"/>
      <c r="B4099" s="495"/>
      <c r="C4099" s="495"/>
      <c r="D4099" s="495"/>
      <c r="E4099" s="495"/>
      <c r="F4099" s="495"/>
      <c r="G4099" s="513"/>
      <c r="H4099" s="495"/>
      <c r="J4099" s="495"/>
      <c r="K4099" s="495"/>
      <c r="L4099" s="495"/>
      <c r="M4099" s="513"/>
    </row>
    <row r="4100" spans="1:13" s="497" customFormat="1" x14ac:dyDescent="0.2">
      <c r="A4100" s="506"/>
      <c r="B4100" s="495"/>
      <c r="C4100" s="495"/>
      <c r="D4100" s="495"/>
      <c r="E4100" s="495"/>
      <c r="F4100" s="495"/>
      <c r="H4100" s="495"/>
      <c r="J4100" s="495"/>
      <c r="K4100" s="495"/>
      <c r="L4100" s="495"/>
    </row>
    <row r="4101" spans="1:13" s="497" customFormat="1" x14ac:dyDescent="0.2">
      <c r="A4101" s="506"/>
      <c r="B4101" s="495"/>
      <c r="C4101" s="495"/>
      <c r="D4101" s="495"/>
      <c r="E4101" s="495"/>
      <c r="F4101" s="495"/>
      <c r="H4101" s="495"/>
      <c r="J4101" s="495"/>
      <c r="K4101" s="495"/>
      <c r="L4101" s="495"/>
    </row>
    <row r="4102" spans="1:13" s="497" customFormat="1" x14ac:dyDescent="0.2">
      <c r="A4102" s="506"/>
      <c r="B4102" s="495"/>
      <c r="C4102" s="495"/>
      <c r="D4102" s="495"/>
      <c r="E4102" s="495"/>
      <c r="F4102" s="495"/>
      <c r="H4102" s="495"/>
      <c r="J4102" s="495"/>
      <c r="K4102" s="495"/>
      <c r="L4102" s="495"/>
    </row>
    <row r="4103" spans="1:13" s="497" customFormat="1" x14ac:dyDescent="0.2">
      <c r="A4103" s="506"/>
      <c r="B4103" s="495"/>
      <c r="C4103" s="495"/>
      <c r="D4103" s="495"/>
      <c r="E4103" s="495"/>
      <c r="F4103" s="495"/>
      <c r="H4103" s="495"/>
      <c r="J4103" s="495"/>
      <c r="K4103" s="495"/>
      <c r="L4103" s="495"/>
    </row>
    <row r="4104" spans="1:13" s="497" customFormat="1" x14ac:dyDescent="0.2">
      <c r="A4104" s="506"/>
      <c r="B4104" s="495"/>
      <c r="C4104" s="495"/>
      <c r="D4104" s="495"/>
      <c r="E4104" s="495"/>
      <c r="F4104" s="495"/>
      <c r="H4104" s="495"/>
      <c r="J4104" s="495"/>
      <c r="K4104" s="495"/>
      <c r="L4104" s="495"/>
    </row>
    <row r="4105" spans="1:13" s="497" customFormat="1" x14ac:dyDescent="0.2">
      <c r="A4105" s="506"/>
      <c r="B4105" s="495"/>
      <c r="C4105" s="495"/>
      <c r="D4105" s="495"/>
      <c r="E4105" s="495"/>
      <c r="F4105" s="495"/>
      <c r="H4105" s="495"/>
      <c r="J4105" s="495"/>
      <c r="K4105" s="495"/>
      <c r="L4105" s="495"/>
    </row>
    <row r="4106" spans="1:13" s="497" customFormat="1" x14ac:dyDescent="0.2">
      <c r="A4106" s="506"/>
      <c r="B4106" s="495"/>
      <c r="C4106" s="495"/>
      <c r="D4106" s="495"/>
      <c r="E4106" s="495"/>
      <c r="F4106" s="495"/>
      <c r="H4106" s="495"/>
      <c r="J4106" s="495"/>
      <c r="K4106" s="495"/>
      <c r="L4106" s="495"/>
    </row>
    <row r="4107" spans="1:13" s="497" customFormat="1" x14ac:dyDescent="0.2">
      <c r="A4107" s="506"/>
      <c r="B4107" s="495"/>
      <c r="C4107" s="495"/>
      <c r="D4107" s="495"/>
      <c r="E4107" s="495"/>
      <c r="F4107" s="495"/>
      <c r="H4107" s="495"/>
      <c r="J4107" s="495"/>
      <c r="K4107" s="495"/>
      <c r="L4107" s="495"/>
    </row>
    <row r="4108" spans="1:13" s="497" customFormat="1" x14ac:dyDescent="0.2">
      <c r="A4108" s="506"/>
      <c r="B4108" s="495"/>
      <c r="C4108" s="495"/>
      <c r="D4108" s="495"/>
      <c r="E4108" s="495"/>
      <c r="F4108" s="495"/>
      <c r="H4108" s="495"/>
      <c r="J4108" s="495"/>
      <c r="K4108" s="495"/>
      <c r="L4108" s="495"/>
    </row>
    <row r="4109" spans="1:13" s="497" customFormat="1" x14ac:dyDescent="0.2">
      <c r="A4109" s="506"/>
      <c r="B4109" s="495"/>
      <c r="C4109" s="495"/>
      <c r="D4109" s="495"/>
      <c r="E4109" s="495"/>
      <c r="F4109" s="495"/>
      <c r="H4109" s="495"/>
      <c r="J4109" s="495"/>
      <c r="K4109" s="495"/>
      <c r="L4109" s="495"/>
    </row>
    <row r="4110" spans="1:13" s="497" customFormat="1" x14ac:dyDescent="0.2">
      <c r="A4110" s="506"/>
      <c r="B4110" s="495"/>
      <c r="C4110" s="495"/>
      <c r="D4110" s="495"/>
      <c r="E4110" s="495"/>
      <c r="F4110" s="495"/>
      <c r="H4110" s="495"/>
      <c r="J4110" s="495"/>
      <c r="K4110" s="495"/>
      <c r="L4110" s="495"/>
    </row>
    <row r="4111" spans="1:13" s="497" customFormat="1" x14ac:dyDescent="0.2">
      <c r="A4111" s="506"/>
      <c r="B4111" s="495"/>
      <c r="C4111" s="495"/>
      <c r="D4111" s="495"/>
      <c r="E4111" s="495"/>
      <c r="F4111" s="495"/>
      <c r="H4111" s="495"/>
      <c r="J4111" s="495"/>
      <c r="K4111" s="495"/>
      <c r="L4111" s="495"/>
    </row>
    <row r="4112" spans="1:13" s="497" customFormat="1" x14ac:dyDescent="0.2">
      <c r="A4112" s="506"/>
      <c r="B4112" s="495"/>
      <c r="C4112" s="495"/>
      <c r="D4112" s="495"/>
      <c r="E4112" s="495"/>
      <c r="F4112" s="495"/>
      <c r="H4112" s="495"/>
      <c r="J4112" s="495"/>
      <c r="K4112" s="495"/>
      <c r="L4112" s="495"/>
    </row>
    <row r="4113" spans="1:12" s="497" customFormat="1" x14ac:dyDescent="0.2">
      <c r="A4113" s="506"/>
      <c r="B4113" s="495"/>
      <c r="C4113" s="495"/>
      <c r="D4113" s="495"/>
      <c r="E4113" s="495"/>
      <c r="F4113" s="495"/>
      <c r="H4113" s="495"/>
      <c r="J4113" s="495"/>
      <c r="K4113" s="495"/>
      <c r="L4113" s="495"/>
    </row>
    <row r="4114" spans="1:12" s="497" customFormat="1" x14ac:dyDescent="0.2">
      <c r="A4114" s="506"/>
      <c r="B4114" s="495"/>
      <c r="C4114" s="495"/>
      <c r="D4114" s="495"/>
      <c r="E4114" s="495"/>
      <c r="F4114" s="495"/>
      <c r="H4114" s="495"/>
      <c r="J4114" s="495"/>
      <c r="K4114" s="495"/>
      <c r="L4114" s="495"/>
    </row>
    <row r="4115" spans="1:12" s="497" customFormat="1" x14ac:dyDescent="0.2">
      <c r="A4115" s="506"/>
      <c r="B4115" s="495"/>
      <c r="C4115" s="495"/>
      <c r="D4115" s="495"/>
      <c r="E4115" s="495"/>
      <c r="F4115" s="495"/>
      <c r="H4115" s="495"/>
      <c r="J4115" s="495"/>
      <c r="K4115" s="495"/>
      <c r="L4115" s="495"/>
    </row>
    <row r="4116" spans="1:12" s="497" customFormat="1" x14ac:dyDescent="0.2">
      <c r="A4116" s="506"/>
      <c r="B4116" s="495"/>
      <c r="C4116" s="495"/>
      <c r="D4116" s="495"/>
      <c r="E4116" s="495"/>
      <c r="F4116" s="495"/>
      <c r="H4116" s="495"/>
      <c r="J4116" s="495"/>
      <c r="K4116" s="495"/>
      <c r="L4116" s="495"/>
    </row>
    <row r="4117" spans="1:12" s="497" customFormat="1" x14ac:dyDescent="0.2">
      <c r="A4117" s="506"/>
      <c r="B4117" s="495"/>
      <c r="C4117" s="495"/>
      <c r="D4117" s="495"/>
      <c r="E4117" s="495"/>
      <c r="F4117" s="495"/>
      <c r="H4117" s="495"/>
      <c r="J4117" s="495"/>
      <c r="K4117" s="495"/>
      <c r="L4117" s="495"/>
    </row>
    <row r="4118" spans="1:12" s="497" customFormat="1" x14ac:dyDescent="0.2">
      <c r="A4118" s="506"/>
      <c r="B4118" s="495"/>
      <c r="C4118" s="495"/>
      <c r="D4118" s="495"/>
      <c r="E4118" s="495"/>
      <c r="F4118" s="495"/>
      <c r="H4118" s="495"/>
      <c r="J4118" s="495"/>
      <c r="K4118" s="495"/>
      <c r="L4118" s="495"/>
    </row>
    <row r="4119" spans="1:12" s="497" customFormat="1" x14ac:dyDescent="0.2">
      <c r="A4119" s="506"/>
      <c r="B4119" s="495"/>
      <c r="C4119" s="495"/>
      <c r="D4119" s="495"/>
      <c r="E4119" s="495"/>
      <c r="F4119" s="495"/>
      <c r="H4119" s="495"/>
      <c r="J4119" s="495"/>
      <c r="K4119" s="495"/>
      <c r="L4119" s="495"/>
    </row>
    <row r="4120" spans="1:12" s="497" customFormat="1" x14ac:dyDescent="0.2">
      <c r="A4120" s="506"/>
      <c r="B4120" s="495"/>
      <c r="C4120" s="495"/>
      <c r="D4120" s="495"/>
      <c r="E4120" s="495"/>
      <c r="F4120" s="495"/>
      <c r="H4120" s="495"/>
      <c r="J4120" s="495"/>
      <c r="K4120" s="495"/>
      <c r="L4120" s="495"/>
    </row>
    <row r="4121" spans="1:12" s="497" customFormat="1" x14ac:dyDescent="0.2">
      <c r="A4121" s="506"/>
      <c r="B4121" s="495"/>
      <c r="C4121" s="495"/>
      <c r="D4121" s="495"/>
      <c r="E4121" s="495"/>
      <c r="F4121" s="495"/>
      <c r="H4121" s="495"/>
      <c r="J4121" s="495"/>
      <c r="K4121" s="495"/>
      <c r="L4121" s="495"/>
    </row>
    <row r="4122" spans="1:12" s="497" customFormat="1" x14ac:dyDescent="0.2">
      <c r="A4122" s="506"/>
      <c r="B4122" s="495"/>
      <c r="C4122" s="495"/>
      <c r="D4122" s="495"/>
      <c r="E4122" s="495"/>
      <c r="F4122" s="495"/>
      <c r="H4122" s="495"/>
      <c r="J4122" s="495"/>
      <c r="K4122" s="495"/>
      <c r="L4122" s="495"/>
    </row>
    <row r="4123" spans="1:12" s="497" customFormat="1" x14ac:dyDescent="0.2">
      <c r="A4123" s="506"/>
      <c r="B4123" s="495"/>
      <c r="C4123" s="495"/>
      <c r="D4123" s="495"/>
      <c r="E4123" s="495"/>
      <c r="F4123" s="495"/>
      <c r="H4123" s="495"/>
      <c r="J4123" s="495"/>
      <c r="K4123" s="495"/>
      <c r="L4123" s="495"/>
    </row>
    <row r="4124" spans="1:12" s="497" customFormat="1" x14ac:dyDescent="0.2">
      <c r="A4124" s="506"/>
      <c r="B4124" s="495"/>
      <c r="C4124" s="495"/>
      <c r="D4124" s="495"/>
      <c r="E4124" s="495"/>
      <c r="F4124" s="495"/>
      <c r="H4124" s="495"/>
      <c r="J4124" s="495"/>
      <c r="K4124" s="495"/>
      <c r="L4124" s="495"/>
    </row>
    <row r="4125" spans="1:12" s="497" customFormat="1" x14ac:dyDescent="0.2">
      <c r="A4125" s="506"/>
      <c r="B4125" s="495"/>
      <c r="C4125" s="495"/>
      <c r="D4125" s="495"/>
      <c r="E4125" s="495"/>
      <c r="F4125" s="495"/>
      <c r="H4125" s="495"/>
      <c r="J4125" s="495"/>
      <c r="K4125" s="495"/>
      <c r="L4125" s="495"/>
    </row>
    <row r="4126" spans="1:12" s="497" customFormat="1" x14ac:dyDescent="0.2">
      <c r="A4126" s="506"/>
      <c r="B4126" s="495"/>
      <c r="C4126" s="495"/>
      <c r="D4126" s="495"/>
      <c r="E4126" s="495"/>
      <c r="F4126" s="495"/>
      <c r="H4126" s="495"/>
      <c r="J4126" s="495"/>
      <c r="K4126" s="495"/>
      <c r="L4126" s="495"/>
    </row>
    <row r="4127" spans="1:12" s="497" customFormat="1" x14ac:dyDescent="0.2">
      <c r="A4127" s="506"/>
      <c r="B4127" s="495"/>
      <c r="C4127" s="495"/>
      <c r="D4127" s="495"/>
      <c r="E4127" s="495"/>
      <c r="F4127" s="495"/>
      <c r="H4127" s="495"/>
      <c r="J4127" s="495"/>
      <c r="K4127" s="495"/>
      <c r="L4127" s="495"/>
    </row>
    <row r="4128" spans="1:12" s="497" customFormat="1" x14ac:dyDescent="0.2">
      <c r="A4128" s="506"/>
      <c r="B4128" s="495"/>
      <c r="C4128" s="495"/>
      <c r="D4128" s="495"/>
      <c r="E4128" s="495"/>
      <c r="F4128" s="495"/>
      <c r="H4128" s="495"/>
      <c r="J4128" s="495"/>
      <c r="K4128" s="495"/>
      <c r="L4128" s="495"/>
    </row>
    <row r="4129" spans="1:12" s="497" customFormat="1" x14ac:dyDescent="0.2">
      <c r="A4129" s="506"/>
      <c r="B4129" s="495"/>
      <c r="C4129" s="495"/>
      <c r="D4129" s="495"/>
      <c r="E4129" s="495"/>
      <c r="F4129" s="495"/>
      <c r="H4129" s="495"/>
      <c r="J4129" s="495"/>
      <c r="K4129" s="495"/>
      <c r="L4129" s="495"/>
    </row>
    <row r="4130" spans="1:12" s="497" customFormat="1" x14ac:dyDescent="0.2">
      <c r="A4130" s="506"/>
      <c r="B4130" s="495"/>
      <c r="C4130" s="495"/>
      <c r="D4130" s="495"/>
      <c r="E4130" s="495"/>
      <c r="F4130" s="495"/>
      <c r="H4130" s="495"/>
      <c r="J4130" s="495"/>
      <c r="K4130" s="495"/>
      <c r="L4130" s="495"/>
    </row>
    <row r="4131" spans="1:12" s="497" customFormat="1" x14ac:dyDescent="0.2">
      <c r="A4131" s="506"/>
      <c r="B4131" s="495"/>
      <c r="C4131" s="495"/>
      <c r="D4131" s="495"/>
      <c r="E4131" s="495"/>
      <c r="F4131" s="495"/>
      <c r="H4131" s="495"/>
      <c r="J4131" s="495"/>
      <c r="K4131" s="495"/>
      <c r="L4131" s="495"/>
    </row>
    <row r="4132" spans="1:12" s="497" customFormat="1" x14ac:dyDescent="0.2">
      <c r="A4132" s="506"/>
      <c r="B4132" s="495"/>
      <c r="C4132" s="495"/>
      <c r="D4132" s="495"/>
      <c r="E4132" s="495"/>
      <c r="F4132" s="495"/>
      <c r="H4132" s="495"/>
      <c r="J4132" s="495"/>
      <c r="K4132" s="495"/>
      <c r="L4132" s="495"/>
    </row>
    <row r="4133" spans="1:12" s="497" customFormat="1" x14ac:dyDescent="0.2">
      <c r="A4133" s="506"/>
      <c r="B4133" s="495"/>
      <c r="C4133" s="495"/>
      <c r="D4133" s="495"/>
      <c r="E4133" s="495"/>
      <c r="F4133" s="495"/>
      <c r="H4133" s="495"/>
      <c r="J4133" s="495"/>
      <c r="K4133" s="495"/>
      <c r="L4133" s="495"/>
    </row>
    <row r="4134" spans="1:12" s="497" customFormat="1" x14ac:dyDescent="0.2">
      <c r="A4134" s="506"/>
      <c r="B4134" s="495"/>
      <c r="C4134" s="495"/>
      <c r="D4134" s="495"/>
      <c r="E4134" s="495"/>
      <c r="F4134" s="495"/>
      <c r="H4134" s="495"/>
      <c r="J4134" s="495"/>
      <c r="K4134" s="495"/>
      <c r="L4134" s="495"/>
    </row>
    <row r="4135" spans="1:12" s="497" customFormat="1" x14ac:dyDescent="0.2">
      <c r="A4135" s="506"/>
      <c r="B4135" s="495"/>
      <c r="C4135" s="495"/>
      <c r="D4135" s="495"/>
      <c r="E4135" s="495"/>
      <c r="F4135" s="495"/>
      <c r="H4135" s="495"/>
      <c r="J4135" s="495"/>
      <c r="K4135" s="495"/>
      <c r="L4135" s="495"/>
    </row>
    <row r="4136" spans="1:12" s="497" customFormat="1" x14ac:dyDescent="0.2">
      <c r="A4136" s="506"/>
      <c r="B4136" s="495"/>
      <c r="C4136" s="495"/>
      <c r="D4136" s="495"/>
      <c r="E4136" s="495"/>
      <c r="F4136" s="495"/>
      <c r="H4136" s="495"/>
      <c r="J4136" s="495"/>
      <c r="K4136" s="495"/>
      <c r="L4136" s="495"/>
    </row>
    <row r="4137" spans="1:12" s="497" customFormat="1" x14ac:dyDescent="0.2">
      <c r="A4137" s="506"/>
      <c r="B4137" s="495"/>
      <c r="C4137" s="495"/>
      <c r="D4137" s="495"/>
      <c r="E4137" s="495"/>
      <c r="F4137" s="495"/>
      <c r="H4137" s="495"/>
      <c r="J4137" s="495"/>
      <c r="K4137" s="495"/>
      <c r="L4137" s="495"/>
    </row>
    <row r="4138" spans="1:12" s="497" customFormat="1" x14ac:dyDescent="0.2">
      <c r="A4138" s="506"/>
      <c r="B4138" s="495"/>
      <c r="C4138" s="495"/>
      <c r="D4138" s="495"/>
      <c r="E4138" s="495"/>
      <c r="F4138" s="495"/>
      <c r="H4138" s="495"/>
      <c r="J4138" s="495"/>
      <c r="K4138" s="495"/>
      <c r="L4138" s="495"/>
    </row>
    <row r="4139" spans="1:12" s="497" customFormat="1" x14ac:dyDescent="0.2">
      <c r="A4139" s="506"/>
      <c r="B4139" s="495"/>
      <c r="C4139" s="495"/>
      <c r="D4139" s="495"/>
      <c r="E4139" s="495"/>
      <c r="F4139" s="495"/>
      <c r="H4139" s="495"/>
      <c r="J4139" s="495"/>
      <c r="K4139" s="495"/>
      <c r="L4139" s="495"/>
    </row>
    <row r="4140" spans="1:12" s="497" customFormat="1" x14ac:dyDescent="0.2">
      <c r="A4140" s="506"/>
      <c r="B4140" s="495"/>
      <c r="C4140" s="495"/>
      <c r="D4140" s="495"/>
      <c r="E4140" s="495"/>
      <c r="F4140" s="495"/>
      <c r="H4140" s="495"/>
      <c r="J4140" s="495"/>
      <c r="K4140" s="495"/>
      <c r="L4140" s="495"/>
    </row>
    <row r="4141" spans="1:12" s="497" customFormat="1" x14ac:dyDescent="0.2">
      <c r="A4141" s="506"/>
      <c r="B4141" s="495"/>
      <c r="C4141" s="495"/>
      <c r="D4141" s="495"/>
      <c r="E4141" s="495"/>
      <c r="F4141" s="495"/>
      <c r="H4141" s="495"/>
      <c r="J4141" s="495"/>
      <c r="K4141" s="495"/>
      <c r="L4141" s="495"/>
    </row>
    <row r="4142" spans="1:12" s="497" customFormat="1" x14ac:dyDescent="0.2">
      <c r="A4142" s="506"/>
      <c r="B4142" s="495"/>
      <c r="C4142" s="495"/>
      <c r="D4142" s="495"/>
      <c r="E4142" s="495"/>
      <c r="F4142" s="495"/>
      <c r="H4142" s="495"/>
      <c r="J4142" s="495"/>
      <c r="K4142" s="495"/>
      <c r="L4142" s="495"/>
    </row>
    <row r="4143" spans="1:12" s="497" customFormat="1" x14ac:dyDescent="0.2">
      <c r="A4143" s="506"/>
      <c r="B4143" s="495"/>
      <c r="C4143" s="495"/>
      <c r="D4143" s="495"/>
      <c r="E4143" s="495"/>
      <c r="F4143" s="495"/>
      <c r="H4143" s="495"/>
      <c r="J4143" s="495"/>
      <c r="K4143" s="495"/>
      <c r="L4143" s="495"/>
    </row>
    <row r="4144" spans="1:12" s="497" customFormat="1" x14ac:dyDescent="0.2">
      <c r="A4144" s="506"/>
      <c r="B4144" s="495"/>
      <c r="C4144" s="495"/>
      <c r="D4144" s="495"/>
      <c r="E4144" s="495"/>
      <c r="F4144" s="495"/>
      <c r="H4144" s="495"/>
      <c r="J4144" s="495"/>
      <c r="K4144" s="495"/>
      <c r="L4144" s="495"/>
    </row>
    <row r="4145" spans="1:12" s="497" customFormat="1" x14ac:dyDescent="0.2">
      <c r="A4145" s="506"/>
      <c r="B4145" s="495"/>
      <c r="C4145" s="495"/>
      <c r="D4145" s="495"/>
      <c r="E4145" s="495"/>
      <c r="F4145" s="495"/>
      <c r="H4145" s="495"/>
      <c r="J4145" s="495"/>
      <c r="K4145" s="495"/>
      <c r="L4145" s="495"/>
    </row>
    <row r="4146" spans="1:12" s="497" customFormat="1" x14ac:dyDescent="0.2">
      <c r="A4146" s="506"/>
      <c r="B4146" s="495"/>
      <c r="C4146" s="495"/>
      <c r="D4146" s="495"/>
      <c r="E4146" s="495"/>
      <c r="F4146" s="495"/>
      <c r="H4146" s="495"/>
      <c r="J4146" s="495"/>
      <c r="K4146" s="495"/>
      <c r="L4146" s="495"/>
    </row>
    <row r="4147" spans="1:12" s="497" customFormat="1" x14ac:dyDescent="0.2">
      <c r="A4147" s="506"/>
      <c r="B4147" s="495"/>
      <c r="C4147" s="495"/>
      <c r="D4147" s="495"/>
      <c r="E4147" s="495"/>
      <c r="F4147" s="495"/>
      <c r="H4147" s="495"/>
      <c r="J4147" s="495"/>
      <c r="K4147" s="495"/>
      <c r="L4147" s="495"/>
    </row>
    <row r="4148" spans="1:12" s="497" customFormat="1" x14ac:dyDescent="0.2">
      <c r="A4148" s="506"/>
      <c r="B4148" s="495"/>
      <c r="C4148" s="495"/>
      <c r="D4148" s="495"/>
      <c r="E4148" s="495"/>
      <c r="F4148" s="495"/>
      <c r="H4148" s="495"/>
      <c r="J4148" s="495"/>
      <c r="K4148" s="495"/>
      <c r="L4148" s="495"/>
    </row>
    <row r="4149" spans="1:12" s="497" customFormat="1" x14ac:dyDescent="0.2">
      <c r="A4149" s="506"/>
      <c r="B4149" s="495"/>
      <c r="C4149" s="495"/>
      <c r="D4149" s="495"/>
      <c r="E4149" s="495"/>
      <c r="F4149" s="495"/>
      <c r="H4149" s="495"/>
      <c r="J4149" s="495"/>
      <c r="K4149" s="495"/>
      <c r="L4149" s="495"/>
    </row>
    <row r="4150" spans="1:12" s="497" customFormat="1" x14ac:dyDescent="0.2">
      <c r="A4150" s="506"/>
      <c r="B4150" s="495"/>
      <c r="C4150" s="495"/>
      <c r="D4150" s="495"/>
      <c r="E4150" s="495"/>
      <c r="F4150" s="495"/>
      <c r="H4150" s="495"/>
      <c r="J4150" s="495"/>
      <c r="K4150" s="495"/>
      <c r="L4150" s="495"/>
    </row>
    <row r="4151" spans="1:12" s="497" customFormat="1" x14ac:dyDescent="0.2">
      <c r="A4151" s="506"/>
      <c r="B4151" s="495"/>
      <c r="C4151" s="495"/>
      <c r="D4151" s="495"/>
      <c r="E4151" s="495"/>
      <c r="F4151" s="495"/>
      <c r="H4151" s="495"/>
      <c r="J4151" s="495"/>
      <c r="K4151" s="495"/>
      <c r="L4151" s="495"/>
    </row>
    <row r="4152" spans="1:12" s="497" customFormat="1" x14ac:dyDescent="0.2">
      <c r="A4152" s="506"/>
      <c r="B4152" s="495"/>
      <c r="C4152" s="495"/>
      <c r="D4152" s="495"/>
      <c r="E4152" s="495"/>
      <c r="F4152" s="495"/>
      <c r="H4152" s="495"/>
      <c r="J4152" s="495"/>
      <c r="K4152" s="495"/>
      <c r="L4152" s="495"/>
    </row>
    <row r="4153" spans="1:12" s="497" customFormat="1" x14ac:dyDescent="0.2">
      <c r="A4153" s="506"/>
      <c r="B4153" s="495"/>
      <c r="C4153" s="495"/>
      <c r="D4153" s="495"/>
      <c r="E4153" s="495"/>
      <c r="F4153" s="495"/>
      <c r="H4153" s="495"/>
      <c r="J4153" s="495"/>
      <c r="K4153" s="495"/>
      <c r="L4153" s="495"/>
    </row>
    <row r="4154" spans="1:12" s="497" customFormat="1" x14ac:dyDescent="0.2">
      <c r="A4154" s="506"/>
      <c r="B4154" s="495"/>
      <c r="C4154" s="495"/>
      <c r="D4154" s="495"/>
      <c r="E4154" s="495"/>
      <c r="F4154" s="495"/>
      <c r="H4154" s="495"/>
      <c r="J4154" s="495"/>
      <c r="K4154" s="495"/>
      <c r="L4154" s="495"/>
    </row>
    <row r="4155" spans="1:12" s="497" customFormat="1" x14ac:dyDescent="0.2">
      <c r="A4155" s="506"/>
      <c r="B4155" s="495"/>
      <c r="C4155" s="495"/>
      <c r="D4155" s="495"/>
      <c r="E4155" s="495"/>
      <c r="F4155" s="495"/>
      <c r="H4155" s="495"/>
      <c r="J4155" s="495"/>
      <c r="K4155" s="495"/>
      <c r="L4155" s="495"/>
    </row>
    <row r="4156" spans="1:12" s="497" customFormat="1" x14ac:dyDescent="0.2">
      <c r="A4156" s="506"/>
      <c r="B4156" s="495"/>
      <c r="C4156" s="495"/>
      <c r="D4156" s="495"/>
      <c r="E4156" s="495"/>
      <c r="F4156" s="495"/>
      <c r="H4156" s="495"/>
      <c r="J4156" s="495"/>
      <c r="K4156" s="495"/>
      <c r="L4156" s="495"/>
    </row>
    <row r="4157" spans="1:12" s="497" customFormat="1" x14ac:dyDescent="0.2">
      <c r="A4157" s="506"/>
      <c r="B4157" s="495"/>
      <c r="C4157" s="495"/>
      <c r="D4157" s="495"/>
      <c r="E4157" s="495"/>
      <c r="F4157" s="495"/>
      <c r="H4157" s="495"/>
      <c r="J4157" s="495"/>
      <c r="K4157" s="495"/>
      <c r="L4157" s="495"/>
    </row>
    <row r="4158" spans="1:12" s="497" customFormat="1" x14ac:dyDescent="0.2">
      <c r="A4158" s="506"/>
      <c r="B4158" s="495"/>
      <c r="C4158" s="495"/>
      <c r="D4158" s="495"/>
      <c r="E4158" s="495"/>
      <c r="F4158" s="495"/>
      <c r="H4158" s="495"/>
      <c r="J4158" s="495"/>
      <c r="K4158" s="495"/>
      <c r="L4158" s="495"/>
    </row>
    <row r="4159" spans="1:12" s="497" customFormat="1" x14ac:dyDescent="0.2">
      <c r="A4159" s="506"/>
      <c r="B4159" s="495"/>
      <c r="C4159" s="495"/>
      <c r="D4159" s="495"/>
      <c r="E4159" s="495"/>
      <c r="F4159" s="495"/>
      <c r="H4159" s="495"/>
      <c r="J4159" s="495"/>
      <c r="K4159" s="495"/>
      <c r="L4159" s="495"/>
    </row>
    <row r="4160" spans="1:12" s="497" customFormat="1" x14ac:dyDescent="0.2">
      <c r="A4160" s="506"/>
      <c r="B4160" s="495"/>
      <c r="C4160" s="495"/>
      <c r="D4160" s="495"/>
      <c r="E4160" s="495"/>
      <c r="F4160" s="495"/>
      <c r="H4160" s="495"/>
      <c r="J4160" s="495"/>
      <c r="K4160" s="495"/>
      <c r="L4160" s="495"/>
    </row>
    <row r="4161" spans="1:13" s="497" customFormat="1" x14ac:dyDescent="0.2">
      <c r="A4161" s="506"/>
      <c r="B4161" s="495"/>
      <c r="C4161" s="495"/>
      <c r="D4161" s="495"/>
      <c r="E4161" s="495"/>
      <c r="F4161" s="495"/>
      <c r="H4161" s="495"/>
      <c r="J4161" s="495"/>
      <c r="K4161" s="495"/>
      <c r="L4161" s="495"/>
    </row>
    <row r="4162" spans="1:13" s="497" customFormat="1" x14ac:dyDescent="0.2">
      <c r="A4162" s="506"/>
      <c r="B4162" s="495"/>
      <c r="C4162" s="495"/>
      <c r="D4162" s="495"/>
      <c r="E4162" s="495"/>
      <c r="F4162" s="495"/>
      <c r="H4162" s="495"/>
      <c r="J4162" s="495"/>
      <c r="K4162" s="495"/>
      <c r="L4162" s="495"/>
    </row>
    <row r="4163" spans="1:13" s="497" customFormat="1" x14ac:dyDescent="0.2">
      <c r="A4163" s="506"/>
      <c r="B4163" s="495"/>
      <c r="C4163" s="495"/>
      <c r="D4163" s="495"/>
      <c r="E4163" s="495"/>
      <c r="F4163" s="495"/>
      <c r="H4163" s="495"/>
      <c r="J4163" s="495"/>
      <c r="K4163" s="495"/>
      <c r="L4163" s="495"/>
    </row>
    <row r="4164" spans="1:13" s="497" customFormat="1" x14ac:dyDescent="0.2">
      <c r="A4164" s="506"/>
      <c r="B4164" s="495"/>
      <c r="C4164" s="495"/>
      <c r="D4164" s="495"/>
      <c r="E4164" s="495"/>
      <c r="F4164" s="495"/>
      <c r="H4164" s="495"/>
      <c r="J4164" s="495"/>
      <c r="K4164" s="495"/>
      <c r="L4164" s="495"/>
    </row>
    <row r="4165" spans="1:13" s="497" customFormat="1" x14ac:dyDescent="0.2">
      <c r="A4165" s="506"/>
      <c r="B4165" s="495"/>
      <c r="C4165" s="495"/>
      <c r="D4165" s="495"/>
      <c r="E4165" s="495"/>
      <c r="F4165" s="495"/>
      <c r="H4165" s="495"/>
      <c r="J4165" s="495"/>
      <c r="K4165" s="495"/>
      <c r="L4165" s="495"/>
    </row>
    <row r="4166" spans="1:13" s="497" customFormat="1" x14ac:dyDescent="0.2">
      <c r="A4166" s="506"/>
      <c r="B4166" s="495"/>
      <c r="C4166" s="495"/>
      <c r="D4166" s="495"/>
      <c r="E4166" s="495"/>
      <c r="F4166" s="495"/>
      <c r="H4166" s="495"/>
      <c r="J4166" s="495"/>
      <c r="K4166" s="495"/>
      <c r="L4166" s="495"/>
    </row>
    <row r="4167" spans="1:13" s="497" customFormat="1" x14ac:dyDescent="0.2">
      <c r="A4167" s="506"/>
      <c r="B4167" s="495"/>
      <c r="C4167" s="495"/>
      <c r="D4167" s="495"/>
      <c r="E4167" s="495"/>
      <c r="F4167" s="495"/>
      <c r="H4167" s="495"/>
      <c r="J4167" s="495"/>
      <c r="K4167" s="495"/>
      <c r="L4167" s="495"/>
    </row>
    <row r="4168" spans="1:13" s="497" customFormat="1" x14ac:dyDescent="0.2">
      <c r="A4168" s="506"/>
      <c r="B4168" s="495"/>
      <c r="C4168" s="495"/>
      <c r="D4168" s="495"/>
      <c r="E4168" s="495"/>
      <c r="F4168" s="495"/>
      <c r="H4168" s="495"/>
      <c r="J4168" s="495"/>
      <c r="K4168" s="495"/>
      <c r="L4168" s="495"/>
    </row>
    <row r="4169" spans="1:13" s="497" customFormat="1" x14ac:dyDescent="0.2">
      <c r="A4169" s="506"/>
      <c r="B4169" s="495"/>
      <c r="C4169" s="495"/>
      <c r="D4169" s="495"/>
      <c r="E4169" s="495"/>
      <c r="F4169" s="495"/>
      <c r="H4169" s="495"/>
      <c r="J4169" s="495"/>
      <c r="K4169" s="495"/>
      <c r="L4169" s="495"/>
    </row>
    <row r="4170" spans="1:13" s="497" customFormat="1" x14ac:dyDescent="0.2">
      <c r="A4170" s="506"/>
      <c r="B4170" s="495"/>
      <c r="C4170" s="495"/>
      <c r="D4170" s="495"/>
      <c r="E4170" s="495"/>
      <c r="F4170" s="495"/>
      <c r="H4170" s="495"/>
      <c r="J4170" s="495"/>
      <c r="K4170" s="495"/>
      <c r="L4170" s="495"/>
    </row>
    <row r="4171" spans="1:13" s="497" customFormat="1" x14ac:dyDescent="0.2">
      <c r="A4171" s="506"/>
      <c r="B4171" s="495"/>
      <c r="C4171" s="495"/>
      <c r="D4171" s="495"/>
      <c r="E4171" s="495"/>
      <c r="F4171" s="495"/>
      <c r="H4171" s="495"/>
      <c r="J4171" s="495"/>
      <c r="K4171" s="495"/>
      <c r="L4171" s="495"/>
    </row>
    <row r="4172" spans="1:13" s="497" customFormat="1" x14ac:dyDescent="0.2">
      <c r="A4172" s="506"/>
      <c r="B4172" s="495"/>
      <c r="C4172" s="495"/>
      <c r="D4172" s="495"/>
      <c r="E4172" s="495"/>
      <c r="F4172" s="495"/>
      <c r="H4172" s="495"/>
      <c r="J4172" s="495"/>
      <c r="K4172" s="495"/>
      <c r="L4172" s="495"/>
    </row>
    <row r="4173" spans="1:13" s="497" customFormat="1" x14ac:dyDescent="0.2">
      <c r="A4173" s="506"/>
      <c r="B4173" s="495"/>
      <c r="C4173" s="495"/>
      <c r="D4173" s="495"/>
      <c r="E4173" s="495"/>
      <c r="F4173" s="495"/>
      <c r="H4173" s="495"/>
      <c r="J4173" s="495"/>
      <c r="K4173" s="495"/>
      <c r="L4173" s="495"/>
    </row>
    <row r="4174" spans="1:13" s="497" customFormat="1" x14ac:dyDescent="0.2">
      <c r="A4174" s="506"/>
      <c r="B4174" s="495"/>
      <c r="C4174" s="495"/>
      <c r="D4174" s="495"/>
      <c r="E4174" s="495"/>
      <c r="F4174" s="495"/>
      <c r="H4174" s="495"/>
      <c r="J4174" s="495"/>
      <c r="K4174" s="495"/>
      <c r="L4174" s="495"/>
    </row>
    <row r="4175" spans="1:13" s="497" customFormat="1" x14ac:dyDescent="0.2">
      <c r="A4175" s="506"/>
      <c r="B4175" s="495"/>
      <c r="C4175" s="495"/>
      <c r="D4175" s="495"/>
      <c r="E4175" s="495"/>
      <c r="F4175" s="495"/>
      <c r="H4175" s="495"/>
      <c r="J4175" s="495"/>
      <c r="K4175" s="495"/>
      <c r="L4175" s="495"/>
    </row>
    <row r="4176" spans="1:13" x14ac:dyDescent="0.45">
      <c r="G4176" s="497"/>
      <c r="I4176" s="497"/>
      <c r="M4176" s="497"/>
    </row>
    <row r="4177" spans="7:13" x14ac:dyDescent="0.45">
      <c r="G4177" s="497"/>
      <c r="I4177" s="497"/>
      <c r="M4177" s="497"/>
    </row>
    <row r="4178" spans="7:13" x14ac:dyDescent="0.45">
      <c r="G4178" s="497"/>
      <c r="I4178" s="497"/>
      <c r="M4178" s="497"/>
    </row>
    <row r="4179" spans="7:13" x14ac:dyDescent="0.45">
      <c r="G4179" s="497"/>
      <c r="I4179" s="497"/>
      <c r="M4179" s="497"/>
    </row>
    <row r="4180" spans="7:13" x14ac:dyDescent="0.45">
      <c r="G4180" s="497"/>
      <c r="I4180" s="497"/>
      <c r="M4180" s="497"/>
    </row>
    <row r="4181" spans="7:13" x14ac:dyDescent="0.45">
      <c r="G4181" s="497"/>
      <c r="I4181" s="497"/>
      <c r="M4181" s="497"/>
    </row>
    <row r="4182" spans="7:13" x14ac:dyDescent="0.45">
      <c r="G4182" s="497"/>
      <c r="I4182" s="497"/>
      <c r="M4182" s="497"/>
    </row>
    <row r="4183" spans="7:13" x14ac:dyDescent="0.45">
      <c r="G4183" s="497"/>
      <c r="I4183" s="497"/>
      <c r="M4183" s="497"/>
    </row>
    <row r="4184" spans="7:13" x14ac:dyDescent="0.45">
      <c r="G4184" s="497"/>
      <c r="I4184" s="497"/>
      <c r="M4184" s="497"/>
    </row>
    <row r="4185" spans="7:13" x14ac:dyDescent="0.45">
      <c r="G4185" s="497"/>
      <c r="I4185" s="497"/>
      <c r="M4185" s="497"/>
    </row>
    <row r="4186" spans="7:13" x14ac:dyDescent="0.45">
      <c r="G4186" s="497"/>
      <c r="I4186" s="497"/>
      <c r="M4186" s="497"/>
    </row>
    <row r="4187" spans="7:13" x14ac:dyDescent="0.45">
      <c r="G4187" s="497"/>
      <c r="I4187" s="497"/>
      <c r="M4187" s="497"/>
    </row>
    <row r="4188" spans="7:13" x14ac:dyDescent="0.45">
      <c r="G4188" s="497"/>
      <c r="I4188" s="497"/>
      <c r="M4188" s="497"/>
    </row>
    <row r="4189" spans="7:13" x14ac:dyDescent="0.45">
      <c r="G4189" s="497"/>
      <c r="I4189" s="497"/>
      <c r="M4189" s="497"/>
    </row>
    <row r="4190" spans="7:13" x14ac:dyDescent="0.45">
      <c r="G4190" s="497"/>
      <c r="I4190" s="497"/>
      <c r="M4190" s="497"/>
    </row>
    <row r="4191" spans="7:13" x14ac:dyDescent="0.45">
      <c r="G4191" s="497"/>
      <c r="I4191" s="497"/>
      <c r="M4191" s="497"/>
    </row>
    <row r="4192" spans="7:13" x14ac:dyDescent="0.45">
      <c r="G4192" s="497"/>
      <c r="I4192" s="497"/>
      <c r="M4192" s="497"/>
    </row>
    <row r="4193" spans="7:13" x14ac:dyDescent="0.45">
      <c r="G4193" s="497"/>
      <c r="I4193" s="497"/>
      <c r="M4193" s="497"/>
    </row>
    <row r="4194" spans="7:13" x14ac:dyDescent="0.45">
      <c r="G4194" s="497"/>
      <c r="I4194" s="497"/>
      <c r="M4194" s="497"/>
    </row>
    <row r="4195" spans="7:13" x14ac:dyDescent="0.45">
      <c r="G4195" s="497"/>
      <c r="I4195" s="497"/>
      <c r="M4195" s="497"/>
    </row>
    <row r="4196" spans="7:13" x14ac:dyDescent="0.45">
      <c r="G4196" s="497"/>
      <c r="I4196" s="497"/>
      <c r="M4196" s="497"/>
    </row>
    <row r="4197" spans="7:13" x14ac:dyDescent="0.45">
      <c r="G4197" s="497"/>
      <c r="I4197" s="497"/>
      <c r="M4197" s="497"/>
    </row>
    <row r="4198" spans="7:13" x14ac:dyDescent="0.45">
      <c r="G4198" s="497"/>
      <c r="I4198" s="497"/>
      <c r="M4198" s="497"/>
    </row>
    <row r="4199" spans="7:13" x14ac:dyDescent="0.45">
      <c r="G4199" s="497"/>
      <c r="I4199" s="497"/>
      <c r="M4199" s="497"/>
    </row>
    <row r="4200" spans="7:13" x14ac:dyDescent="0.45">
      <c r="G4200" s="497"/>
      <c r="I4200" s="497"/>
      <c r="M4200" s="497"/>
    </row>
    <row r="4201" spans="7:13" x14ac:dyDescent="0.45">
      <c r="G4201" s="497"/>
      <c r="I4201" s="497"/>
      <c r="M4201" s="497"/>
    </row>
    <row r="4202" spans="7:13" x14ac:dyDescent="0.45">
      <c r="G4202" s="497"/>
      <c r="I4202" s="497"/>
      <c r="M4202" s="497"/>
    </row>
    <row r="4203" spans="7:13" x14ac:dyDescent="0.45">
      <c r="G4203" s="497"/>
      <c r="I4203" s="497"/>
      <c r="M4203" s="497"/>
    </row>
    <row r="4204" spans="7:13" x14ac:dyDescent="0.45">
      <c r="G4204" s="497"/>
      <c r="I4204" s="497"/>
      <c r="M4204" s="497"/>
    </row>
    <row r="4205" spans="7:13" x14ac:dyDescent="0.45">
      <c r="G4205" s="497"/>
      <c r="I4205" s="497"/>
      <c r="M4205" s="497"/>
    </row>
    <row r="4206" spans="7:13" x14ac:dyDescent="0.45">
      <c r="G4206" s="497"/>
      <c r="I4206" s="497"/>
      <c r="M4206" s="497"/>
    </row>
    <row r="4207" spans="7:13" x14ac:dyDescent="0.45">
      <c r="G4207" s="497"/>
      <c r="I4207" s="497"/>
      <c r="M4207" s="497"/>
    </row>
    <row r="4208" spans="7:13" x14ac:dyDescent="0.45">
      <c r="G4208" s="497"/>
      <c r="I4208" s="497"/>
      <c r="M4208" s="497"/>
    </row>
    <row r="4209" spans="7:13" x14ac:dyDescent="0.45">
      <c r="G4209" s="497"/>
      <c r="I4209" s="497"/>
      <c r="M4209" s="497"/>
    </row>
    <row r="4210" spans="7:13" x14ac:dyDescent="0.45">
      <c r="G4210" s="497"/>
      <c r="I4210" s="497"/>
      <c r="M4210" s="497"/>
    </row>
    <row r="4211" spans="7:13" x14ac:dyDescent="0.45">
      <c r="G4211" s="497"/>
      <c r="I4211" s="497"/>
      <c r="M4211" s="497"/>
    </row>
    <row r="4212" spans="7:13" x14ac:dyDescent="0.45">
      <c r="G4212" s="497"/>
      <c r="I4212" s="497"/>
      <c r="M4212" s="497"/>
    </row>
    <row r="4213" spans="7:13" x14ac:dyDescent="0.45">
      <c r="G4213" s="497"/>
      <c r="I4213" s="497"/>
      <c r="M4213" s="497"/>
    </row>
    <row r="4214" spans="7:13" x14ac:dyDescent="0.45">
      <c r="G4214" s="497"/>
      <c r="I4214" s="497"/>
      <c r="M4214" s="497"/>
    </row>
    <row r="4215" spans="7:13" x14ac:dyDescent="0.45">
      <c r="G4215" s="497"/>
      <c r="I4215" s="497"/>
      <c r="M4215" s="497"/>
    </row>
    <row r="4216" spans="7:13" x14ac:dyDescent="0.45">
      <c r="G4216" s="497"/>
      <c r="I4216" s="497"/>
      <c r="M4216" s="497"/>
    </row>
    <row r="4217" spans="7:13" x14ac:dyDescent="0.45">
      <c r="G4217" s="497"/>
      <c r="I4217" s="497"/>
      <c r="M4217" s="497"/>
    </row>
    <row r="4218" spans="7:13" x14ac:dyDescent="0.45">
      <c r="G4218" s="497"/>
      <c r="I4218" s="497"/>
      <c r="M4218" s="497"/>
    </row>
    <row r="4219" spans="7:13" x14ac:dyDescent="0.45">
      <c r="G4219" s="497"/>
      <c r="I4219" s="497"/>
      <c r="M4219" s="497"/>
    </row>
    <row r="4220" spans="7:13" x14ac:dyDescent="0.45">
      <c r="G4220" s="497"/>
      <c r="I4220" s="497"/>
      <c r="M4220" s="497"/>
    </row>
    <row r="4221" spans="7:13" x14ac:dyDescent="0.45">
      <c r="G4221" s="497"/>
      <c r="I4221" s="497"/>
      <c r="M4221" s="497"/>
    </row>
    <row r="4222" spans="7:13" x14ac:dyDescent="0.45">
      <c r="G4222" s="497"/>
      <c r="I4222" s="497"/>
      <c r="M4222" s="497"/>
    </row>
    <row r="4223" spans="7:13" x14ac:dyDescent="0.45">
      <c r="G4223" s="497"/>
      <c r="I4223" s="497"/>
      <c r="M4223" s="497"/>
    </row>
    <row r="4224" spans="7:13" x14ac:dyDescent="0.45">
      <c r="G4224" s="497"/>
      <c r="I4224" s="497"/>
      <c r="M4224" s="497"/>
    </row>
    <row r="4225" spans="7:13" x14ac:dyDescent="0.45">
      <c r="G4225" s="497"/>
      <c r="I4225" s="497"/>
      <c r="M4225" s="497"/>
    </row>
    <row r="4226" spans="7:13" x14ac:dyDescent="0.45">
      <c r="G4226" s="497"/>
      <c r="I4226" s="497"/>
      <c r="M4226" s="497"/>
    </row>
    <row r="4227" spans="7:13" x14ac:dyDescent="0.45">
      <c r="G4227" s="497"/>
      <c r="I4227" s="497"/>
      <c r="M4227" s="497"/>
    </row>
    <row r="4228" spans="7:13" x14ac:dyDescent="0.45">
      <c r="G4228" s="497"/>
      <c r="I4228" s="497"/>
      <c r="M4228" s="497"/>
    </row>
    <row r="4229" spans="7:13" x14ac:dyDescent="0.45">
      <c r="G4229" s="497"/>
      <c r="I4229" s="497"/>
      <c r="M4229" s="497"/>
    </row>
    <row r="4230" spans="7:13" x14ac:dyDescent="0.45">
      <c r="G4230" s="497"/>
      <c r="I4230" s="497"/>
      <c r="M4230" s="497"/>
    </row>
    <row r="4231" spans="7:13" x14ac:dyDescent="0.45">
      <c r="G4231" s="497"/>
      <c r="I4231" s="497"/>
      <c r="M4231" s="497"/>
    </row>
    <row r="4232" spans="7:13" x14ac:dyDescent="0.45">
      <c r="G4232" s="497"/>
      <c r="I4232" s="497"/>
      <c r="M4232" s="497"/>
    </row>
    <row r="4233" spans="7:13" x14ac:dyDescent="0.45">
      <c r="G4233" s="497"/>
      <c r="I4233" s="497"/>
      <c r="M4233" s="497"/>
    </row>
    <row r="4234" spans="7:13" x14ac:dyDescent="0.45">
      <c r="G4234" s="497"/>
      <c r="I4234" s="497"/>
      <c r="M4234" s="497"/>
    </row>
    <row r="4235" spans="7:13" x14ac:dyDescent="0.45">
      <c r="G4235" s="497"/>
      <c r="I4235" s="497"/>
      <c r="M4235" s="497"/>
    </row>
    <row r="4236" spans="7:13" x14ac:dyDescent="0.45">
      <c r="G4236" s="497"/>
      <c r="I4236" s="497"/>
      <c r="M4236" s="497"/>
    </row>
    <row r="4237" spans="7:13" x14ac:dyDescent="0.45">
      <c r="G4237" s="497"/>
      <c r="I4237" s="497"/>
      <c r="M4237" s="497"/>
    </row>
    <row r="4238" spans="7:13" x14ac:dyDescent="0.45">
      <c r="G4238" s="497"/>
      <c r="I4238" s="497"/>
      <c r="M4238" s="497"/>
    </row>
    <row r="4239" spans="7:13" x14ac:dyDescent="0.45">
      <c r="G4239" s="497"/>
      <c r="I4239" s="497"/>
      <c r="M4239" s="497"/>
    </row>
    <row r="4240" spans="7:13" x14ac:dyDescent="0.45">
      <c r="G4240" s="497"/>
      <c r="I4240" s="497"/>
      <c r="M4240" s="497"/>
    </row>
    <row r="4241" spans="7:13" x14ac:dyDescent="0.45">
      <c r="G4241" s="497"/>
      <c r="I4241" s="497"/>
      <c r="M4241" s="497"/>
    </row>
    <row r="4242" spans="7:13" x14ac:dyDescent="0.45">
      <c r="G4242" s="497"/>
      <c r="I4242" s="497"/>
      <c r="M4242" s="497"/>
    </row>
    <row r="4243" spans="7:13" x14ac:dyDescent="0.45">
      <c r="G4243" s="497"/>
      <c r="I4243" s="497"/>
      <c r="M4243" s="497"/>
    </row>
    <row r="4244" spans="7:13" x14ac:dyDescent="0.45">
      <c r="G4244" s="497"/>
      <c r="I4244" s="497"/>
      <c r="M4244" s="497"/>
    </row>
    <row r="4245" spans="7:13" x14ac:dyDescent="0.45">
      <c r="G4245" s="497"/>
      <c r="I4245" s="497"/>
      <c r="M4245" s="497"/>
    </row>
    <row r="4246" spans="7:13" x14ac:dyDescent="0.45">
      <c r="G4246" s="497"/>
      <c r="I4246" s="497"/>
      <c r="M4246" s="497"/>
    </row>
    <row r="4247" spans="7:13" x14ac:dyDescent="0.45">
      <c r="G4247" s="497"/>
      <c r="I4247" s="497"/>
      <c r="M4247" s="497"/>
    </row>
    <row r="4248" spans="7:13" x14ac:dyDescent="0.45">
      <c r="G4248" s="497"/>
      <c r="I4248" s="497"/>
      <c r="M4248" s="497"/>
    </row>
    <row r="4249" spans="7:13" x14ac:dyDescent="0.45">
      <c r="G4249" s="497"/>
      <c r="I4249" s="497"/>
      <c r="M4249" s="497"/>
    </row>
    <row r="4250" spans="7:13" x14ac:dyDescent="0.45">
      <c r="G4250" s="497"/>
      <c r="I4250" s="497"/>
      <c r="M4250" s="497"/>
    </row>
    <row r="4251" spans="7:13" x14ac:dyDescent="0.45">
      <c r="G4251" s="497"/>
      <c r="I4251" s="497"/>
      <c r="M4251" s="497"/>
    </row>
    <row r="4252" spans="7:13" x14ac:dyDescent="0.45">
      <c r="G4252" s="497"/>
      <c r="I4252" s="497"/>
      <c r="M4252" s="497"/>
    </row>
    <row r="4253" spans="7:13" x14ac:dyDescent="0.45">
      <c r="G4253" s="497"/>
      <c r="I4253" s="497"/>
      <c r="M4253" s="497"/>
    </row>
    <row r="4254" spans="7:13" x14ac:dyDescent="0.45">
      <c r="G4254" s="497"/>
      <c r="I4254" s="497"/>
      <c r="M4254" s="497"/>
    </row>
    <row r="4255" spans="7:13" x14ac:dyDescent="0.45">
      <c r="G4255" s="497"/>
      <c r="I4255" s="497"/>
      <c r="M4255" s="497"/>
    </row>
    <row r="4256" spans="7:13" x14ac:dyDescent="0.45">
      <c r="G4256" s="497"/>
      <c r="I4256" s="497"/>
      <c r="M4256" s="497"/>
    </row>
    <row r="4257" spans="7:13" x14ac:dyDescent="0.45">
      <c r="G4257" s="497"/>
      <c r="I4257" s="497"/>
      <c r="M4257" s="497"/>
    </row>
    <row r="4258" spans="7:13" x14ac:dyDescent="0.45">
      <c r="G4258" s="497"/>
      <c r="I4258" s="497"/>
      <c r="M4258" s="497"/>
    </row>
    <row r="4259" spans="7:13" x14ac:dyDescent="0.45">
      <c r="G4259" s="497"/>
      <c r="I4259" s="497"/>
      <c r="M4259" s="497"/>
    </row>
    <row r="4260" spans="7:13" x14ac:dyDescent="0.45">
      <c r="G4260" s="497"/>
      <c r="I4260" s="497"/>
      <c r="M4260" s="497"/>
    </row>
    <row r="4261" spans="7:13" x14ac:dyDescent="0.45">
      <c r="G4261" s="497"/>
      <c r="I4261" s="497"/>
      <c r="M4261" s="497"/>
    </row>
    <row r="4262" spans="7:13" x14ac:dyDescent="0.45">
      <c r="G4262" s="497"/>
      <c r="I4262" s="497"/>
      <c r="M4262" s="497"/>
    </row>
    <row r="4263" spans="7:13" x14ac:dyDescent="0.45">
      <c r="G4263" s="497"/>
      <c r="I4263" s="497"/>
      <c r="M4263" s="497"/>
    </row>
    <row r="4264" spans="7:13" x14ac:dyDescent="0.45">
      <c r="G4264" s="497"/>
      <c r="I4264" s="497"/>
      <c r="M4264" s="497"/>
    </row>
    <row r="4265" spans="7:13" x14ac:dyDescent="0.45">
      <c r="G4265" s="497"/>
      <c r="I4265" s="497"/>
      <c r="M4265" s="497"/>
    </row>
    <row r="4266" spans="7:13" x14ac:dyDescent="0.45">
      <c r="G4266" s="497"/>
      <c r="I4266" s="497"/>
      <c r="M4266" s="497"/>
    </row>
    <row r="4267" spans="7:13" x14ac:dyDescent="0.45">
      <c r="G4267" s="497"/>
      <c r="I4267" s="497"/>
      <c r="M4267" s="497"/>
    </row>
    <row r="4268" spans="7:13" x14ac:dyDescent="0.45">
      <c r="G4268" s="497"/>
      <c r="I4268" s="497"/>
      <c r="M4268" s="497"/>
    </row>
    <row r="4269" spans="7:13" x14ac:dyDescent="0.45">
      <c r="G4269" s="497"/>
      <c r="I4269" s="497"/>
      <c r="M4269" s="497"/>
    </row>
    <row r="4270" spans="7:13" x14ac:dyDescent="0.45">
      <c r="G4270" s="497"/>
      <c r="I4270" s="497"/>
      <c r="M4270" s="497"/>
    </row>
    <row r="4271" spans="7:13" x14ac:dyDescent="0.45">
      <c r="G4271" s="497"/>
      <c r="I4271" s="497"/>
      <c r="M4271" s="497"/>
    </row>
    <row r="4272" spans="7:13" x14ac:dyDescent="0.45">
      <c r="G4272" s="497"/>
      <c r="I4272" s="497"/>
      <c r="M4272" s="497"/>
    </row>
    <row r="4273" spans="7:13" x14ac:dyDescent="0.45">
      <c r="G4273" s="497"/>
      <c r="I4273" s="497"/>
      <c r="M4273" s="497"/>
    </row>
    <row r="4274" spans="7:13" x14ac:dyDescent="0.45">
      <c r="G4274" s="497"/>
      <c r="I4274" s="497"/>
      <c r="M4274" s="497"/>
    </row>
    <row r="4275" spans="7:13" x14ac:dyDescent="0.45">
      <c r="G4275" s="497"/>
      <c r="I4275" s="497"/>
      <c r="M4275" s="497"/>
    </row>
    <row r="4276" spans="7:13" x14ac:dyDescent="0.45">
      <c r="G4276" s="497"/>
      <c r="I4276" s="497"/>
      <c r="M4276" s="497"/>
    </row>
    <row r="4277" spans="7:13" x14ac:dyDescent="0.45">
      <c r="G4277" s="497"/>
      <c r="I4277" s="497"/>
      <c r="M4277" s="497"/>
    </row>
    <row r="4278" spans="7:13" x14ac:dyDescent="0.45">
      <c r="G4278" s="497"/>
      <c r="I4278" s="497"/>
      <c r="M4278" s="497"/>
    </row>
    <row r="4279" spans="7:13" x14ac:dyDescent="0.45">
      <c r="G4279" s="497"/>
      <c r="I4279" s="497"/>
      <c r="M4279" s="497"/>
    </row>
    <row r="4280" spans="7:13" x14ac:dyDescent="0.45">
      <c r="G4280" s="497"/>
      <c r="I4280" s="497"/>
      <c r="M4280" s="497"/>
    </row>
    <row r="4281" spans="7:13" x14ac:dyDescent="0.45">
      <c r="G4281" s="497"/>
      <c r="I4281" s="497"/>
      <c r="M4281" s="497"/>
    </row>
    <row r="4282" spans="7:13" x14ac:dyDescent="0.45">
      <c r="G4282" s="497"/>
      <c r="I4282" s="497"/>
      <c r="M4282" s="497"/>
    </row>
    <row r="4283" spans="7:13" x14ac:dyDescent="0.45">
      <c r="G4283" s="497"/>
      <c r="I4283" s="497"/>
      <c r="M4283" s="497"/>
    </row>
    <row r="4284" spans="7:13" x14ac:dyDescent="0.45">
      <c r="G4284" s="497"/>
      <c r="I4284" s="497"/>
      <c r="M4284" s="497"/>
    </row>
    <row r="4285" spans="7:13" x14ac:dyDescent="0.45">
      <c r="G4285" s="497"/>
      <c r="I4285" s="497"/>
      <c r="M4285" s="497"/>
    </row>
    <row r="4286" spans="7:13" x14ac:dyDescent="0.45">
      <c r="G4286" s="497"/>
      <c r="I4286" s="497"/>
      <c r="M4286" s="497"/>
    </row>
    <row r="4287" spans="7:13" x14ac:dyDescent="0.45">
      <c r="G4287" s="497"/>
      <c r="I4287" s="497"/>
      <c r="M4287" s="497"/>
    </row>
    <row r="4288" spans="7:13" x14ac:dyDescent="0.45">
      <c r="G4288" s="497"/>
      <c r="I4288" s="497"/>
      <c r="M4288" s="497"/>
    </row>
    <row r="4289" spans="7:13" x14ac:dyDescent="0.45">
      <c r="G4289" s="497"/>
      <c r="I4289" s="497"/>
      <c r="M4289" s="497"/>
    </row>
    <row r="4290" spans="7:13" x14ac:dyDescent="0.45">
      <c r="G4290" s="497"/>
      <c r="I4290" s="497"/>
      <c r="M4290" s="497"/>
    </row>
    <row r="4291" spans="7:13" x14ac:dyDescent="0.45">
      <c r="G4291" s="497"/>
      <c r="I4291" s="497"/>
      <c r="M4291" s="497"/>
    </row>
    <row r="4292" spans="7:13" x14ac:dyDescent="0.45">
      <c r="G4292" s="497"/>
      <c r="I4292" s="497"/>
      <c r="M4292" s="497"/>
    </row>
    <row r="4293" spans="7:13" x14ac:dyDescent="0.45">
      <c r="G4293" s="497"/>
      <c r="I4293" s="497"/>
      <c r="M4293" s="497"/>
    </row>
    <row r="4294" spans="7:13" x14ac:dyDescent="0.45">
      <c r="G4294" s="497"/>
      <c r="I4294" s="497"/>
      <c r="M4294" s="497"/>
    </row>
    <row r="4295" spans="7:13" x14ac:dyDescent="0.45">
      <c r="G4295" s="497"/>
      <c r="I4295" s="497"/>
      <c r="M4295" s="497"/>
    </row>
    <row r="4296" spans="7:13" x14ac:dyDescent="0.45">
      <c r="G4296" s="497"/>
      <c r="I4296" s="497"/>
      <c r="M4296" s="497"/>
    </row>
    <row r="4297" spans="7:13" x14ac:dyDescent="0.45">
      <c r="G4297" s="497"/>
      <c r="I4297" s="497"/>
      <c r="M4297" s="497"/>
    </row>
    <row r="4298" spans="7:13" x14ac:dyDescent="0.45">
      <c r="G4298" s="497"/>
      <c r="I4298" s="497"/>
      <c r="M4298" s="497"/>
    </row>
    <row r="4299" spans="7:13" x14ac:dyDescent="0.45">
      <c r="G4299" s="497"/>
      <c r="I4299" s="497"/>
      <c r="M4299" s="497"/>
    </row>
    <row r="4300" spans="7:13" x14ac:dyDescent="0.45">
      <c r="G4300" s="497"/>
      <c r="I4300" s="497"/>
      <c r="M4300" s="497"/>
    </row>
    <row r="4301" spans="7:13" x14ac:dyDescent="0.45">
      <c r="G4301" s="497"/>
      <c r="I4301" s="497"/>
      <c r="M4301" s="497"/>
    </row>
    <row r="4302" spans="7:13" x14ac:dyDescent="0.45">
      <c r="G4302" s="497"/>
      <c r="I4302" s="497"/>
      <c r="M4302" s="497"/>
    </row>
    <row r="4303" spans="7:13" x14ac:dyDescent="0.45">
      <c r="G4303" s="497"/>
      <c r="I4303" s="497"/>
      <c r="M4303" s="497"/>
    </row>
    <row r="4304" spans="7:13" x14ac:dyDescent="0.45">
      <c r="G4304" s="497"/>
      <c r="I4304" s="497"/>
      <c r="M4304" s="497"/>
    </row>
    <row r="4305" spans="7:13" x14ac:dyDescent="0.45">
      <c r="G4305" s="497"/>
      <c r="I4305" s="497"/>
      <c r="M4305" s="497"/>
    </row>
    <row r="4306" spans="7:13" x14ac:dyDescent="0.45">
      <c r="G4306" s="497"/>
      <c r="I4306" s="497"/>
      <c r="M4306" s="497"/>
    </row>
    <row r="4307" spans="7:13" x14ac:dyDescent="0.45">
      <c r="G4307" s="497"/>
      <c r="I4307" s="497"/>
      <c r="M4307" s="497"/>
    </row>
    <row r="4308" spans="7:13" x14ac:dyDescent="0.45">
      <c r="G4308" s="497"/>
      <c r="I4308" s="497"/>
      <c r="M4308" s="497"/>
    </row>
    <row r="4309" spans="7:13" x14ac:dyDescent="0.45">
      <c r="G4309" s="497"/>
      <c r="I4309" s="497"/>
      <c r="M4309" s="497"/>
    </row>
    <row r="4310" spans="7:13" x14ac:dyDescent="0.45">
      <c r="G4310" s="497"/>
      <c r="I4310" s="497"/>
      <c r="M4310" s="497"/>
    </row>
    <row r="4311" spans="7:13" x14ac:dyDescent="0.45">
      <c r="G4311" s="497"/>
      <c r="I4311" s="497"/>
      <c r="M4311" s="497"/>
    </row>
    <row r="4312" spans="7:13" x14ac:dyDescent="0.45">
      <c r="G4312" s="497"/>
      <c r="I4312" s="497"/>
      <c r="M4312" s="497"/>
    </row>
    <row r="4313" spans="7:13" x14ac:dyDescent="0.45">
      <c r="G4313" s="497"/>
      <c r="I4313" s="497"/>
      <c r="M4313" s="497"/>
    </row>
    <row r="4314" spans="7:13" x14ac:dyDescent="0.45">
      <c r="G4314" s="497"/>
      <c r="I4314" s="497"/>
      <c r="M4314" s="497"/>
    </row>
    <row r="4315" spans="7:13" x14ac:dyDescent="0.45">
      <c r="G4315" s="497"/>
      <c r="I4315" s="497"/>
      <c r="M4315" s="497"/>
    </row>
    <row r="4316" spans="7:13" x14ac:dyDescent="0.45">
      <c r="G4316" s="497"/>
      <c r="I4316" s="497"/>
      <c r="M4316" s="497"/>
    </row>
    <row r="4317" spans="7:13" x14ac:dyDescent="0.45">
      <c r="G4317" s="497"/>
      <c r="I4317" s="497"/>
      <c r="M4317" s="497"/>
    </row>
    <row r="4318" spans="7:13" x14ac:dyDescent="0.45">
      <c r="G4318" s="497"/>
      <c r="I4318" s="497"/>
      <c r="M4318" s="497"/>
    </row>
    <row r="4319" spans="7:13" x14ac:dyDescent="0.45">
      <c r="G4319" s="497"/>
      <c r="I4319" s="497"/>
      <c r="M4319" s="497"/>
    </row>
    <row r="4320" spans="7:13" x14ac:dyDescent="0.45">
      <c r="G4320" s="497"/>
      <c r="I4320" s="497"/>
      <c r="M4320" s="497"/>
    </row>
    <row r="4321" spans="7:13" x14ac:dyDescent="0.45">
      <c r="G4321" s="497"/>
      <c r="I4321" s="497"/>
      <c r="M4321" s="497"/>
    </row>
    <row r="4322" spans="7:13" x14ac:dyDescent="0.45">
      <c r="G4322" s="497"/>
      <c r="I4322" s="497"/>
      <c r="M4322" s="497"/>
    </row>
    <row r="4323" spans="7:13" x14ac:dyDescent="0.45">
      <c r="G4323" s="497"/>
      <c r="I4323" s="497"/>
      <c r="M4323" s="497"/>
    </row>
    <row r="4324" spans="7:13" x14ac:dyDescent="0.45">
      <c r="G4324" s="497"/>
      <c r="I4324" s="497"/>
      <c r="M4324" s="497"/>
    </row>
    <row r="4325" spans="7:13" x14ac:dyDescent="0.45">
      <c r="G4325" s="497"/>
      <c r="I4325" s="497"/>
      <c r="M4325" s="497"/>
    </row>
    <row r="4326" spans="7:13" x14ac:dyDescent="0.45">
      <c r="G4326" s="497"/>
      <c r="I4326" s="497"/>
      <c r="M4326" s="497"/>
    </row>
    <row r="4327" spans="7:13" x14ac:dyDescent="0.45">
      <c r="G4327" s="497"/>
      <c r="I4327" s="497"/>
      <c r="M4327" s="497"/>
    </row>
    <row r="4328" spans="7:13" x14ac:dyDescent="0.45">
      <c r="G4328" s="497"/>
      <c r="I4328" s="497"/>
      <c r="M4328" s="497"/>
    </row>
    <row r="4329" spans="7:13" x14ac:dyDescent="0.45">
      <c r="G4329" s="497"/>
      <c r="I4329" s="497"/>
      <c r="M4329" s="497"/>
    </row>
    <row r="4330" spans="7:13" x14ac:dyDescent="0.45">
      <c r="G4330" s="497"/>
      <c r="I4330" s="497"/>
      <c r="M4330" s="497"/>
    </row>
    <row r="4331" spans="7:13" x14ac:dyDescent="0.45">
      <c r="G4331" s="497"/>
      <c r="I4331" s="497"/>
      <c r="M4331" s="497"/>
    </row>
    <row r="4332" spans="7:13" x14ac:dyDescent="0.45">
      <c r="G4332" s="497"/>
      <c r="I4332" s="497"/>
      <c r="M4332" s="497"/>
    </row>
    <row r="4333" spans="7:13" x14ac:dyDescent="0.45">
      <c r="G4333" s="497"/>
      <c r="I4333" s="497"/>
      <c r="M4333" s="497"/>
    </row>
    <row r="4334" spans="7:13" x14ac:dyDescent="0.45">
      <c r="G4334" s="497"/>
      <c r="I4334" s="497"/>
      <c r="M4334" s="497"/>
    </row>
    <row r="4335" spans="7:13" x14ac:dyDescent="0.45">
      <c r="G4335" s="497"/>
      <c r="I4335" s="497"/>
      <c r="M4335" s="497"/>
    </row>
    <row r="4336" spans="7:13" x14ac:dyDescent="0.45">
      <c r="G4336" s="497"/>
      <c r="I4336" s="497"/>
      <c r="M4336" s="497"/>
    </row>
    <row r="4337" spans="7:13" x14ac:dyDescent="0.45">
      <c r="G4337" s="497"/>
      <c r="I4337" s="497"/>
      <c r="M4337" s="497"/>
    </row>
    <row r="4338" spans="7:13" x14ac:dyDescent="0.45">
      <c r="G4338" s="497"/>
      <c r="I4338" s="497"/>
      <c r="M4338" s="497"/>
    </row>
    <row r="4339" spans="7:13" x14ac:dyDescent="0.45">
      <c r="G4339" s="497"/>
      <c r="I4339" s="497"/>
      <c r="M4339" s="497"/>
    </row>
    <row r="4340" spans="7:13" x14ac:dyDescent="0.45">
      <c r="G4340" s="497"/>
      <c r="I4340" s="497"/>
      <c r="M4340" s="497"/>
    </row>
    <row r="4341" spans="7:13" x14ac:dyDescent="0.45">
      <c r="G4341" s="497"/>
      <c r="I4341" s="497"/>
      <c r="M4341" s="497"/>
    </row>
    <row r="4342" spans="7:13" x14ac:dyDescent="0.45">
      <c r="G4342" s="497"/>
      <c r="I4342" s="497"/>
      <c r="M4342" s="497"/>
    </row>
    <row r="4343" spans="7:13" x14ac:dyDescent="0.45">
      <c r="G4343" s="497"/>
      <c r="I4343" s="497"/>
      <c r="M4343" s="497"/>
    </row>
    <row r="4344" spans="7:13" x14ac:dyDescent="0.45">
      <c r="G4344" s="497"/>
      <c r="I4344" s="497"/>
      <c r="M4344" s="497"/>
    </row>
    <row r="4345" spans="7:13" x14ac:dyDescent="0.45">
      <c r="G4345" s="497"/>
      <c r="I4345" s="497"/>
      <c r="M4345" s="497"/>
    </row>
    <row r="4346" spans="7:13" x14ac:dyDescent="0.45">
      <c r="G4346" s="497"/>
      <c r="I4346" s="497"/>
      <c r="M4346" s="497"/>
    </row>
    <row r="4347" spans="7:13" x14ac:dyDescent="0.45">
      <c r="G4347" s="497"/>
      <c r="I4347" s="497"/>
      <c r="M4347" s="497"/>
    </row>
    <row r="4348" spans="7:13" x14ac:dyDescent="0.45">
      <c r="G4348" s="497"/>
      <c r="I4348" s="497"/>
      <c r="M4348" s="497"/>
    </row>
    <row r="4349" spans="7:13" x14ac:dyDescent="0.45">
      <c r="G4349" s="497"/>
      <c r="I4349" s="497"/>
      <c r="M4349" s="497"/>
    </row>
    <row r="4350" spans="7:13" x14ac:dyDescent="0.45">
      <c r="G4350" s="497"/>
      <c r="I4350" s="497"/>
      <c r="M4350" s="497"/>
    </row>
    <row r="4351" spans="7:13" x14ac:dyDescent="0.45">
      <c r="G4351" s="497"/>
      <c r="I4351" s="497"/>
      <c r="M4351" s="497"/>
    </row>
    <row r="4352" spans="7:13" x14ac:dyDescent="0.45">
      <c r="G4352" s="497"/>
      <c r="I4352" s="497"/>
      <c r="M4352" s="497"/>
    </row>
    <row r="4353" spans="7:13" x14ac:dyDescent="0.45">
      <c r="G4353" s="497"/>
      <c r="I4353" s="497"/>
      <c r="M4353" s="497"/>
    </row>
    <row r="4354" spans="7:13" x14ac:dyDescent="0.45">
      <c r="G4354" s="497"/>
      <c r="I4354" s="497"/>
      <c r="M4354" s="497"/>
    </row>
    <row r="4355" spans="7:13" x14ac:dyDescent="0.45">
      <c r="G4355" s="497"/>
      <c r="I4355" s="497"/>
      <c r="M4355" s="497"/>
    </row>
    <row r="4356" spans="7:13" x14ac:dyDescent="0.45">
      <c r="G4356" s="497"/>
      <c r="I4356" s="497"/>
      <c r="M4356" s="497"/>
    </row>
    <row r="4357" spans="7:13" x14ac:dyDescent="0.45">
      <c r="G4357" s="497"/>
      <c r="I4357" s="497"/>
      <c r="M4357" s="497"/>
    </row>
    <row r="4358" spans="7:13" x14ac:dyDescent="0.45">
      <c r="G4358" s="497"/>
      <c r="I4358" s="497"/>
      <c r="M4358" s="497"/>
    </row>
    <row r="4359" spans="7:13" x14ac:dyDescent="0.45">
      <c r="G4359" s="497"/>
      <c r="I4359" s="497"/>
      <c r="M4359" s="497"/>
    </row>
    <row r="4360" spans="7:13" x14ac:dyDescent="0.45">
      <c r="G4360" s="497"/>
      <c r="I4360" s="497"/>
      <c r="M4360" s="497"/>
    </row>
    <row r="4361" spans="7:13" x14ac:dyDescent="0.45">
      <c r="G4361" s="497"/>
      <c r="I4361" s="497"/>
      <c r="M4361" s="497"/>
    </row>
    <row r="4362" spans="7:13" x14ac:dyDescent="0.45">
      <c r="G4362" s="497"/>
      <c r="I4362" s="497"/>
      <c r="M4362" s="497"/>
    </row>
    <row r="4363" spans="7:13" x14ac:dyDescent="0.45">
      <c r="G4363" s="497"/>
      <c r="I4363" s="497"/>
      <c r="M4363" s="497"/>
    </row>
    <row r="4364" spans="7:13" x14ac:dyDescent="0.45">
      <c r="G4364" s="497"/>
      <c r="I4364" s="497"/>
      <c r="M4364" s="497"/>
    </row>
    <row r="4365" spans="7:13" x14ac:dyDescent="0.45">
      <c r="G4365" s="497"/>
      <c r="I4365" s="497"/>
      <c r="M4365" s="497"/>
    </row>
    <row r="4366" spans="7:13" x14ac:dyDescent="0.45">
      <c r="G4366" s="497"/>
      <c r="I4366" s="497"/>
      <c r="M4366" s="497"/>
    </row>
    <row r="4367" spans="7:13" x14ac:dyDescent="0.45">
      <c r="G4367" s="497"/>
      <c r="I4367" s="497"/>
      <c r="M4367" s="497"/>
    </row>
    <row r="4368" spans="7:13" x14ac:dyDescent="0.45">
      <c r="G4368" s="497"/>
      <c r="I4368" s="497"/>
      <c r="M4368" s="497"/>
    </row>
    <row r="4369" spans="7:13" x14ac:dyDescent="0.45">
      <c r="G4369" s="497"/>
      <c r="I4369" s="497"/>
      <c r="M4369" s="497"/>
    </row>
    <row r="4370" spans="7:13" x14ac:dyDescent="0.45">
      <c r="G4370" s="497"/>
      <c r="I4370" s="497"/>
      <c r="M4370" s="497"/>
    </row>
    <row r="4371" spans="7:13" x14ac:dyDescent="0.45">
      <c r="G4371" s="497"/>
      <c r="I4371" s="497"/>
      <c r="M4371" s="497"/>
    </row>
    <row r="4372" spans="7:13" x14ac:dyDescent="0.45">
      <c r="G4372" s="497"/>
      <c r="I4372" s="497"/>
      <c r="M4372" s="497"/>
    </row>
    <row r="4373" spans="7:13" x14ac:dyDescent="0.45">
      <c r="G4373" s="497"/>
      <c r="I4373" s="497"/>
      <c r="M4373" s="497"/>
    </row>
    <row r="4374" spans="7:13" x14ac:dyDescent="0.45">
      <c r="G4374" s="497"/>
      <c r="I4374" s="497"/>
      <c r="M4374" s="497"/>
    </row>
    <row r="4375" spans="7:13" x14ac:dyDescent="0.45">
      <c r="G4375" s="497"/>
      <c r="I4375" s="497"/>
      <c r="M4375" s="497"/>
    </row>
    <row r="4376" spans="7:13" x14ac:dyDescent="0.45">
      <c r="G4376" s="497"/>
      <c r="I4376" s="497"/>
      <c r="M4376" s="497"/>
    </row>
    <row r="4377" spans="7:13" x14ac:dyDescent="0.45">
      <c r="G4377" s="497"/>
      <c r="I4377" s="497"/>
      <c r="M4377" s="497"/>
    </row>
    <row r="4378" spans="7:13" x14ac:dyDescent="0.45">
      <c r="G4378" s="497"/>
      <c r="I4378" s="497"/>
      <c r="M4378" s="497"/>
    </row>
    <row r="4379" spans="7:13" x14ac:dyDescent="0.45">
      <c r="G4379" s="497"/>
      <c r="I4379" s="497"/>
      <c r="M4379" s="497"/>
    </row>
    <row r="4380" spans="7:13" x14ac:dyDescent="0.45">
      <c r="G4380" s="497"/>
      <c r="I4380" s="497"/>
      <c r="M4380" s="497"/>
    </row>
    <row r="4381" spans="7:13" x14ac:dyDescent="0.45">
      <c r="G4381" s="497"/>
      <c r="I4381" s="497"/>
      <c r="M4381" s="497"/>
    </row>
    <row r="4382" spans="7:13" x14ac:dyDescent="0.45">
      <c r="G4382" s="497"/>
      <c r="I4382" s="497"/>
      <c r="M4382" s="497"/>
    </row>
    <row r="4383" spans="7:13" x14ac:dyDescent="0.45">
      <c r="G4383" s="497"/>
      <c r="I4383" s="497"/>
      <c r="M4383" s="497"/>
    </row>
    <row r="4384" spans="7:13" x14ac:dyDescent="0.45">
      <c r="G4384" s="497"/>
      <c r="I4384" s="497"/>
      <c r="M4384" s="497"/>
    </row>
    <row r="4385" spans="7:13" x14ac:dyDescent="0.45">
      <c r="G4385" s="497"/>
      <c r="I4385" s="497"/>
      <c r="M4385" s="497"/>
    </row>
    <row r="4386" spans="7:13" x14ac:dyDescent="0.45">
      <c r="G4386" s="497"/>
      <c r="I4386" s="497"/>
      <c r="M4386" s="497"/>
    </row>
    <row r="4387" spans="7:13" x14ac:dyDescent="0.45">
      <c r="G4387" s="497"/>
      <c r="I4387" s="497"/>
      <c r="M4387" s="497"/>
    </row>
    <row r="4388" spans="7:13" x14ac:dyDescent="0.45">
      <c r="G4388" s="497"/>
      <c r="I4388" s="497"/>
      <c r="M4388" s="497"/>
    </row>
    <row r="4389" spans="7:13" x14ac:dyDescent="0.45">
      <c r="G4389" s="497"/>
      <c r="I4389" s="497"/>
      <c r="M4389" s="497"/>
    </row>
    <row r="4390" spans="7:13" x14ac:dyDescent="0.45">
      <c r="G4390" s="497"/>
      <c r="I4390" s="497"/>
      <c r="M4390" s="497"/>
    </row>
    <row r="4391" spans="7:13" x14ac:dyDescent="0.45">
      <c r="G4391" s="497"/>
      <c r="I4391" s="497"/>
      <c r="M4391" s="497"/>
    </row>
    <row r="4392" spans="7:13" x14ac:dyDescent="0.45">
      <c r="G4392" s="497"/>
      <c r="I4392" s="497"/>
      <c r="M4392" s="497"/>
    </row>
    <row r="4393" spans="7:13" x14ac:dyDescent="0.45">
      <c r="G4393" s="497"/>
      <c r="I4393" s="497"/>
      <c r="M4393" s="497"/>
    </row>
    <row r="4394" spans="7:13" x14ac:dyDescent="0.45">
      <c r="G4394" s="497"/>
      <c r="I4394" s="497"/>
      <c r="M4394" s="497"/>
    </row>
    <row r="4395" spans="7:13" x14ac:dyDescent="0.45">
      <c r="G4395" s="497"/>
      <c r="I4395" s="497"/>
      <c r="M4395" s="497"/>
    </row>
    <row r="4396" spans="7:13" x14ac:dyDescent="0.45">
      <c r="G4396" s="497"/>
      <c r="I4396" s="497"/>
      <c r="M4396" s="497"/>
    </row>
    <row r="4397" spans="7:13" x14ac:dyDescent="0.45">
      <c r="G4397" s="497"/>
      <c r="I4397" s="497"/>
      <c r="M4397" s="497"/>
    </row>
    <row r="4398" spans="7:13" x14ac:dyDescent="0.45">
      <c r="G4398" s="497"/>
      <c r="I4398" s="497"/>
      <c r="M4398" s="497"/>
    </row>
    <row r="4399" spans="7:13" x14ac:dyDescent="0.45">
      <c r="G4399" s="497"/>
      <c r="I4399" s="497"/>
      <c r="M4399" s="497"/>
    </row>
    <row r="4400" spans="7:13" x14ac:dyDescent="0.45">
      <c r="G4400" s="497"/>
      <c r="I4400" s="497"/>
      <c r="M4400" s="497"/>
    </row>
    <row r="4401" spans="7:13" x14ac:dyDescent="0.45">
      <c r="G4401" s="497"/>
      <c r="I4401" s="497"/>
      <c r="M4401" s="497"/>
    </row>
    <row r="4402" spans="7:13" x14ac:dyDescent="0.45">
      <c r="G4402" s="497"/>
      <c r="I4402" s="497"/>
      <c r="M4402" s="497"/>
    </row>
    <row r="4403" spans="7:13" x14ac:dyDescent="0.45">
      <c r="G4403" s="497"/>
      <c r="I4403" s="497"/>
      <c r="M4403" s="497"/>
    </row>
    <row r="4404" spans="7:13" x14ac:dyDescent="0.45">
      <c r="G4404" s="497"/>
      <c r="I4404" s="497"/>
      <c r="M4404" s="497"/>
    </row>
    <row r="4405" spans="7:13" x14ac:dyDescent="0.45">
      <c r="G4405" s="497"/>
      <c r="I4405" s="497"/>
      <c r="M4405" s="497"/>
    </row>
    <row r="4406" spans="7:13" x14ac:dyDescent="0.45">
      <c r="G4406" s="497"/>
      <c r="I4406" s="497"/>
      <c r="M4406" s="497"/>
    </row>
    <row r="4407" spans="7:13" x14ac:dyDescent="0.45">
      <c r="G4407" s="497"/>
      <c r="I4407" s="497"/>
      <c r="M4407" s="497"/>
    </row>
    <row r="4408" spans="7:13" x14ac:dyDescent="0.45">
      <c r="G4408" s="497"/>
      <c r="I4408" s="497"/>
      <c r="M4408" s="497"/>
    </row>
    <row r="4409" spans="7:13" x14ac:dyDescent="0.45">
      <c r="G4409" s="497"/>
      <c r="I4409" s="497"/>
      <c r="M4409" s="497"/>
    </row>
    <row r="4410" spans="7:13" x14ac:dyDescent="0.45">
      <c r="G4410" s="497"/>
      <c r="I4410" s="497"/>
      <c r="M4410" s="497"/>
    </row>
    <row r="4411" spans="7:13" x14ac:dyDescent="0.45">
      <c r="G4411" s="497"/>
      <c r="I4411" s="497"/>
      <c r="M4411" s="497"/>
    </row>
    <row r="4412" spans="7:13" x14ac:dyDescent="0.45">
      <c r="G4412" s="497"/>
      <c r="I4412" s="497"/>
      <c r="M4412" s="497"/>
    </row>
    <row r="4413" spans="7:13" x14ac:dyDescent="0.45">
      <c r="G4413" s="497"/>
      <c r="I4413" s="497"/>
      <c r="M4413" s="497"/>
    </row>
    <row r="4414" spans="7:13" x14ac:dyDescent="0.45">
      <c r="G4414" s="497"/>
      <c r="I4414" s="497"/>
      <c r="M4414" s="497"/>
    </row>
    <row r="4415" spans="7:13" x14ac:dyDescent="0.45">
      <c r="G4415" s="497"/>
      <c r="I4415" s="497"/>
      <c r="M4415" s="497"/>
    </row>
    <row r="4416" spans="7:13" x14ac:dyDescent="0.45">
      <c r="G4416" s="497"/>
      <c r="I4416" s="497"/>
      <c r="M4416" s="497"/>
    </row>
    <row r="4417" spans="7:13" x14ac:dyDescent="0.45">
      <c r="G4417" s="497"/>
      <c r="I4417" s="497"/>
      <c r="M4417" s="497"/>
    </row>
    <row r="4418" spans="7:13" x14ac:dyDescent="0.45">
      <c r="G4418" s="497"/>
      <c r="I4418" s="497"/>
      <c r="M4418" s="497"/>
    </row>
    <row r="4419" spans="7:13" x14ac:dyDescent="0.45">
      <c r="G4419" s="497"/>
      <c r="I4419" s="497"/>
      <c r="M4419" s="497"/>
    </row>
    <row r="4420" spans="7:13" x14ac:dyDescent="0.45">
      <c r="G4420" s="497"/>
      <c r="I4420" s="497"/>
      <c r="M4420" s="497"/>
    </row>
    <row r="4421" spans="7:13" x14ac:dyDescent="0.45">
      <c r="G4421" s="497"/>
      <c r="I4421" s="497"/>
      <c r="M4421" s="497"/>
    </row>
    <row r="4422" spans="7:13" x14ac:dyDescent="0.45">
      <c r="G4422" s="497"/>
      <c r="I4422" s="497"/>
      <c r="M4422" s="497"/>
    </row>
    <row r="4423" spans="7:13" x14ac:dyDescent="0.45">
      <c r="G4423" s="497"/>
      <c r="I4423" s="497"/>
      <c r="M4423" s="497"/>
    </row>
    <row r="4424" spans="7:13" x14ac:dyDescent="0.45">
      <c r="G4424" s="497"/>
      <c r="I4424" s="497"/>
      <c r="M4424" s="497"/>
    </row>
    <row r="4425" spans="7:13" x14ac:dyDescent="0.45">
      <c r="G4425" s="497"/>
      <c r="I4425" s="497"/>
      <c r="M4425" s="497"/>
    </row>
    <row r="4426" spans="7:13" x14ac:dyDescent="0.45">
      <c r="G4426" s="497"/>
      <c r="I4426" s="497"/>
      <c r="M4426" s="497"/>
    </row>
    <row r="4427" spans="7:13" x14ac:dyDescent="0.45">
      <c r="G4427" s="497"/>
      <c r="I4427" s="497"/>
      <c r="M4427" s="497"/>
    </row>
    <row r="4428" spans="7:13" x14ac:dyDescent="0.45">
      <c r="G4428" s="497"/>
      <c r="I4428" s="497"/>
      <c r="M4428" s="497"/>
    </row>
    <row r="4429" spans="7:13" x14ac:dyDescent="0.45">
      <c r="G4429" s="497"/>
      <c r="I4429" s="497"/>
      <c r="M4429" s="497"/>
    </row>
    <row r="4430" spans="7:13" x14ac:dyDescent="0.45">
      <c r="G4430" s="497"/>
      <c r="I4430" s="497"/>
      <c r="M4430" s="497"/>
    </row>
    <row r="4431" spans="7:13" x14ac:dyDescent="0.45">
      <c r="G4431" s="497"/>
      <c r="I4431" s="497"/>
      <c r="M4431" s="497"/>
    </row>
    <row r="4432" spans="7:13" x14ac:dyDescent="0.45">
      <c r="G4432" s="497"/>
      <c r="I4432" s="497"/>
      <c r="M4432" s="497"/>
    </row>
    <row r="4433" spans="7:13" x14ac:dyDescent="0.45">
      <c r="G4433" s="497"/>
      <c r="I4433" s="497"/>
      <c r="M4433" s="497"/>
    </row>
    <row r="4434" spans="7:13" x14ac:dyDescent="0.45">
      <c r="G4434" s="497"/>
      <c r="I4434" s="497"/>
      <c r="M4434" s="497"/>
    </row>
    <row r="4435" spans="7:13" x14ac:dyDescent="0.45">
      <c r="G4435" s="497"/>
      <c r="I4435" s="497"/>
      <c r="M4435" s="497"/>
    </row>
    <row r="4436" spans="7:13" x14ac:dyDescent="0.45">
      <c r="G4436" s="497"/>
      <c r="I4436" s="497"/>
      <c r="M4436" s="497"/>
    </row>
    <row r="4437" spans="7:13" x14ac:dyDescent="0.45">
      <c r="G4437" s="497"/>
      <c r="I4437" s="497"/>
      <c r="M4437" s="497"/>
    </row>
    <row r="4438" spans="7:13" x14ac:dyDescent="0.45">
      <c r="G4438" s="497"/>
      <c r="I4438" s="497"/>
      <c r="M4438" s="497"/>
    </row>
    <row r="4439" spans="7:13" x14ac:dyDescent="0.45">
      <c r="G4439" s="497"/>
      <c r="I4439" s="497"/>
      <c r="M4439" s="497"/>
    </row>
    <row r="4440" spans="7:13" x14ac:dyDescent="0.45">
      <c r="G4440" s="497"/>
      <c r="I4440" s="497"/>
      <c r="M4440" s="497"/>
    </row>
    <row r="4441" spans="7:13" x14ac:dyDescent="0.45">
      <c r="G4441" s="497"/>
      <c r="I4441" s="497"/>
      <c r="M4441" s="497"/>
    </row>
    <row r="4442" spans="7:13" x14ac:dyDescent="0.45">
      <c r="G4442" s="497"/>
      <c r="I4442" s="497"/>
      <c r="M4442" s="497"/>
    </row>
    <row r="4443" spans="7:13" x14ac:dyDescent="0.45">
      <c r="G4443" s="497"/>
      <c r="I4443" s="497"/>
      <c r="M4443" s="497"/>
    </row>
    <row r="4444" spans="7:13" x14ac:dyDescent="0.45">
      <c r="G4444" s="497"/>
      <c r="I4444" s="497"/>
      <c r="M4444" s="497"/>
    </row>
    <row r="4445" spans="7:13" x14ac:dyDescent="0.45">
      <c r="G4445" s="497"/>
      <c r="I4445" s="497"/>
      <c r="M4445" s="497"/>
    </row>
    <row r="4446" spans="7:13" x14ac:dyDescent="0.45">
      <c r="G4446" s="497"/>
      <c r="I4446" s="497"/>
      <c r="M4446" s="497"/>
    </row>
    <row r="4447" spans="7:13" x14ac:dyDescent="0.45">
      <c r="G4447" s="497"/>
      <c r="I4447" s="497"/>
      <c r="M4447" s="497"/>
    </row>
    <row r="4448" spans="7:13" x14ac:dyDescent="0.45">
      <c r="G4448" s="497"/>
      <c r="I4448" s="497"/>
      <c r="M4448" s="497"/>
    </row>
    <row r="4449" spans="7:13" x14ac:dyDescent="0.45">
      <c r="G4449" s="497"/>
      <c r="I4449" s="497"/>
      <c r="M4449" s="497"/>
    </row>
    <row r="4450" spans="7:13" x14ac:dyDescent="0.45">
      <c r="G4450" s="497"/>
      <c r="I4450" s="497"/>
      <c r="M4450" s="497"/>
    </row>
    <row r="4451" spans="7:13" x14ac:dyDescent="0.45">
      <c r="G4451" s="497"/>
      <c r="I4451" s="497"/>
      <c r="M4451" s="497"/>
    </row>
    <row r="4452" spans="7:13" x14ac:dyDescent="0.45">
      <c r="G4452" s="497"/>
      <c r="I4452" s="497"/>
      <c r="M4452" s="497"/>
    </row>
    <row r="4453" spans="7:13" x14ac:dyDescent="0.45">
      <c r="G4453" s="497"/>
      <c r="I4453" s="497"/>
      <c r="M4453" s="497"/>
    </row>
    <row r="4454" spans="7:13" x14ac:dyDescent="0.45">
      <c r="G4454" s="497"/>
      <c r="I4454" s="497"/>
      <c r="M4454" s="497"/>
    </row>
    <row r="4455" spans="7:13" x14ac:dyDescent="0.45">
      <c r="G4455" s="497"/>
      <c r="I4455" s="497"/>
      <c r="M4455" s="497"/>
    </row>
    <row r="4456" spans="7:13" x14ac:dyDescent="0.45">
      <c r="G4456" s="497"/>
      <c r="I4456" s="497"/>
      <c r="M4456" s="497"/>
    </row>
    <row r="4457" spans="7:13" x14ac:dyDescent="0.45">
      <c r="G4457" s="497"/>
      <c r="I4457" s="497"/>
      <c r="M4457" s="497"/>
    </row>
    <row r="4458" spans="7:13" x14ac:dyDescent="0.45">
      <c r="G4458" s="497"/>
      <c r="I4458" s="497"/>
      <c r="M4458" s="497"/>
    </row>
    <row r="4459" spans="7:13" x14ac:dyDescent="0.45">
      <c r="G4459" s="497"/>
      <c r="I4459" s="497"/>
      <c r="M4459" s="497"/>
    </row>
    <row r="4460" spans="7:13" x14ac:dyDescent="0.45">
      <c r="G4460" s="497"/>
      <c r="I4460" s="497"/>
      <c r="M4460" s="497"/>
    </row>
    <row r="4461" spans="7:13" x14ac:dyDescent="0.45">
      <c r="G4461" s="497"/>
      <c r="I4461" s="497"/>
      <c r="M4461" s="497"/>
    </row>
    <row r="4462" spans="7:13" x14ac:dyDescent="0.45">
      <c r="G4462" s="497"/>
      <c r="I4462" s="497"/>
      <c r="M4462" s="497"/>
    </row>
    <row r="4463" spans="7:13" x14ac:dyDescent="0.45">
      <c r="G4463" s="497"/>
      <c r="I4463" s="497"/>
      <c r="M4463" s="497"/>
    </row>
    <row r="4464" spans="7:13" x14ac:dyDescent="0.45">
      <c r="G4464" s="497"/>
      <c r="I4464" s="497"/>
      <c r="M4464" s="497"/>
    </row>
    <row r="4465" spans="7:13" x14ac:dyDescent="0.45">
      <c r="G4465" s="497"/>
      <c r="I4465" s="497"/>
      <c r="M4465" s="497"/>
    </row>
    <row r="4466" spans="7:13" x14ac:dyDescent="0.45">
      <c r="G4466" s="497"/>
      <c r="I4466" s="497"/>
      <c r="M4466" s="497"/>
    </row>
    <row r="4467" spans="7:13" x14ac:dyDescent="0.45">
      <c r="G4467" s="497"/>
      <c r="I4467" s="497"/>
      <c r="M4467" s="497"/>
    </row>
    <row r="4468" spans="7:13" x14ac:dyDescent="0.45">
      <c r="G4468" s="497"/>
      <c r="I4468" s="497"/>
      <c r="M4468" s="497"/>
    </row>
    <row r="4469" spans="7:13" x14ac:dyDescent="0.45">
      <c r="G4469" s="497"/>
      <c r="I4469" s="497"/>
      <c r="M4469" s="497"/>
    </row>
    <row r="4470" spans="7:13" x14ac:dyDescent="0.45">
      <c r="G4470" s="497"/>
      <c r="I4470" s="497"/>
      <c r="M4470" s="497"/>
    </row>
    <row r="4471" spans="7:13" x14ac:dyDescent="0.45">
      <c r="G4471" s="497"/>
      <c r="I4471" s="497"/>
      <c r="M4471" s="497"/>
    </row>
    <row r="4472" spans="7:13" x14ac:dyDescent="0.45">
      <c r="G4472" s="497"/>
      <c r="I4472" s="497"/>
      <c r="M4472" s="497"/>
    </row>
    <row r="4473" spans="7:13" x14ac:dyDescent="0.45">
      <c r="G4473" s="497"/>
      <c r="I4473" s="497"/>
      <c r="M4473" s="497"/>
    </row>
    <row r="4474" spans="7:13" x14ac:dyDescent="0.45">
      <c r="G4474" s="497"/>
      <c r="I4474" s="497"/>
      <c r="M4474" s="497"/>
    </row>
    <row r="4475" spans="7:13" x14ac:dyDescent="0.45">
      <c r="G4475" s="497"/>
      <c r="I4475" s="497"/>
      <c r="M4475" s="497"/>
    </row>
    <row r="4476" spans="7:13" x14ac:dyDescent="0.45">
      <c r="G4476" s="497"/>
      <c r="I4476" s="497"/>
      <c r="M4476" s="497"/>
    </row>
    <row r="4477" spans="7:13" x14ac:dyDescent="0.45">
      <c r="G4477" s="497"/>
      <c r="I4477" s="497"/>
      <c r="M4477" s="497"/>
    </row>
    <row r="4478" spans="7:13" x14ac:dyDescent="0.45">
      <c r="G4478" s="497"/>
      <c r="I4478" s="497"/>
      <c r="M4478" s="497"/>
    </row>
    <row r="4479" spans="7:13" x14ac:dyDescent="0.45">
      <c r="G4479" s="497"/>
      <c r="I4479" s="497"/>
      <c r="M4479" s="497"/>
    </row>
    <row r="4480" spans="7:13" x14ac:dyDescent="0.45">
      <c r="G4480" s="497"/>
      <c r="I4480" s="497"/>
      <c r="M4480" s="497"/>
    </row>
    <row r="4481" spans="7:13" x14ac:dyDescent="0.45">
      <c r="G4481" s="497"/>
      <c r="I4481" s="497"/>
      <c r="M4481" s="497"/>
    </row>
    <row r="4482" spans="7:13" x14ac:dyDescent="0.45">
      <c r="G4482" s="497"/>
      <c r="I4482" s="497"/>
      <c r="M4482" s="497"/>
    </row>
    <row r="4483" spans="7:13" x14ac:dyDescent="0.45">
      <c r="G4483" s="497"/>
      <c r="I4483" s="497"/>
      <c r="M4483" s="497"/>
    </row>
    <row r="4484" spans="7:13" x14ac:dyDescent="0.45">
      <c r="G4484" s="497"/>
      <c r="I4484" s="497"/>
      <c r="M4484" s="497"/>
    </row>
    <row r="4485" spans="7:13" x14ac:dyDescent="0.45">
      <c r="G4485" s="497"/>
      <c r="I4485" s="497"/>
      <c r="M4485" s="497"/>
    </row>
    <row r="4486" spans="7:13" x14ac:dyDescent="0.45">
      <c r="G4486" s="497"/>
      <c r="I4486" s="497"/>
      <c r="M4486" s="497"/>
    </row>
    <row r="4487" spans="7:13" x14ac:dyDescent="0.45">
      <c r="G4487" s="497"/>
      <c r="I4487" s="497"/>
      <c r="M4487" s="497"/>
    </row>
    <row r="4488" spans="7:13" x14ac:dyDescent="0.45">
      <c r="G4488" s="497"/>
      <c r="I4488" s="497"/>
      <c r="M4488" s="497"/>
    </row>
    <row r="4489" spans="7:13" x14ac:dyDescent="0.45">
      <c r="G4489" s="497"/>
      <c r="I4489" s="497"/>
      <c r="M4489" s="497"/>
    </row>
    <row r="4490" spans="7:13" x14ac:dyDescent="0.45">
      <c r="G4490" s="497"/>
      <c r="I4490" s="497"/>
      <c r="M4490" s="497"/>
    </row>
    <row r="4491" spans="7:13" x14ac:dyDescent="0.45">
      <c r="G4491" s="497"/>
      <c r="I4491" s="497"/>
      <c r="M4491" s="497"/>
    </row>
    <row r="4492" spans="7:13" x14ac:dyDescent="0.45">
      <c r="G4492" s="497"/>
      <c r="I4492" s="497"/>
      <c r="M4492" s="497"/>
    </row>
    <row r="4493" spans="7:13" x14ac:dyDescent="0.45">
      <c r="G4493" s="497"/>
      <c r="I4493" s="497"/>
      <c r="M4493" s="497"/>
    </row>
    <row r="4494" spans="7:13" x14ac:dyDescent="0.45">
      <c r="G4494" s="497"/>
      <c r="I4494" s="497"/>
      <c r="M4494" s="497"/>
    </row>
    <row r="4495" spans="7:13" x14ac:dyDescent="0.45">
      <c r="G4495" s="497"/>
      <c r="I4495" s="497"/>
      <c r="M4495" s="497"/>
    </row>
    <row r="4496" spans="7:13" x14ac:dyDescent="0.45">
      <c r="G4496" s="497"/>
      <c r="I4496" s="497"/>
      <c r="M4496" s="497"/>
    </row>
    <row r="4497" spans="7:13" x14ac:dyDescent="0.45">
      <c r="G4497" s="497"/>
      <c r="I4497" s="497"/>
      <c r="M4497" s="497"/>
    </row>
    <row r="4498" spans="7:13" x14ac:dyDescent="0.45">
      <c r="G4498" s="497"/>
      <c r="I4498" s="497"/>
      <c r="M4498" s="497"/>
    </row>
    <row r="4499" spans="7:13" x14ac:dyDescent="0.45">
      <c r="G4499" s="497"/>
      <c r="I4499" s="497"/>
      <c r="M4499" s="497"/>
    </row>
    <row r="4500" spans="7:13" x14ac:dyDescent="0.45">
      <c r="G4500" s="497"/>
      <c r="I4500" s="497"/>
      <c r="M4500" s="497"/>
    </row>
    <row r="4501" spans="7:13" x14ac:dyDescent="0.45">
      <c r="G4501" s="497"/>
      <c r="I4501" s="497"/>
      <c r="M4501" s="497"/>
    </row>
    <row r="4502" spans="7:13" x14ac:dyDescent="0.45">
      <c r="G4502" s="497"/>
      <c r="I4502" s="497"/>
      <c r="M4502" s="497"/>
    </row>
    <row r="4503" spans="7:13" x14ac:dyDescent="0.45">
      <c r="G4503" s="497"/>
      <c r="I4503" s="497"/>
      <c r="M4503" s="497"/>
    </row>
    <row r="4504" spans="7:13" x14ac:dyDescent="0.45">
      <c r="G4504" s="497"/>
      <c r="I4504" s="497"/>
      <c r="M4504" s="497"/>
    </row>
    <row r="4505" spans="7:13" x14ac:dyDescent="0.45">
      <c r="G4505" s="497"/>
      <c r="I4505" s="497"/>
      <c r="M4505" s="497"/>
    </row>
    <row r="4506" spans="7:13" x14ac:dyDescent="0.45">
      <c r="G4506" s="497"/>
      <c r="I4506" s="497"/>
      <c r="M4506" s="497"/>
    </row>
    <row r="4507" spans="7:13" x14ac:dyDescent="0.45">
      <c r="G4507" s="497"/>
      <c r="I4507" s="497"/>
      <c r="M4507" s="497"/>
    </row>
    <row r="4508" spans="7:13" x14ac:dyDescent="0.45">
      <c r="G4508" s="497"/>
      <c r="I4508" s="497"/>
      <c r="M4508" s="497"/>
    </row>
    <row r="4509" spans="7:13" x14ac:dyDescent="0.45">
      <c r="G4509" s="497"/>
      <c r="I4509" s="497"/>
      <c r="M4509" s="497"/>
    </row>
    <row r="4510" spans="7:13" x14ac:dyDescent="0.45">
      <c r="G4510" s="497"/>
      <c r="I4510" s="497"/>
      <c r="M4510" s="497"/>
    </row>
    <row r="4511" spans="7:13" x14ac:dyDescent="0.45">
      <c r="G4511" s="497"/>
      <c r="I4511" s="497"/>
      <c r="M4511" s="497"/>
    </row>
    <row r="4512" spans="7:13" x14ac:dyDescent="0.45">
      <c r="G4512" s="497"/>
      <c r="I4512" s="497"/>
      <c r="M4512" s="497"/>
    </row>
    <row r="4513" spans="7:13" x14ac:dyDescent="0.45">
      <c r="G4513" s="497"/>
      <c r="I4513" s="497"/>
      <c r="M4513" s="497"/>
    </row>
    <row r="4514" spans="7:13" x14ac:dyDescent="0.45">
      <c r="G4514" s="497"/>
      <c r="I4514" s="497"/>
      <c r="M4514" s="497"/>
    </row>
    <row r="4515" spans="7:13" x14ac:dyDescent="0.45">
      <c r="G4515" s="497"/>
      <c r="I4515" s="497"/>
      <c r="M4515" s="497"/>
    </row>
    <row r="4516" spans="7:13" x14ac:dyDescent="0.45">
      <c r="G4516" s="497"/>
      <c r="I4516" s="497"/>
      <c r="M4516" s="497"/>
    </row>
    <row r="4517" spans="7:13" x14ac:dyDescent="0.45">
      <c r="G4517" s="497"/>
      <c r="I4517" s="497"/>
      <c r="M4517" s="497"/>
    </row>
    <row r="4518" spans="7:13" x14ac:dyDescent="0.45">
      <c r="G4518" s="497"/>
      <c r="I4518" s="497"/>
      <c r="M4518" s="497"/>
    </row>
    <row r="4519" spans="7:13" x14ac:dyDescent="0.45">
      <c r="G4519" s="497"/>
      <c r="I4519" s="497"/>
      <c r="M4519" s="497"/>
    </row>
    <row r="4520" spans="7:13" x14ac:dyDescent="0.45">
      <c r="G4520" s="497"/>
      <c r="I4520" s="497"/>
      <c r="M4520" s="497"/>
    </row>
    <row r="4521" spans="7:13" x14ac:dyDescent="0.45">
      <c r="G4521" s="497"/>
      <c r="I4521" s="497"/>
      <c r="M4521" s="497"/>
    </row>
    <row r="4522" spans="7:13" x14ac:dyDescent="0.45">
      <c r="G4522" s="497"/>
      <c r="I4522" s="497"/>
      <c r="M4522" s="497"/>
    </row>
    <row r="4523" spans="7:13" x14ac:dyDescent="0.45">
      <c r="G4523" s="497"/>
      <c r="I4523" s="497"/>
      <c r="M4523" s="497"/>
    </row>
    <row r="4524" spans="7:13" x14ac:dyDescent="0.45">
      <c r="G4524" s="497"/>
      <c r="I4524" s="497"/>
      <c r="M4524" s="497"/>
    </row>
    <row r="4525" spans="7:13" x14ac:dyDescent="0.45">
      <c r="G4525" s="497"/>
      <c r="I4525" s="497"/>
      <c r="M4525" s="497"/>
    </row>
    <row r="4526" spans="7:13" x14ac:dyDescent="0.45">
      <c r="G4526" s="497"/>
      <c r="I4526" s="497"/>
      <c r="M4526" s="497"/>
    </row>
    <row r="4527" spans="7:13" x14ac:dyDescent="0.45">
      <c r="G4527" s="497"/>
      <c r="I4527" s="497"/>
      <c r="M4527" s="497"/>
    </row>
    <row r="4528" spans="7:13" x14ac:dyDescent="0.45">
      <c r="G4528" s="497"/>
      <c r="I4528" s="497"/>
      <c r="M4528" s="497"/>
    </row>
    <row r="4529" spans="7:13" x14ac:dyDescent="0.45">
      <c r="G4529" s="497"/>
      <c r="I4529" s="497"/>
      <c r="M4529" s="497"/>
    </row>
    <row r="4530" spans="7:13" x14ac:dyDescent="0.45">
      <c r="G4530" s="497"/>
      <c r="I4530" s="497"/>
      <c r="M4530" s="497"/>
    </row>
    <row r="4531" spans="7:13" x14ac:dyDescent="0.45">
      <c r="G4531" s="497"/>
      <c r="I4531" s="497"/>
      <c r="M4531" s="497"/>
    </row>
    <row r="4532" spans="7:13" x14ac:dyDescent="0.45">
      <c r="G4532" s="497"/>
      <c r="I4532" s="497"/>
      <c r="M4532" s="497"/>
    </row>
    <row r="4533" spans="7:13" x14ac:dyDescent="0.45">
      <c r="G4533" s="497"/>
      <c r="I4533" s="497"/>
      <c r="M4533" s="497"/>
    </row>
    <row r="4534" spans="7:13" x14ac:dyDescent="0.45">
      <c r="G4534" s="497"/>
      <c r="I4534" s="497"/>
      <c r="M4534" s="497"/>
    </row>
    <row r="4535" spans="7:13" x14ac:dyDescent="0.45">
      <c r="G4535" s="497"/>
      <c r="I4535" s="497"/>
      <c r="M4535" s="497"/>
    </row>
    <row r="4536" spans="7:13" x14ac:dyDescent="0.45">
      <c r="G4536" s="497"/>
      <c r="I4536" s="497"/>
      <c r="M4536" s="497"/>
    </row>
    <row r="4537" spans="7:13" x14ac:dyDescent="0.45">
      <c r="G4537" s="497"/>
      <c r="I4537" s="497"/>
      <c r="M4537" s="497"/>
    </row>
    <row r="4538" spans="7:13" x14ac:dyDescent="0.45">
      <c r="G4538" s="497"/>
      <c r="I4538" s="497"/>
      <c r="M4538" s="497"/>
    </row>
    <row r="4539" spans="7:13" x14ac:dyDescent="0.45">
      <c r="G4539" s="497"/>
      <c r="I4539" s="497"/>
      <c r="M4539" s="497"/>
    </row>
    <row r="4540" spans="7:13" x14ac:dyDescent="0.45">
      <c r="G4540" s="497"/>
      <c r="I4540" s="497"/>
      <c r="M4540" s="497"/>
    </row>
    <row r="4541" spans="7:13" x14ac:dyDescent="0.45">
      <c r="G4541" s="497"/>
      <c r="I4541" s="497"/>
      <c r="M4541" s="497"/>
    </row>
    <row r="4542" spans="7:13" x14ac:dyDescent="0.45">
      <c r="G4542" s="497"/>
      <c r="I4542" s="497"/>
      <c r="M4542" s="497"/>
    </row>
    <row r="4543" spans="7:13" x14ac:dyDescent="0.45">
      <c r="G4543" s="497"/>
      <c r="I4543" s="497"/>
      <c r="M4543" s="497"/>
    </row>
    <row r="4544" spans="7:13" x14ac:dyDescent="0.45">
      <c r="G4544" s="497"/>
      <c r="I4544" s="497"/>
      <c r="M4544" s="497"/>
    </row>
    <row r="4545" spans="7:13" x14ac:dyDescent="0.45">
      <c r="G4545" s="497"/>
      <c r="I4545" s="497"/>
      <c r="M4545" s="497"/>
    </row>
    <row r="4546" spans="7:13" x14ac:dyDescent="0.45">
      <c r="G4546" s="497"/>
      <c r="I4546" s="497"/>
      <c r="M4546" s="497"/>
    </row>
    <row r="4547" spans="7:13" x14ac:dyDescent="0.45">
      <c r="G4547" s="497"/>
      <c r="I4547" s="497"/>
      <c r="M4547" s="497"/>
    </row>
    <row r="4548" spans="7:13" x14ac:dyDescent="0.45">
      <c r="G4548" s="497"/>
      <c r="I4548" s="497"/>
      <c r="M4548" s="497"/>
    </row>
    <row r="4549" spans="7:13" x14ac:dyDescent="0.45">
      <c r="G4549" s="497"/>
      <c r="I4549" s="497"/>
      <c r="M4549" s="497"/>
    </row>
    <row r="4550" spans="7:13" x14ac:dyDescent="0.45">
      <c r="G4550" s="497"/>
      <c r="I4550" s="497"/>
      <c r="M4550" s="497"/>
    </row>
    <row r="4551" spans="7:13" x14ac:dyDescent="0.45">
      <c r="G4551" s="497"/>
      <c r="I4551" s="497"/>
      <c r="M4551" s="497"/>
    </row>
    <row r="4552" spans="7:13" x14ac:dyDescent="0.45">
      <c r="G4552" s="497"/>
      <c r="I4552" s="497"/>
      <c r="M4552" s="497"/>
    </row>
    <row r="4553" spans="7:13" x14ac:dyDescent="0.45">
      <c r="G4553" s="497"/>
      <c r="I4553" s="497"/>
      <c r="M4553" s="497"/>
    </row>
    <row r="4554" spans="7:13" x14ac:dyDescent="0.45">
      <c r="G4554" s="497"/>
      <c r="I4554" s="497"/>
      <c r="M4554" s="497"/>
    </row>
    <row r="4555" spans="7:13" x14ac:dyDescent="0.45">
      <c r="G4555" s="497"/>
      <c r="I4555" s="497"/>
      <c r="M4555" s="497"/>
    </row>
    <row r="4556" spans="7:13" x14ac:dyDescent="0.45">
      <c r="G4556" s="497"/>
      <c r="I4556" s="497"/>
      <c r="M4556" s="497"/>
    </row>
    <row r="4557" spans="7:13" x14ac:dyDescent="0.45">
      <c r="G4557" s="497"/>
      <c r="I4557" s="497"/>
      <c r="M4557" s="497"/>
    </row>
    <row r="4558" spans="7:13" x14ac:dyDescent="0.45">
      <c r="G4558" s="497"/>
      <c r="I4558" s="497"/>
      <c r="M4558" s="497"/>
    </row>
    <row r="4559" spans="7:13" x14ac:dyDescent="0.45">
      <c r="G4559" s="497"/>
      <c r="I4559" s="497"/>
      <c r="M4559" s="497"/>
    </row>
    <row r="4560" spans="7:13" x14ac:dyDescent="0.45">
      <c r="G4560" s="497"/>
      <c r="I4560" s="497"/>
      <c r="M4560" s="497"/>
    </row>
    <row r="4561" spans="7:13" x14ac:dyDescent="0.45">
      <c r="G4561" s="497"/>
      <c r="I4561" s="497"/>
      <c r="M4561" s="497"/>
    </row>
    <row r="4562" spans="7:13" x14ac:dyDescent="0.45">
      <c r="G4562" s="497"/>
      <c r="I4562" s="497"/>
      <c r="M4562" s="497"/>
    </row>
    <row r="4563" spans="7:13" x14ac:dyDescent="0.45">
      <c r="G4563" s="497"/>
      <c r="I4563" s="497"/>
      <c r="M4563" s="497"/>
    </row>
    <row r="4564" spans="7:13" x14ac:dyDescent="0.45">
      <c r="G4564" s="497"/>
      <c r="I4564" s="497"/>
      <c r="M4564" s="497"/>
    </row>
    <row r="4565" spans="7:13" x14ac:dyDescent="0.45">
      <c r="G4565" s="497"/>
      <c r="I4565" s="497"/>
      <c r="M4565" s="497"/>
    </row>
    <row r="4566" spans="7:13" x14ac:dyDescent="0.45">
      <c r="G4566" s="497"/>
      <c r="I4566" s="497"/>
      <c r="M4566" s="497"/>
    </row>
    <row r="4567" spans="7:13" x14ac:dyDescent="0.45">
      <c r="G4567" s="497"/>
      <c r="I4567" s="497"/>
      <c r="M4567" s="497"/>
    </row>
    <row r="4568" spans="7:13" x14ac:dyDescent="0.45">
      <c r="G4568" s="497"/>
      <c r="I4568" s="497"/>
      <c r="M4568" s="497"/>
    </row>
    <row r="4569" spans="7:13" x14ac:dyDescent="0.45">
      <c r="G4569" s="497"/>
      <c r="I4569" s="497"/>
      <c r="M4569" s="497"/>
    </row>
    <row r="4570" spans="7:13" x14ac:dyDescent="0.45">
      <c r="G4570" s="497"/>
      <c r="I4570" s="497"/>
      <c r="M4570" s="497"/>
    </row>
    <row r="4571" spans="7:13" x14ac:dyDescent="0.45">
      <c r="G4571" s="497"/>
      <c r="I4571" s="497"/>
      <c r="M4571" s="497"/>
    </row>
    <row r="4572" spans="7:13" x14ac:dyDescent="0.45">
      <c r="G4572" s="497"/>
      <c r="I4572" s="497"/>
      <c r="M4572" s="497"/>
    </row>
    <row r="4573" spans="7:13" x14ac:dyDescent="0.45">
      <c r="G4573" s="497"/>
      <c r="I4573" s="497"/>
      <c r="M4573" s="497"/>
    </row>
    <row r="4574" spans="7:13" x14ac:dyDescent="0.45">
      <c r="G4574" s="497"/>
      <c r="I4574" s="497"/>
      <c r="M4574" s="497"/>
    </row>
    <row r="4575" spans="7:13" x14ac:dyDescent="0.45">
      <c r="G4575" s="497"/>
      <c r="I4575" s="497"/>
      <c r="M4575" s="497"/>
    </row>
    <row r="4576" spans="7:13" x14ac:dyDescent="0.45">
      <c r="G4576" s="497"/>
      <c r="I4576" s="497"/>
      <c r="M4576" s="497"/>
    </row>
    <row r="4577" spans="7:13" x14ac:dyDescent="0.45">
      <c r="G4577" s="497"/>
      <c r="I4577" s="497"/>
      <c r="M4577" s="497"/>
    </row>
    <row r="4578" spans="7:13" x14ac:dyDescent="0.45">
      <c r="G4578" s="497"/>
      <c r="I4578" s="497"/>
      <c r="M4578" s="497"/>
    </row>
    <row r="4579" spans="7:13" x14ac:dyDescent="0.45">
      <c r="G4579" s="497"/>
      <c r="I4579" s="497"/>
      <c r="M4579" s="497"/>
    </row>
    <row r="4580" spans="7:13" x14ac:dyDescent="0.45">
      <c r="G4580" s="497"/>
      <c r="I4580" s="497"/>
      <c r="M4580" s="497"/>
    </row>
    <row r="4581" spans="7:13" x14ac:dyDescent="0.45">
      <c r="G4581" s="497"/>
      <c r="I4581" s="497"/>
      <c r="M4581" s="497"/>
    </row>
    <row r="4582" spans="7:13" x14ac:dyDescent="0.45">
      <c r="G4582" s="497"/>
      <c r="I4582" s="497"/>
      <c r="M4582" s="497"/>
    </row>
    <row r="4583" spans="7:13" x14ac:dyDescent="0.45">
      <c r="G4583" s="497"/>
      <c r="I4583" s="497"/>
      <c r="M4583" s="497"/>
    </row>
    <row r="4584" spans="7:13" x14ac:dyDescent="0.45">
      <c r="G4584" s="497"/>
      <c r="I4584" s="497"/>
      <c r="M4584" s="497"/>
    </row>
    <row r="4585" spans="7:13" x14ac:dyDescent="0.45">
      <c r="G4585" s="497"/>
      <c r="I4585" s="497"/>
      <c r="M4585" s="497"/>
    </row>
    <row r="4586" spans="7:13" x14ac:dyDescent="0.45">
      <c r="G4586" s="497"/>
      <c r="I4586" s="497"/>
      <c r="M4586" s="497"/>
    </row>
    <row r="4587" spans="7:13" x14ac:dyDescent="0.45">
      <c r="G4587" s="497"/>
      <c r="I4587" s="497"/>
      <c r="M4587" s="497"/>
    </row>
    <row r="4588" spans="7:13" x14ac:dyDescent="0.45">
      <c r="G4588" s="497"/>
      <c r="I4588" s="497"/>
      <c r="M4588" s="497"/>
    </row>
    <row r="4589" spans="7:13" x14ac:dyDescent="0.45">
      <c r="G4589" s="497"/>
      <c r="I4589" s="497"/>
      <c r="M4589" s="497"/>
    </row>
    <row r="4590" spans="7:13" x14ac:dyDescent="0.45">
      <c r="G4590" s="497"/>
      <c r="I4590" s="497"/>
      <c r="M4590" s="497"/>
    </row>
    <row r="4591" spans="7:13" x14ac:dyDescent="0.45">
      <c r="G4591" s="497"/>
      <c r="I4591" s="497"/>
      <c r="M4591" s="497"/>
    </row>
    <row r="4592" spans="7:13" x14ac:dyDescent="0.45">
      <c r="G4592" s="497"/>
      <c r="I4592" s="497"/>
      <c r="M4592" s="497"/>
    </row>
    <row r="4593" spans="7:13" x14ac:dyDescent="0.45">
      <c r="G4593" s="497"/>
      <c r="I4593" s="497"/>
      <c r="M4593" s="497"/>
    </row>
    <row r="4594" spans="7:13" x14ac:dyDescent="0.45">
      <c r="G4594" s="497"/>
      <c r="I4594" s="497"/>
      <c r="M4594" s="497"/>
    </row>
    <row r="4595" spans="7:13" x14ac:dyDescent="0.45">
      <c r="G4595" s="497"/>
      <c r="I4595" s="497"/>
      <c r="M4595" s="497"/>
    </row>
    <row r="4596" spans="7:13" x14ac:dyDescent="0.45">
      <c r="G4596" s="497"/>
      <c r="I4596" s="497"/>
      <c r="M4596" s="497"/>
    </row>
    <row r="4597" spans="7:13" x14ac:dyDescent="0.45">
      <c r="G4597" s="497"/>
      <c r="I4597" s="497"/>
      <c r="M4597" s="497"/>
    </row>
    <row r="4598" spans="7:13" x14ac:dyDescent="0.45">
      <c r="G4598" s="497"/>
      <c r="I4598" s="497"/>
      <c r="M4598" s="497"/>
    </row>
    <row r="4599" spans="7:13" x14ac:dyDescent="0.45">
      <c r="I4599" s="497"/>
    </row>
    <row r="4600" spans="7:13" x14ac:dyDescent="0.45">
      <c r="G4600" s="497"/>
      <c r="I4600" s="497"/>
      <c r="M4600" s="497"/>
    </row>
    <row r="4601" spans="7:13" x14ac:dyDescent="0.45">
      <c r="G4601" s="497"/>
      <c r="I4601" s="497"/>
      <c r="M4601" s="497"/>
    </row>
    <row r="4602" spans="7:13" x14ac:dyDescent="0.45">
      <c r="G4602" s="497"/>
      <c r="I4602" s="497"/>
      <c r="M4602" s="497"/>
    </row>
    <row r="4603" spans="7:13" x14ac:dyDescent="0.45">
      <c r="G4603" s="497"/>
      <c r="I4603" s="497"/>
      <c r="M4603" s="497"/>
    </row>
    <row r="4604" spans="7:13" x14ac:dyDescent="0.45">
      <c r="G4604" s="497"/>
      <c r="I4604" s="497"/>
      <c r="M4604" s="497"/>
    </row>
    <row r="4605" spans="7:13" x14ac:dyDescent="0.45">
      <c r="G4605" s="497"/>
      <c r="I4605" s="497"/>
      <c r="M4605" s="497"/>
    </row>
    <row r="4606" spans="7:13" x14ac:dyDescent="0.45">
      <c r="G4606" s="497"/>
      <c r="I4606" s="497"/>
      <c r="M4606" s="497"/>
    </row>
    <row r="4607" spans="7:13" x14ac:dyDescent="0.45">
      <c r="G4607" s="497"/>
      <c r="I4607" s="497"/>
      <c r="M4607" s="497"/>
    </row>
    <row r="4608" spans="7:13" x14ac:dyDescent="0.45">
      <c r="G4608" s="497"/>
      <c r="I4608" s="497"/>
      <c r="M4608" s="497"/>
    </row>
    <row r="4609" spans="7:13" x14ac:dyDescent="0.45">
      <c r="G4609" s="497"/>
      <c r="I4609" s="497"/>
      <c r="M4609" s="497"/>
    </row>
    <row r="4610" spans="7:13" x14ac:dyDescent="0.45">
      <c r="G4610" s="497"/>
      <c r="I4610" s="497"/>
      <c r="M4610" s="497"/>
    </row>
    <row r="4611" spans="7:13" x14ac:dyDescent="0.45">
      <c r="G4611" s="497"/>
      <c r="I4611" s="497"/>
      <c r="M4611" s="497"/>
    </row>
    <row r="4612" spans="7:13" x14ac:dyDescent="0.45">
      <c r="G4612" s="497"/>
      <c r="I4612" s="497"/>
      <c r="M4612" s="497"/>
    </row>
    <row r="4613" spans="7:13" x14ac:dyDescent="0.45">
      <c r="G4613" s="497"/>
      <c r="I4613" s="497"/>
      <c r="M4613" s="497"/>
    </row>
    <row r="4614" spans="7:13" x14ac:dyDescent="0.45">
      <c r="G4614" s="497"/>
      <c r="I4614" s="497"/>
      <c r="M4614" s="497"/>
    </row>
    <row r="4615" spans="7:13" x14ac:dyDescent="0.45">
      <c r="G4615" s="497"/>
      <c r="I4615" s="497"/>
      <c r="M4615" s="497"/>
    </row>
    <row r="4616" spans="7:13" x14ac:dyDescent="0.45">
      <c r="G4616" s="497"/>
      <c r="I4616" s="497"/>
      <c r="M4616" s="497"/>
    </row>
    <row r="4617" spans="7:13" x14ac:dyDescent="0.45">
      <c r="G4617" s="497"/>
      <c r="I4617" s="497"/>
      <c r="M4617" s="497"/>
    </row>
    <row r="4618" spans="7:13" x14ac:dyDescent="0.45">
      <c r="G4618" s="497"/>
      <c r="I4618" s="497"/>
      <c r="M4618" s="497"/>
    </row>
    <row r="4619" spans="7:13" x14ac:dyDescent="0.45">
      <c r="G4619" s="497"/>
      <c r="I4619" s="497"/>
      <c r="M4619" s="497"/>
    </row>
    <row r="4620" spans="7:13" x14ac:dyDescent="0.45">
      <c r="G4620" s="497"/>
      <c r="I4620" s="497"/>
      <c r="M4620" s="497"/>
    </row>
    <row r="4621" spans="7:13" x14ac:dyDescent="0.45">
      <c r="G4621" s="497"/>
      <c r="I4621" s="497"/>
      <c r="M4621" s="497"/>
    </row>
    <row r="4622" spans="7:13" x14ac:dyDescent="0.45">
      <c r="G4622" s="497"/>
      <c r="I4622" s="497"/>
      <c r="M4622" s="497"/>
    </row>
    <row r="4623" spans="7:13" x14ac:dyDescent="0.45">
      <c r="G4623" s="497"/>
      <c r="I4623" s="497"/>
      <c r="M4623" s="497"/>
    </row>
    <row r="4624" spans="7:13" x14ac:dyDescent="0.45">
      <c r="G4624" s="497"/>
      <c r="I4624" s="497"/>
      <c r="M4624" s="497"/>
    </row>
    <row r="4625" spans="7:13" x14ac:dyDescent="0.45">
      <c r="G4625" s="497"/>
      <c r="I4625" s="497"/>
      <c r="M4625" s="497"/>
    </row>
    <row r="4626" spans="7:13" x14ac:dyDescent="0.45">
      <c r="G4626" s="497"/>
      <c r="I4626" s="497"/>
      <c r="M4626" s="497"/>
    </row>
    <row r="4627" spans="7:13" x14ac:dyDescent="0.45">
      <c r="G4627" s="497"/>
      <c r="I4627" s="497"/>
      <c r="M4627" s="497"/>
    </row>
    <row r="4628" spans="7:13" x14ac:dyDescent="0.45">
      <c r="G4628" s="497"/>
      <c r="I4628" s="497"/>
      <c r="M4628" s="497"/>
    </row>
    <row r="4629" spans="7:13" x14ac:dyDescent="0.45">
      <c r="G4629" s="497"/>
      <c r="I4629" s="497"/>
      <c r="M4629" s="497"/>
    </row>
    <row r="4630" spans="7:13" x14ac:dyDescent="0.45">
      <c r="G4630" s="497"/>
      <c r="I4630" s="497"/>
      <c r="M4630" s="497"/>
    </row>
    <row r="4631" spans="7:13" x14ac:dyDescent="0.45">
      <c r="G4631" s="497"/>
      <c r="I4631" s="497"/>
      <c r="M4631" s="497"/>
    </row>
    <row r="4632" spans="7:13" x14ac:dyDescent="0.45">
      <c r="G4632" s="497"/>
      <c r="I4632" s="497"/>
      <c r="M4632" s="497"/>
    </row>
    <row r="4633" spans="7:13" x14ac:dyDescent="0.45">
      <c r="G4633" s="497"/>
      <c r="I4633" s="497"/>
      <c r="M4633" s="497"/>
    </row>
    <row r="4634" spans="7:13" x14ac:dyDescent="0.45">
      <c r="G4634" s="497"/>
      <c r="I4634" s="497"/>
      <c r="M4634" s="497"/>
    </row>
    <row r="4635" spans="7:13" x14ac:dyDescent="0.45">
      <c r="G4635" s="497"/>
      <c r="I4635" s="497"/>
      <c r="M4635" s="497"/>
    </row>
    <row r="4636" spans="7:13" x14ac:dyDescent="0.45">
      <c r="G4636" s="497"/>
      <c r="I4636" s="497"/>
      <c r="M4636" s="497"/>
    </row>
    <row r="4637" spans="7:13" x14ac:dyDescent="0.45">
      <c r="G4637" s="497"/>
      <c r="I4637" s="497"/>
      <c r="M4637" s="497"/>
    </row>
    <row r="4638" spans="7:13" x14ac:dyDescent="0.45">
      <c r="G4638" s="497"/>
      <c r="I4638" s="497"/>
      <c r="M4638" s="497"/>
    </row>
    <row r="4639" spans="7:13" x14ac:dyDescent="0.45">
      <c r="G4639" s="497"/>
      <c r="I4639" s="497"/>
      <c r="M4639" s="497"/>
    </row>
    <row r="4640" spans="7:13" x14ac:dyDescent="0.45">
      <c r="G4640" s="497"/>
      <c r="I4640" s="497"/>
      <c r="M4640" s="497"/>
    </row>
    <row r="4641" spans="7:13" x14ac:dyDescent="0.45">
      <c r="G4641" s="497"/>
      <c r="I4641" s="497"/>
      <c r="M4641" s="497"/>
    </row>
    <row r="4642" spans="7:13" x14ac:dyDescent="0.45">
      <c r="G4642" s="497"/>
      <c r="I4642" s="497"/>
      <c r="M4642" s="497"/>
    </row>
    <row r="4643" spans="7:13" x14ac:dyDescent="0.45">
      <c r="G4643" s="497"/>
      <c r="I4643" s="497"/>
      <c r="M4643" s="497"/>
    </row>
    <row r="4644" spans="7:13" x14ac:dyDescent="0.45">
      <c r="G4644" s="497"/>
      <c r="I4644" s="497"/>
      <c r="M4644" s="497"/>
    </row>
    <row r="4645" spans="7:13" x14ac:dyDescent="0.45">
      <c r="G4645" s="497"/>
      <c r="I4645" s="497"/>
      <c r="M4645" s="497"/>
    </row>
    <row r="4646" spans="7:13" x14ac:dyDescent="0.45">
      <c r="G4646" s="497"/>
      <c r="I4646" s="497"/>
      <c r="M4646" s="497"/>
    </row>
    <row r="4647" spans="7:13" x14ac:dyDescent="0.45">
      <c r="G4647" s="497"/>
      <c r="I4647" s="497"/>
      <c r="M4647" s="497"/>
    </row>
    <row r="4648" spans="7:13" x14ac:dyDescent="0.45">
      <c r="G4648" s="497"/>
      <c r="I4648" s="497"/>
      <c r="M4648" s="497"/>
    </row>
    <row r="4649" spans="7:13" x14ac:dyDescent="0.45">
      <c r="G4649" s="497"/>
      <c r="I4649" s="497"/>
      <c r="M4649" s="497"/>
    </row>
    <row r="4650" spans="7:13" x14ac:dyDescent="0.45">
      <c r="G4650" s="497"/>
      <c r="I4650" s="497"/>
      <c r="M4650" s="497"/>
    </row>
    <row r="4651" spans="7:13" x14ac:dyDescent="0.45">
      <c r="G4651" s="497"/>
      <c r="I4651" s="497"/>
      <c r="M4651" s="497"/>
    </row>
    <row r="4652" spans="7:13" x14ac:dyDescent="0.45">
      <c r="G4652" s="497"/>
      <c r="I4652" s="497"/>
      <c r="M4652" s="497"/>
    </row>
    <row r="4653" spans="7:13" x14ac:dyDescent="0.45">
      <c r="G4653" s="497"/>
      <c r="I4653" s="497"/>
      <c r="M4653" s="497"/>
    </row>
    <row r="4654" spans="7:13" x14ac:dyDescent="0.45">
      <c r="G4654" s="497"/>
      <c r="I4654" s="497"/>
      <c r="M4654" s="497"/>
    </row>
    <row r="4655" spans="7:13" x14ac:dyDescent="0.45">
      <c r="G4655" s="497"/>
      <c r="I4655" s="497"/>
      <c r="M4655" s="497"/>
    </row>
    <row r="4656" spans="7:13" x14ac:dyDescent="0.45">
      <c r="G4656" s="497"/>
      <c r="I4656" s="497"/>
      <c r="M4656" s="497"/>
    </row>
    <row r="4657" spans="7:13" x14ac:dyDescent="0.45">
      <c r="G4657" s="497"/>
      <c r="I4657" s="497"/>
      <c r="M4657" s="497"/>
    </row>
    <row r="4658" spans="7:13" x14ac:dyDescent="0.45">
      <c r="G4658" s="497"/>
      <c r="I4658" s="497"/>
      <c r="M4658" s="497"/>
    </row>
    <row r="4659" spans="7:13" x14ac:dyDescent="0.45">
      <c r="G4659" s="497"/>
      <c r="I4659" s="497"/>
      <c r="M4659" s="497"/>
    </row>
    <row r="4660" spans="7:13" x14ac:dyDescent="0.45">
      <c r="G4660" s="497"/>
      <c r="I4660" s="497"/>
      <c r="M4660" s="497"/>
    </row>
    <row r="4661" spans="7:13" x14ac:dyDescent="0.45">
      <c r="G4661" s="497"/>
      <c r="I4661" s="497"/>
      <c r="M4661" s="497"/>
    </row>
    <row r="4662" spans="7:13" x14ac:dyDescent="0.45">
      <c r="G4662" s="497"/>
      <c r="I4662" s="497"/>
      <c r="M4662" s="497"/>
    </row>
    <row r="4663" spans="7:13" x14ac:dyDescent="0.45">
      <c r="G4663" s="497"/>
      <c r="I4663" s="497"/>
      <c r="M4663" s="497"/>
    </row>
    <row r="4664" spans="7:13" x14ac:dyDescent="0.45">
      <c r="G4664" s="497"/>
      <c r="I4664" s="497"/>
      <c r="M4664" s="497"/>
    </row>
    <row r="4665" spans="7:13" x14ac:dyDescent="0.45">
      <c r="G4665" s="497"/>
      <c r="I4665" s="497"/>
      <c r="M4665" s="497"/>
    </row>
    <row r="4666" spans="7:13" x14ac:dyDescent="0.45">
      <c r="G4666" s="497"/>
      <c r="I4666" s="497"/>
      <c r="M4666" s="497"/>
    </row>
    <row r="4667" spans="7:13" x14ac:dyDescent="0.45">
      <c r="G4667" s="497"/>
      <c r="I4667" s="497"/>
      <c r="M4667" s="497"/>
    </row>
    <row r="4668" spans="7:13" x14ac:dyDescent="0.45">
      <c r="G4668" s="497"/>
      <c r="I4668" s="497"/>
      <c r="M4668" s="497"/>
    </row>
    <row r="4669" spans="7:13" x14ac:dyDescent="0.45">
      <c r="G4669" s="497"/>
      <c r="I4669" s="497"/>
      <c r="M4669" s="497"/>
    </row>
    <row r="4670" spans="7:13" x14ac:dyDescent="0.45">
      <c r="G4670" s="497"/>
      <c r="I4670" s="497"/>
      <c r="M4670" s="497"/>
    </row>
    <row r="4671" spans="7:13" x14ac:dyDescent="0.45">
      <c r="G4671" s="497"/>
      <c r="I4671" s="497"/>
      <c r="M4671" s="497"/>
    </row>
    <row r="4672" spans="7:13" x14ac:dyDescent="0.45">
      <c r="G4672" s="497"/>
      <c r="I4672" s="497"/>
      <c r="M4672" s="497"/>
    </row>
    <row r="4673" spans="7:13" x14ac:dyDescent="0.45">
      <c r="G4673" s="497"/>
      <c r="I4673" s="497"/>
      <c r="M4673" s="497"/>
    </row>
    <row r="4674" spans="7:13" x14ac:dyDescent="0.45">
      <c r="G4674" s="497"/>
      <c r="I4674" s="497"/>
      <c r="M4674" s="497"/>
    </row>
    <row r="4675" spans="7:13" x14ac:dyDescent="0.45">
      <c r="G4675" s="497"/>
      <c r="I4675" s="497"/>
      <c r="M4675" s="497"/>
    </row>
    <row r="4676" spans="7:13" x14ac:dyDescent="0.45">
      <c r="G4676" s="497"/>
      <c r="I4676" s="497"/>
      <c r="M4676" s="497"/>
    </row>
    <row r="4677" spans="7:13" x14ac:dyDescent="0.45">
      <c r="G4677" s="497"/>
      <c r="I4677" s="497"/>
      <c r="M4677" s="497"/>
    </row>
    <row r="4678" spans="7:13" x14ac:dyDescent="0.45">
      <c r="G4678" s="497"/>
      <c r="I4678" s="497"/>
      <c r="M4678" s="497"/>
    </row>
    <row r="4679" spans="7:13" x14ac:dyDescent="0.45">
      <c r="G4679" s="497"/>
      <c r="I4679" s="497"/>
      <c r="M4679" s="497"/>
    </row>
    <row r="4680" spans="7:13" x14ac:dyDescent="0.45">
      <c r="G4680" s="497"/>
      <c r="I4680" s="497"/>
      <c r="M4680" s="497"/>
    </row>
    <row r="4681" spans="7:13" x14ac:dyDescent="0.45">
      <c r="G4681" s="497"/>
      <c r="I4681" s="497"/>
      <c r="M4681" s="497"/>
    </row>
    <row r="4682" spans="7:13" x14ac:dyDescent="0.45">
      <c r="G4682" s="497"/>
      <c r="I4682" s="497"/>
      <c r="M4682" s="497"/>
    </row>
    <row r="4683" spans="7:13" x14ac:dyDescent="0.45">
      <c r="G4683" s="497"/>
      <c r="I4683" s="497"/>
      <c r="M4683" s="497"/>
    </row>
    <row r="4684" spans="7:13" x14ac:dyDescent="0.45">
      <c r="G4684" s="497"/>
      <c r="I4684" s="497"/>
      <c r="M4684" s="497"/>
    </row>
    <row r="4685" spans="7:13" x14ac:dyDescent="0.45">
      <c r="G4685" s="497"/>
      <c r="I4685" s="497"/>
      <c r="M4685" s="497"/>
    </row>
    <row r="4686" spans="7:13" x14ac:dyDescent="0.45">
      <c r="G4686" s="497"/>
      <c r="I4686" s="497"/>
      <c r="M4686" s="497"/>
    </row>
    <row r="4687" spans="7:13" x14ac:dyDescent="0.45">
      <c r="G4687" s="497"/>
      <c r="I4687" s="497"/>
      <c r="M4687" s="497"/>
    </row>
    <row r="4688" spans="7:13" x14ac:dyDescent="0.45">
      <c r="G4688" s="497"/>
      <c r="I4688" s="497"/>
      <c r="M4688" s="497"/>
    </row>
    <row r="4689" spans="7:13" x14ac:dyDescent="0.45">
      <c r="G4689" s="497"/>
      <c r="I4689" s="497"/>
      <c r="M4689" s="497"/>
    </row>
    <row r="4690" spans="7:13" x14ac:dyDescent="0.45">
      <c r="G4690" s="497"/>
      <c r="I4690" s="497"/>
      <c r="M4690" s="497"/>
    </row>
    <row r="4691" spans="7:13" x14ac:dyDescent="0.45">
      <c r="G4691" s="497"/>
      <c r="I4691" s="497"/>
      <c r="M4691" s="497"/>
    </row>
    <row r="4692" spans="7:13" x14ac:dyDescent="0.45">
      <c r="G4692" s="497"/>
      <c r="I4692" s="497"/>
      <c r="M4692" s="497"/>
    </row>
    <row r="4693" spans="7:13" x14ac:dyDescent="0.45">
      <c r="G4693" s="497"/>
      <c r="I4693" s="497"/>
      <c r="M4693" s="497"/>
    </row>
    <row r="4694" spans="7:13" x14ac:dyDescent="0.45">
      <c r="G4694" s="497"/>
      <c r="I4694" s="497"/>
      <c r="M4694" s="497"/>
    </row>
    <row r="4695" spans="7:13" x14ac:dyDescent="0.45">
      <c r="G4695" s="497"/>
      <c r="I4695" s="497"/>
      <c r="M4695" s="497"/>
    </row>
    <row r="4696" spans="7:13" x14ac:dyDescent="0.45">
      <c r="G4696" s="497"/>
      <c r="I4696" s="497"/>
      <c r="M4696" s="497"/>
    </row>
    <row r="4697" spans="7:13" x14ac:dyDescent="0.45">
      <c r="G4697" s="497"/>
      <c r="I4697" s="497"/>
      <c r="M4697" s="497"/>
    </row>
    <row r="4698" spans="7:13" x14ac:dyDescent="0.45">
      <c r="G4698" s="497"/>
      <c r="I4698" s="497"/>
      <c r="M4698" s="497"/>
    </row>
    <row r="4699" spans="7:13" x14ac:dyDescent="0.45">
      <c r="G4699" s="497"/>
      <c r="I4699" s="497"/>
      <c r="M4699" s="497"/>
    </row>
    <row r="4700" spans="7:13" x14ac:dyDescent="0.45">
      <c r="G4700" s="497"/>
      <c r="I4700" s="497"/>
      <c r="M4700" s="497"/>
    </row>
    <row r="4701" spans="7:13" x14ac:dyDescent="0.45">
      <c r="G4701" s="497"/>
      <c r="I4701" s="497"/>
      <c r="M4701" s="497"/>
    </row>
    <row r="4702" spans="7:13" x14ac:dyDescent="0.45">
      <c r="G4702" s="497"/>
      <c r="I4702" s="497"/>
      <c r="M4702" s="497"/>
    </row>
    <row r="4703" spans="7:13" x14ac:dyDescent="0.45">
      <c r="G4703" s="497"/>
      <c r="I4703" s="497"/>
      <c r="M4703" s="497"/>
    </row>
    <row r="4704" spans="7:13" x14ac:dyDescent="0.45">
      <c r="G4704" s="497"/>
      <c r="I4704" s="497"/>
      <c r="M4704" s="497"/>
    </row>
    <row r="4705" spans="7:13" x14ac:dyDescent="0.45">
      <c r="G4705" s="497"/>
      <c r="I4705" s="497"/>
      <c r="M4705" s="497"/>
    </row>
    <row r="4706" spans="7:13" x14ac:dyDescent="0.45">
      <c r="G4706" s="497"/>
      <c r="I4706" s="497"/>
      <c r="M4706" s="497"/>
    </row>
    <row r="4707" spans="7:13" x14ac:dyDescent="0.45">
      <c r="G4707" s="497"/>
      <c r="I4707" s="497"/>
      <c r="M4707" s="497"/>
    </row>
    <row r="4708" spans="7:13" x14ac:dyDescent="0.45">
      <c r="G4708" s="497"/>
      <c r="I4708" s="497"/>
      <c r="M4708" s="497"/>
    </row>
    <row r="4709" spans="7:13" x14ac:dyDescent="0.45">
      <c r="G4709" s="497"/>
      <c r="I4709" s="497"/>
      <c r="M4709" s="497"/>
    </row>
    <row r="4710" spans="7:13" x14ac:dyDescent="0.45">
      <c r="G4710" s="497"/>
      <c r="I4710" s="497"/>
      <c r="M4710" s="497"/>
    </row>
    <row r="4711" spans="7:13" x14ac:dyDescent="0.45">
      <c r="G4711" s="497"/>
      <c r="I4711" s="497"/>
      <c r="M4711" s="497"/>
    </row>
    <row r="4712" spans="7:13" x14ac:dyDescent="0.45">
      <c r="G4712" s="497"/>
      <c r="I4712" s="497"/>
      <c r="M4712" s="497"/>
    </row>
    <row r="4713" spans="7:13" x14ac:dyDescent="0.45">
      <c r="G4713" s="497"/>
      <c r="I4713" s="497"/>
      <c r="M4713" s="497"/>
    </row>
    <row r="4714" spans="7:13" x14ac:dyDescent="0.45">
      <c r="G4714" s="497"/>
      <c r="I4714" s="497"/>
      <c r="M4714" s="497"/>
    </row>
    <row r="4715" spans="7:13" x14ac:dyDescent="0.45">
      <c r="G4715" s="497"/>
      <c r="I4715" s="497"/>
      <c r="M4715" s="497"/>
    </row>
    <row r="4716" spans="7:13" x14ac:dyDescent="0.45">
      <c r="G4716" s="497"/>
      <c r="I4716" s="497"/>
      <c r="M4716" s="497"/>
    </row>
    <row r="4717" spans="7:13" x14ac:dyDescent="0.45">
      <c r="G4717" s="497"/>
      <c r="I4717" s="497"/>
      <c r="M4717" s="497"/>
    </row>
    <row r="4718" spans="7:13" x14ac:dyDescent="0.45">
      <c r="G4718" s="497"/>
      <c r="I4718" s="497"/>
      <c r="M4718" s="497"/>
    </row>
    <row r="4719" spans="7:13" x14ac:dyDescent="0.45">
      <c r="G4719" s="497"/>
      <c r="I4719" s="497"/>
      <c r="M4719" s="497"/>
    </row>
    <row r="4720" spans="7:13" x14ac:dyDescent="0.45">
      <c r="G4720" s="497"/>
      <c r="I4720" s="497"/>
      <c r="M4720" s="497"/>
    </row>
    <row r="4721" spans="7:13" x14ac:dyDescent="0.45">
      <c r="G4721" s="497"/>
      <c r="I4721" s="497"/>
      <c r="M4721" s="497"/>
    </row>
    <row r="4722" spans="7:13" x14ac:dyDescent="0.45">
      <c r="G4722" s="497"/>
      <c r="I4722" s="497"/>
      <c r="M4722" s="497"/>
    </row>
    <row r="4723" spans="7:13" x14ac:dyDescent="0.45">
      <c r="G4723" s="497"/>
      <c r="I4723" s="497"/>
      <c r="M4723" s="497"/>
    </row>
    <row r="4724" spans="7:13" x14ac:dyDescent="0.45">
      <c r="G4724" s="497"/>
      <c r="I4724" s="497"/>
      <c r="M4724" s="497"/>
    </row>
    <row r="4725" spans="7:13" x14ac:dyDescent="0.45">
      <c r="G4725" s="497"/>
      <c r="I4725" s="497"/>
      <c r="M4725" s="497"/>
    </row>
    <row r="4726" spans="7:13" x14ac:dyDescent="0.45">
      <c r="G4726" s="497"/>
      <c r="I4726" s="497"/>
      <c r="M4726" s="497"/>
    </row>
    <row r="4727" spans="7:13" x14ac:dyDescent="0.45">
      <c r="G4727" s="497"/>
      <c r="I4727" s="497"/>
      <c r="M4727" s="497"/>
    </row>
    <row r="4728" spans="7:13" x14ac:dyDescent="0.45">
      <c r="G4728" s="497"/>
      <c r="I4728" s="497"/>
      <c r="M4728" s="497"/>
    </row>
    <row r="4729" spans="7:13" x14ac:dyDescent="0.45">
      <c r="G4729" s="497"/>
      <c r="I4729" s="497"/>
      <c r="M4729" s="497"/>
    </row>
    <row r="4730" spans="7:13" x14ac:dyDescent="0.45">
      <c r="G4730" s="497"/>
      <c r="I4730" s="497"/>
      <c r="M4730" s="497"/>
    </row>
    <row r="4731" spans="7:13" x14ac:dyDescent="0.45">
      <c r="G4731" s="497"/>
      <c r="I4731" s="497"/>
      <c r="M4731" s="497"/>
    </row>
    <row r="4732" spans="7:13" x14ac:dyDescent="0.45">
      <c r="G4732" s="497"/>
      <c r="I4732" s="497"/>
      <c r="M4732" s="497"/>
    </row>
    <row r="4733" spans="7:13" x14ac:dyDescent="0.45">
      <c r="G4733" s="497"/>
      <c r="I4733" s="497"/>
      <c r="M4733" s="497"/>
    </row>
    <row r="4734" spans="7:13" x14ac:dyDescent="0.45">
      <c r="G4734" s="497"/>
      <c r="I4734" s="497"/>
      <c r="M4734" s="497"/>
    </row>
    <row r="4735" spans="7:13" x14ac:dyDescent="0.45">
      <c r="G4735" s="497"/>
      <c r="I4735" s="497"/>
      <c r="M4735" s="497"/>
    </row>
    <row r="4736" spans="7:13" x14ac:dyDescent="0.45">
      <c r="G4736" s="497"/>
      <c r="I4736" s="497"/>
      <c r="M4736" s="497"/>
    </row>
    <row r="4737" spans="7:13" x14ac:dyDescent="0.45">
      <c r="G4737" s="497"/>
      <c r="I4737" s="497"/>
      <c r="M4737" s="497"/>
    </row>
    <row r="4738" spans="7:13" x14ac:dyDescent="0.45">
      <c r="G4738" s="497"/>
      <c r="I4738" s="497"/>
      <c r="M4738" s="497"/>
    </row>
    <row r="4739" spans="7:13" x14ac:dyDescent="0.45">
      <c r="G4739" s="497"/>
      <c r="I4739" s="497"/>
      <c r="M4739" s="497"/>
    </row>
    <row r="4740" spans="7:13" x14ac:dyDescent="0.45">
      <c r="G4740" s="497"/>
      <c r="I4740" s="497"/>
      <c r="M4740" s="497"/>
    </row>
    <row r="4741" spans="7:13" x14ac:dyDescent="0.45">
      <c r="G4741" s="497"/>
      <c r="I4741" s="497"/>
      <c r="M4741" s="497"/>
    </row>
    <row r="4742" spans="7:13" x14ac:dyDescent="0.45">
      <c r="G4742" s="497"/>
      <c r="I4742" s="497"/>
      <c r="M4742" s="497"/>
    </row>
    <row r="4743" spans="7:13" x14ac:dyDescent="0.45">
      <c r="G4743" s="497"/>
      <c r="I4743" s="497"/>
      <c r="M4743" s="497"/>
    </row>
    <row r="4744" spans="7:13" x14ac:dyDescent="0.45">
      <c r="G4744" s="497"/>
      <c r="I4744" s="497"/>
      <c r="M4744" s="497"/>
    </row>
    <row r="4745" spans="7:13" x14ac:dyDescent="0.45">
      <c r="G4745" s="497"/>
      <c r="I4745" s="497"/>
      <c r="M4745" s="497"/>
    </row>
    <row r="4746" spans="7:13" x14ac:dyDescent="0.45">
      <c r="G4746" s="497"/>
      <c r="I4746" s="497"/>
      <c r="M4746" s="497"/>
    </row>
    <row r="4747" spans="7:13" x14ac:dyDescent="0.45">
      <c r="G4747" s="497"/>
      <c r="I4747" s="497"/>
      <c r="M4747" s="497"/>
    </row>
    <row r="4748" spans="7:13" x14ac:dyDescent="0.45">
      <c r="G4748" s="497"/>
      <c r="I4748" s="497"/>
      <c r="M4748" s="497"/>
    </row>
    <row r="4749" spans="7:13" x14ac:dyDescent="0.45">
      <c r="G4749" s="497"/>
      <c r="I4749" s="497"/>
      <c r="M4749" s="497"/>
    </row>
    <row r="4750" spans="7:13" x14ac:dyDescent="0.45">
      <c r="G4750" s="497"/>
      <c r="I4750" s="497"/>
      <c r="M4750" s="497"/>
    </row>
    <row r="4751" spans="7:13" x14ac:dyDescent="0.45">
      <c r="G4751" s="497"/>
      <c r="I4751" s="497"/>
      <c r="M4751" s="497"/>
    </row>
    <row r="4752" spans="7:13" x14ac:dyDescent="0.45">
      <c r="G4752" s="497"/>
      <c r="I4752" s="497"/>
      <c r="M4752" s="497"/>
    </row>
    <row r="4753" spans="7:13" x14ac:dyDescent="0.45">
      <c r="G4753" s="497"/>
      <c r="I4753" s="497"/>
      <c r="M4753" s="497"/>
    </row>
    <row r="4754" spans="7:13" x14ac:dyDescent="0.45">
      <c r="G4754" s="497"/>
      <c r="I4754" s="497"/>
      <c r="M4754" s="497"/>
    </row>
    <row r="4755" spans="7:13" x14ac:dyDescent="0.45">
      <c r="G4755" s="497"/>
      <c r="I4755" s="497"/>
      <c r="M4755" s="497"/>
    </row>
    <row r="4756" spans="7:13" x14ac:dyDescent="0.45">
      <c r="G4756" s="497"/>
      <c r="I4756" s="497"/>
      <c r="M4756" s="497"/>
    </row>
    <row r="4757" spans="7:13" x14ac:dyDescent="0.45">
      <c r="G4757" s="497"/>
      <c r="I4757" s="497"/>
      <c r="M4757" s="497"/>
    </row>
    <row r="4758" spans="7:13" x14ac:dyDescent="0.45">
      <c r="G4758" s="497"/>
      <c r="I4758" s="497"/>
      <c r="M4758" s="497"/>
    </row>
    <row r="4759" spans="7:13" x14ac:dyDescent="0.45">
      <c r="G4759" s="497"/>
      <c r="I4759" s="497"/>
      <c r="M4759" s="497"/>
    </row>
    <row r="4760" spans="7:13" x14ac:dyDescent="0.45">
      <c r="G4760" s="497"/>
      <c r="I4760" s="497"/>
      <c r="M4760" s="497"/>
    </row>
    <row r="4761" spans="7:13" x14ac:dyDescent="0.45">
      <c r="G4761" s="497"/>
      <c r="I4761" s="497"/>
      <c r="M4761" s="497"/>
    </row>
    <row r="4762" spans="7:13" x14ac:dyDescent="0.45">
      <c r="G4762" s="497"/>
      <c r="I4762" s="497"/>
      <c r="M4762" s="497"/>
    </row>
    <row r="4763" spans="7:13" x14ac:dyDescent="0.45">
      <c r="G4763" s="497"/>
      <c r="I4763" s="497"/>
      <c r="M4763" s="497"/>
    </row>
    <row r="4764" spans="7:13" x14ac:dyDescent="0.45">
      <c r="G4764" s="497"/>
      <c r="I4764" s="497"/>
      <c r="M4764" s="497"/>
    </row>
    <row r="4765" spans="7:13" x14ac:dyDescent="0.45">
      <c r="G4765" s="497"/>
      <c r="I4765" s="497"/>
      <c r="M4765" s="497"/>
    </row>
    <row r="4766" spans="7:13" x14ac:dyDescent="0.45">
      <c r="G4766" s="497"/>
      <c r="I4766" s="497"/>
      <c r="M4766" s="497"/>
    </row>
    <row r="4767" spans="7:13" x14ac:dyDescent="0.45">
      <c r="G4767" s="497"/>
      <c r="I4767" s="497"/>
      <c r="M4767" s="497"/>
    </row>
    <row r="4768" spans="7:13" x14ac:dyDescent="0.45">
      <c r="G4768" s="497"/>
      <c r="I4768" s="497"/>
      <c r="M4768" s="497"/>
    </row>
    <row r="4769" spans="7:13" x14ac:dyDescent="0.45">
      <c r="G4769" s="497"/>
      <c r="I4769" s="497"/>
      <c r="M4769" s="497"/>
    </row>
    <row r="4770" spans="7:13" x14ac:dyDescent="0.45">
      <c r="G4770" s="497"/>
      <c r="I4770" s="497"/>
      <c r="M4770" s="497"/>
    </row>
    <row r="4771" spans="7:13" x14ac:dyDescent="0.45">
      <c r="G4771" s="497"/>
      <c r="I4771" s="497"/>
      <c r="M4771" s="497"/>
    </row>
    <row r="4772" spans="7:13" x14ac:dyDescent="0.45">
      <c r="G4772" s="497"/>
      <c r="I4772" s="497"/>
      <c r="M4772" s="497"/>
    </row>
    <row r="4773" spans="7:13" x14ac:dyDescent="0.45">
      <c r="G4773" s="497"/>
      <c r="I4773" s="497"/>
      <c r="M4773" s="497"/>
    </row>
    <row r="4774" spans="7:13" x14ac:dyDescent="0.45">
      <c r="G4774" s="497"/>
      <c r="I4774" s="497"/>
      <c r="M4774" s="497"/>
    </row>
    <row r="4775" spans="7:13" x14ac:dyDescent="0.45">
      <c r="G4775" s="497"/>
      <c r="I4775" s="497"/>
      <c r="M4775" s="497"/>
    </row>
    <row r="4776" spans="7:13" x14ac:dyDescent="0.45">
      <c r="G4776" s="497"/>
      <c r="I4776" s="497"/>
      <c r="M4776" s="497"/>
    </row>
    <row r="4777" spans="7:13" x14ac:dyDescent="0.45">
      <c r="G4777" s="497"/>
      <c r="I4777" s="497"/>
      <c r="M4777" s="497"/>
    </row>
    <row r="4778" spans="7:13" x14ac:dyDescent="0.45">
      <c r="G4778" s="497"/>
      <c r="I4778" s="497"/>
      <c r="M4778" s="497"/>
    </row>
    <row r="4779" spans="7:13" x14ac:dyDescent="0.45">
      <c r="G4779" s="497"/>
      <c r="I4779" s="497"/>
      <c r="M4779" s="497"/>
    </row>
    <row r="4780" spans="7:13" x14ac:dyDescent="0.45">
      <c r="G4780" s="497"/>
      <c r="I4780" s="497"/>
      <c r="M4780" s="497"/>
    </row>
    <row r="4781" spans="7:13" x14ac:dyDescent="0.45">
      <c r="G4781" s="497"/>
      <c r="I4781" s="497"/>
      <c r="M4781" s="497"/>
    </row>
    <row r="4782" spans="7:13" x14ac:dyDescent="0.45">
      <c r="G4782" s="497"/>
      <c r="I4782" s="497"/>
      <c r="M4782" s="497"/>
    </row>
    <row r="4783" spans="7:13" x14ac:dyDescent="0.45">
      <c r="G4783" s="497"/>
      <c r="I4783" s="497"/>
      <c r="M4783" s="497"/>
    </row>
    <row r="4784" spans="7:13" x14ac:dyDescent="0.45">
      <c r="G4784" s="497"/>
      <c r="I4784" s="497"/>
      <c r="M4784" s="497"/>
    </row>
    <row r="4785" spans="7:13" x14ac:dyDescent="0.45">
      <c r="G4785" s="497"/>
      <c r="I4785" s="497"/>
      <c r="M4785" s="497"/>
    </row>
    <row r="4786" spans="7:13" x14ac:dyDescent="0.45">
      <c r="G4786" s="497"/>
      <c r="I4786" s="497"/>
      <c r="M4786" s="497"/>
    </row>
    <row r="4787" spans="7:13" x14ac:dyDescent="0.45">
      <c r="G4787" s="497"/>
      <c r="I4787" s="497"/>
      <c r="M4787" s="497"/>
    </row>
    <row r="4788" spans="7:13" x14ac:dyDescent="0.45">
      <c r="G4788" s="497"/>
      <c r="I4788" s="497"/>
      <c r="M4788" s="497"/>
    </row>
    <row r="4789" spans="7:13" x14ac:dyDescent="0.45">
      <c r="G4789" s="497"/>
      <c r="I4789" s="497"/>
      <c r="M4789" s="497"/>
    </row>
    <row r="4790" spans="7:13" x14ac:dyDescent="0.45">
      <c r="G4790" s="497"/>
      <c r="I4790" s="497"/>
      <c r="M4790" s="497"/>
    </row>
    <row r="4791" spans="7:13" x14ac:dyDescent="0.45">
      <c r="G4791" s="497"/>
      <c r="I4791" s="497"/>
      <c r="M4791" s="497"/>
    </row>
    <row r="4792" spans="7:13" x14ac:dyDescent="0.45">
      <c r="G4792" s="497"/>
      <c r="I4792" s="497"/>
      <c r="M4792" s="497"/>
    </row>
    <row r="4793" spans="7:13" x14ac:dyDescent="0.45">
      <c r="G4793" s="497"/>
      <c r="I4793" s="497"/>
      <c r="M4793" s="497"/>
    </row>
    <row r="4794" spans="7:13" x14ac:dyDescent="0.45">
      <c r="G4794" s="497"/>
      <c r="I4794" s="497"/>
      <c r="M4794" s="497"/>
    </row>
    <row r="4795" spans="7:13" x14ac:dyDescent="0.45">
      <c r="G4795" s="497"/>
      <c r="I4795" s="497"/>
      <c r="M4795" s="497"/>
    </row>
    <row r="4796" spans="7:13" x14ac:dyDescent="0.45">
      <c r="G4796" s="497"/>
      <c r="I4796" s="497"/>
      <c r="M4796" s="497"/>
    </row>
    <row r="4797" spans="7:13" x14ac:dyDescent="0.45">
      <c r="G4797" s="497"/>
      <c r="I4797" s="497"/>
      <c r="M4797" s="497"/>
    </row>
    <row r="4798" spans="7:13" x14ac:dyDescent="0.45">
      <c r="G4798" s="497"/>
      <c r="I4798" s="497"/>
      <c r="M4798" s="497"/>
    </row>
    <row r="4799" spans="7:13" x14ac:dyDescent="0.45">
      <c r="G4799" s="497"/>
      <c r="I4799" s="497"/>
      <c r="M4799" s="497"/>
    </row>
    <row r="4800" spans="7:13" x14ac:dyDescent="0.45">
      <c r="G4800" s="497"/>
      <c r="I4800" s="497"/>
      <c r="M4800" s="497"/>
    </row>
    <row r="4801" spans="7:13" x14ac:dyDescent="0.45">
      <c r="G4801" s="497"/>
      <c r="I4801" s="497"/>
      <c r="M4801" s="497"/>
    </row>
    <row r="4802" spans="7:13" x14ac:dyDescent="0.45">
      <c r="G4802" s="497"/>
      <c r="I4802" s="497"/>
      <c r="M4802" s="497"/>
    </row>
    <row r="4803" spans="7:13" x14ac:dyDescent="0.45">
      <c r="G4803" s="497"/>
      <c r="I4803" s="497"/>
      <c r="M4803" s="497"/>
    </row>
    <row r="4804" spans="7:13" x14ac:dyDescent="0.45">
      <c r="G4804" s="497"/>
      <c r="I4804" s="497"/>
      <c r="M4804" s="497"/>
    </row>
    <row r="4805" spans="7:13" x14ac:dyDescent="0.45">
      <c r="G4805" s="497"/>
      <c r="I4805" s="497"/>
      <c r="M4805" s="497"/>
    </row>
    <row r="4806" spans="7:13" x14ac:dyDescent="0.45">
      <c r="G4806" s="497"/>
      <c r="I4806" s="497"/>
      <c r="M4806" s="497"/>
    </row>
    <row r="4807" spans="7:13" x14ac:dyDescent="0.45">
      <c r="G4807" s="497"/>
      <c r="I4807" s="497"/>
      <c r="M4807" s="497"/>
    </row>
    <row r="4808" spans="7:13" x14ac:dyDescent="0.45">
      <c r="G4808" s="497"/>
      <c r="I4808" s="497"/>
      <c r="M4808" s="497"/>
    </row>
    <row r="4809" spans="7:13" x14ac:dyDescent="0.45">
      <c r="G4809" s="497"/>
      <c r="I4809" s="497"/>
      <c r="M4809" s="497"/>
    </row>
    <row r="4810" spans="7:13" x14ac:dyDescent="0.45">
      <c r="G4810" s="497"/>
      <c r="I4810" s="497"/>
      <c r="M4810" s="497"/>
    </row>
    <row r="4811" spans="7:13" x14ac:dyDescent="0.45">
      <c r="G4811" s="497"/>
      <c r="I4811" s="497"/>
      <c r="M4811" s="497"/>
    </row>
    <row r="4812" spans="7:13" x14ac:dyDescent="0.45">
      <c r="G4812" s="497"/>
      <c r="I4812" s="497"/>
      <c r="M4812" s="497"/>
    </row>
    <row r="4813" spans="7:13" x14ac:dyDescent="0.45">
      <c r="G4813" s="497"/>
      <c r="I4813" s="497"/>
      <c r="M4813" s="497"/>
    </row>
    <row r="4814" spans="7:13" x14ac:dyDescent="0.45">
      <c r="G4814" s="497"/>
      <c r="I4814" s="497"/>
      <c r="M4814" s="497"/>
    </row>
    <row r="4815" spans="7:13" x14ac:dyDescent="0.45">
      <c r="G4815" s="497"/>
      <c r="I4815" s="497"/>
      <c r="M4815" s="497"/>
    </row>
    <row r="4816" spans="7:13" x14ac:dyDescent="0.45">
      <c r="G4816" s="497"/>
      <c r="I4816" s="497"/>
      <c r="M4816" s="497"/>
    </row>
    <row r="4817" spans="7:13" x14ac:dyDescent="0.45">
      <c r="G4817" s="497"/>
      <c r="I4817" s="497"/>
      <c r="M4817" s="497"/>
    </row>
    <row r="4818" spans="7:13" x14ac:dyDescent="0.45">
      <c r="G4818" s="497"/>
      <c r="I4818" s="497"/>
      <c r="M4818" s="497"/>
    </row>
    <row r="4819" spans="7:13" x14ac:dyDescent="0.45">
      <c r="G4819" s="497"/>
      <c r="I4819" s="497"/>
      <c r="M4819" s="497"/>
    </row>
    <row r="4820" spans="7:13" x14ac:dyDescent="0.45">
      <c r="G4820" s="497"/>
      <c r="I4820" s="497"/>
      <c r="M4820" s="497"/>
    </row>
    <row r="4821" spans="7:13" x14ac:dyDescent="0.45">
      <c r="G4821" s="497"/>
      <c r="I4821" s="497"/>
      <c r="M4821" s="497"/>
    </row>
    <row r="4822" spans="7:13" x14ac:dyDescent="0.45">
      <c r="G4822" s="497"/>
      <c r="I4822" s="497"/>
      <c r="M4822" s="497"/>
    </row>
    <row r="4823" spans="7:13" x14ac:dyDescent="0.45">
      <c r="G4823" s="497"/>
      <c r="I4823" s="497"/>
      <c r="M4823" s="497"/>
    </row>
    <row r="4824" spans="7:13" x14ac:dyDescent="0.45">
      <c r="G4824" s="497"/>
      <c r="I4824" s="497"/>
      <c r="M4824" s="497"/>
    </row>
    <row r="4825" spans="7:13" x14ac:dyDescent="0.45">
      <c r="G4825" s="497"/>
      <c r="I4825" s="497"/>
      <c r="M4825" s="497"/>
    </row>
    <row r="4826" spans="7:13" x14ac:dyDescent="0.45">
      <c r="G4826" s="497"/>
      <c r="I4826" s="497"/>
      <c r="M4826" s="497"/>
    </row>
    <row r="4827" spans="7:13" x14ac:dyDescent="0.45">
      <c r="G4827" s="497"/>
      <c r="I4827" s="497"/>
      <c r="M4827" s="497"/>
    </row>
    <row r="4828" spans="7:13" x14ac:dyDescent="0.45">
      <c r="G4828" s="497"/>
      <c r="I4828" s="497"/>
      <c r="M4828" s="497"/>
    </row>
    <row r="4829" spans="7:13" x14ac:dyDescent="0.45">
      <c r="G4829" s="497"/>
      <c r="I4829" s="497"/>
      <c r="M4829" s="497"/>
    </row>
    <row r="4830" spans="7:13" x14ac:dyDescent="0.45">
      <c r="G4830" s="497"/>
      <c r="I4830" s="497"/>
      <c r="M4830" s="497"/>
    </row>
    <row r="4831" spans="7:13" x14ac:dyDescent="0.45">
      <c r="G4831" s="497"/>
      <c r="I4831" s="497"/>
      <c r="M4831" s="497"/>
    </row>
    <row r="4832" spans="7:13" x14ac:dyDescent="0.45">
      <c r="G4832" s="497"/>
      <c r="I4832" s="497"/>
      <c r="M4832" s="497"/>
    </row>
    <row r="4833" spans="7:13" x14ac:dyDescent="0.45">
      <c r="G4833" s="497"/>
      <c r="I4833" s="497"/>
      <c r="M4833" s="497"/>
    </row>
    <row r="4834" spans="7:13" x14ac:dyDescent="0.45">
      <c r="G4834" s="497"/>
      <c r="I4834" s="497"/>
      <c r="M4834" s="497"/>
    </row>
    <row r="4835" spans="7:13" x14ac:dyDescent="0.45">
      <c r="G4835" s="497"/>
      <c r="I4835" s="497"/>
      <c r="M4835" s="497"/>
    </row>
    <row r="4836" spans="7:13" x14ac:dyDescent="0.45">
      <c r="G4836" s="497"/>
      <c r="I4836" s="497"/>
      <c r="M4836" s="497"/>
    </row>
    <row r="4837" spans="7:13" x14ac:dyDescent="0.45">
      <c r="G4837" s="497"/>
      <c r="I4837" s="497"/>
      <c r="M4837" s="497"/>
    </row>
    <row r="4838" spans="7:13" x14ac:dyDescent="0.45">
      <c r="G4838" s="497"/>
      <c r="I4838" s="497"/>
      <c r="M4838" s="497"/>
    </row>
    <row r="4839" spans="7:13" x14ac:dyDescent="0.45">
      <c r="G4839" s="497"/>
      <c r="I4839" s="497"/>
      <c r="M4839" s="497"/>
    </row>
    <row r="4840" spans="7:13" x14ac:dyDescent="0.45">
      <c r="G4840" s="497"/>
      <c r="I4840" s="497"/>
      <c r="M4840" s="497"/>
    </row>
    <row r="4841" spans="7:13" x14ac:dyDescent="0.45">
      <c r="G4841" s="497"/>
      <c r="I4841" s="497"/>
      <c r="M4841" s="497"/>
    </row>
    <row r="4842" spans="7:13" x14ac:dyDescent="0.45">
      <c r="G4842" s="497"/>
      <c r="I4842" s="497"/>
      <c r="M4842" s="497"/>
    </row>
    <row r="4843" spans="7:13" x14ac:dyDescent="0.45">
      <c r="G4843" s="497"/>
      <c r="I4843" s="497"/>
      <c r="M4843" s="497"/>
    </row>
    <row r="4844" spans="7:13" x14ac:dyDescent="0.45">
      <c r="G4844" s="497"/>
      <c r="I4844" s="497"/>
      <c r="M4844" s="497"/>
    </row>
    <row r="4845" spans="7:13" x14ac:dyDescent="0.45">
      <c r="G4845" s="497"/>
      <c r="I4845" s="497"/>
      <c r="M4845" s="497"/>
    </row>
    <row r="4846" spans="7:13" x14ac:dyDescent="0.45">
      <c r="G4846" s="497"/>
      <c r="I4846" s="497"/>
      <c r="M4846" s="497"/>
    </row>
    <row r="4847" spans="7:13" x14ac:dyDescent="0.45">
      <c r="G4847" s="497"/>
      <c r="I4847" s="497"/>
      <c r="M4847" s="497"/>
    </row>
    <row r="4848" spans="7:13" x14ac:dyDescent="0.45">
      <c r="G4848" s="497"/>
      <c r="I4848" s="497"/>
      <c r="M4848" s="497"/>
    </row>
    <row r="4849" spans="7:13" x14ac:dyDescent="0.45">
      <c r="G4849" s="497"/>
      <c r="I4849" s="497"/>
      <c r="M4849" s="497"/>
    </row>
    <row r="4850" spans="7:13" x14ac:dyDescent="0.45">
      <c r="G4850" s="497"/>
      <c r="I4850" s="497"/>
      <c r="M4850" s="497"/>
    </row>
    <row r="4851" spans="7:13" x14ac:dyDescent="0.45">
      <c r="G4851" s="497"/>
      <c r="I4851" s="497"/>
      <c r="M4851" s="497"/>
    </row>
    <row r="4852" spans="7:13" x14ac:dyDescent="0.45">
      <c r="G4852" s="497"/>
      <c r="I4852" s="497"/>
      <c r="M4852" s="497"/>
    </row>
    <row r="4853" spans="7:13" x14ac:dyDescent="0.45">
      <c r="G4853" s="497"/>
      <c r="I4853" s="497"/>
      <c r="M4853" s="497"/>
    </row>
    <row r="4854" spans="7:13" x14ac:dyDescent="0.45">
      <c r="G4854" s="497"/>
      <c r="I4854" s="497"/>
      <c r="M4854" s="497"/>
    </row>
    <row r="4855" spans="7:13" x14ac:dyDescent="0.45">
      <c r="G4855" s="497"/>
      <c r="I4855" s="497"/>
      <c r="M4855" s="497"/>
    </row>
    <row r="4856" spans="7:13" x14ac:dyDescent="0.45">
      <c r="G4856" s="497"/>
      <c r="I4856" s="497"/>
      <c r="M4856" s="497"/>
    </row>
    <row r="4857" spans="7:13" x14ac:dyDescent="0.45">
      <c r="G4857" s="497"/>
      <c r="I4857" s="497"/>
      <c r="M4857" s="497"/>
    </row>
    <row r="4858" spans="7:13" x14ac:dyDescent="0.45">
      <c r="G4858" s="497"/>
      <c r="I4858" s="497"/>
      <c r="M4858" s="497"/>
    </row>
    <row r="4859" spans="7:13" x14ac:dyDescent="0.45">
      <c r="G4859" s="497"/>
      <c r="I4859" s="497"/>
      <c r="M4859" s="497"/>
    </row>
    <row r="4860" spans="7:13" x14ac:dyDescent="0.45">
      <c r="G4860" s="497"/>
      <c r="I4860" s="497"/>
      <c r="M4860" s="497"/>
    </row>
    <row r="4861" spans="7:13" x14ac:dyDescent="0.45">
      <c r="G4861" s="497"/>
      <c r="I4861" s="497"/>
      <c r="M4861" s="497"/>
    </row>
    <row r="4862" spans="7:13" x14ac:dyDescent="0.45">
      <c r="G4862" s="497"/>
      <c r="I4862" s="497"/>
      <c r="M4862" s="497"/>
    </row>
    <row r="4863" spans="7:13" x14ac:dyDescent="0.45">
      <c r="G4863" s="497"/>
      <c r="I4863" s="497"/>
      <c r="M4863" s="497"/>
    </row>
    <row r="4864" spans="7:13" x14ac:dyDescent="0.45">
      <c r="G4864" s="497"/>
      <c r="I4864" s="497"/>
      <c r="M4864" s="497"/>
    </row>
    <row r="4865" spans="7:13" x14ac:dyDescent="0.45">
      <c r="G4865" s="497"/>
      <c r="I4865" s="497"/>
      <c r="M4865" s="497"/>
    </row>
    <row r="4866" spans="7:13" x14ac:dyDescent="0.45">
      <c r="G4866" s="497"/>
      <c r="I4866" s="497"/>
      <c r="M4866" s="497"/>
    </row>
    <row r="4867" spans="7:13" x14ac:dyDescent="0.45">
      <c r="G4867" s="497"/>
      <c r="I4867" s="497"/>
      <c r="M4867" s="497"/>
    </row>
    <row r="4868" spans="7:13" x14ac:dyDescent="0.45">
      <c r="G4868" s="497"/>
      <c r="I4868" s="497"/>
      <c r="M4868" s="497"/>
    </row>
    <row r="4869" spans="7:13" x14ac:dyDescent="0.45">
      <c r="G4869" s="497"/>
      <c r="I4869" s="497"/>
      <c r="M4869" s="497"/>
    </row>
    <row r="4870" spans="7:13" x14ac:dyDescent="0.45">
      <c r="G4870" s="497"/>
      <c r="I4870" s="497"/>
      <c r="M4870" s="497"/>
    </row>
    <row r="4871" spans="7:13" x14ac:dyDescent="0.45">
      <c r="G4871" s="497"/>
      <c r="I4871" s="497"/>
      <c r="M4871" s="497"/>
    </row>
    <row r="4872" spans="7:13" x14ac:dyDescent="0.45">
      <c r="G4872" s="497"/>
      <c r="I4872" s="497"/>
      <c r="M4872" s="497"/>
    </row>
    <row r="4873" spans="7:13" x14ac:dyDescent="0.45">
      <c r="G4873" s="497"/>
      <c r="I4873" s="497"/>
      <c r="M4873" s="497"/>
    </row>
    <row r="4874" spans="7:13" x14ac:dyDescent="0.45">
      <c r="G4874" s="497"/>
      <c r="I4874" s="497"/>
      <c r="M4874" s="497"/>
    </row>
    <row r="4875" spans="7:13" x14ac:dyDescent="0.45">
      <c r="G4875" s="497"/>
      <c r="I4875" s="497"/>
      <c r="M4875" s="497"/>
    </row>
    <row r="4876" spans="7:13" x14ac:dyDescent="0.45">
      <c r="G4876" s="497"/>
      <c r="I4876" s="497"/>
      <c r="M4876" s="497"/>
    </row>
    <row r="4877" spans="7:13" x14ac:dyDescent="0.45">
      <c r="G4877" s="497"/>
      <c r="I4877" s="497"/>
      <c r="M4877" s="497"/>
    </row>
    <row r="4878" spans="7:13" x14ac:dyDescent="0.45">
      <c r="G4878" s="497"/>
      <c r="I4878" s="497"/>
      <c r="M4878" s="497"/>
    </row>
    <row r="4879" spans="7:13" x14ac:dyDescent="0.45">
      <c r="G4879" s="497"/>
      <c r="I4879" s="497"/>
      <c r="M4879" s="497"/>
    </row>
    <row r="4880" spans="7:13" x14ac:dyDescent="0.45">
      <c r="G4880" s="497"/>
      <c r="I4880" s="497"/>
      <c r="M4880" s="497"/>
    </row>
    <row r="4881" spans="7:13" x14ac:dyDescent="0.45">
      <c r="G4881" s="497"/>
      <c r="I4881" s="497"/>
      <c r="M4881" s="497"/>
    </row>
    <row r="4882" spans="7:13" x14ac:dyDescent="0.45">
      <c r="G4882" s="497"/>
      <c r="I4882" s="497"/>
      <c r="M4882" s="497"/>
    </row>
    <row r="4883" spans="7:13" x14ac:dyDescent="0.45">
      <c r="G4883" s="497"/>
      <c r="I4883" s="497"/>
      <c r="M4883" s="497"/>
    </row>
    <row r="4884" spans="7:13" x14ac:dyDescent="0.45">
      <c r="G4884" s="497"/>
      <c r="I4884" s="497"/>
      <c r="M4884" s="497"/>
    </row>
    <row r="4885" spans="7:13" x14ac:dyDescent="0.45">
      <c r="G4885" s="497"/>
      <c r="I4885" s="497"/>
      <c r="M4885" s="497"/>
    </row>
    <row r="4886" spans="7:13" x14ac:dyDescent="0.45">
      <c r="G4886" s="497"/>
      <c r="I4886" s="497"/>
      <c r="M4886" s="497"/>
    </row>
    <row r="4887" spans="7:13" x14ac:dyDescent="0.45">
      <c r="G4887" s="497"/>
      <c r="I4887" s="497"/>
      <c r="M4887" s="497"/>
    </row>
    <row r="4888" spans="7:13" x14ac:dyDescent="0.45">
      <c r="G4888" s="497"/>
      <c r="I4888" s="497"/>
      <c r="M4888" s="497"/>
    </row>
    <row r="4889" spans="7:13" x14ac:dyDescent="0.45">
      <c r="G4889" s="497"/>
      <c r="I4889" s="497"/>
      <c r="M4889" s="497"/>
    </row>
    <row r="4890" spans="7:13" x14ac:dyDescent="0.45">
      <c r="G4890" s="497"/>
      <c r="I4890" s="497"/>
      <c r="M4890" s="497"/>
    </row>
    <row r="4891" spans="7:13" x14ac:dyDescent="0.45">
      <c r="G4891" s="497"/>
      <c r="I4891" s="497"/>
      <c r="M4891" s="497"/>
    </row>
    <row r="4892" spans="7:13" x14ac:dyDescent="0.45">
      <c r="G4892" s="497"/>
      <c r="I4892" s="497"/>
      <c r="M4892" s="497"/>
    </row>
    <row r="4893" spans="7:13" x14ac:dyDescent="0.45">
      <c r="G4893" s="497"/>
      <c r="I4893" s="497"/>
      <c r="M4893" s="497"/>
    </row>
    <row r="4894" spans="7:13" x14ac:dyDescent="0.45">
      <c r="G4894" s="497"/>
      <c r="I4894" s="497"/>
      <c r="M4894" s="497"/>
    </row>
    <row r="4895" spans="7:13" x14ac:dyDescent="0.45">
      <c r="G4895" s="497"/>
      <c r="I4895" s="497"/>
      <c r="M4895" s="497"/>
    </row>
    <row r="4896" spans="7:13" x14ac:dyDescent="0.45">
      <c r="G4896" s="497"/>
      <c r="I4896" s="497"/>
      <c r="M4896" s="497"/>
    </row>
    <row r="4897" spans="7:13" x14ac:dyDescent="0.45">
      <c r="G4897" s="497"/>
      <c r="I4897" s="497"/>
      <c r="M4897" s="497"/>
    </row>
    <row r="4898" spans="7:13" x14ac:dyDescent="0.45">
      <c r="G4898" s="497"/>
      <c r="I4898" s="497"/>
      <c r="M4898" s="497"/>
    </row>
    <row r="4899" spans="7:13" x14ac:dyDescent="0.45">
      <c r="G4899" s="497"/>
      <c r="I4899" s="497"/>
      <c r="M4899" s="497"/>
    </row>
    <row r="4900" spans="7:13" x14ac:dyDescent="0.45">
      <c r="G4900" s="497"/>
      <c r="I4900" s="497"/>
      <c r="M4900" s="497"/>
    </row>
    <row r="4901" spans="7:13" x14ac:dyDescent="0.45">
      <c r="G4901" s="497"/>
      <c r="I4901" s="497"/>
      <c r="M4901" s="497"/>
    </row>
    <row r="4902" spans="7:13" x14ac:dyDescent="0.45">
      <c r="G4902" s="497"/>
      <c r="I4902" s="497"/>
      <c r="M4902" s="497"/>
    </row>
    <row r="4903" spans="7:13" x14ac:dyDescent="0.45">
      <c r="G4903" s="497"/>
      <c r="I4903" s="497"/>
      <c r="M4903" s="497"/>
    </row>
    <row r="4904" spans="7:13" x14ac:dyDescent="0.45">
      <c r="G4904" s="497"/>
      <c r="I4904" s="497"/>
      <c r="M4904" s="497"/>
    </row>
    <row r="4905" spans="7:13" x14ac:dyDescent="0.45">
      <c r="G4905" s="497"/>
      <c r="I4905" s="497"/>
      <c r="M4905" s="497"/>
    </row>
    <row r="4906" spans="7:13" x14ac:dyDescent="0.45">
      <c r="G4906" s="497"/>
      <c r="I4906" s="497"/>
      <c r="M4906" s="497"/>
    </row>
    <row r="4907" spans="7:13" x14ac:dyDescent="0.45">
      <c r="G4907" s="497"/>
      <c r="I4907" s="497"/>
      <c r="M4907" s="497"/>
    </row>
    <row r="4908" spans="7:13" x14ac:dyDescent="0.45">
      <c r="G4908" s="497"/>
      <c r="I4908" s="497"/>
      <c r="M4908" s="497"/>
    </row>
    <row r="4909" spans="7:13" x14ac:dyDescent="0.45">
      <c r="G4909" s="497"/>
      <c r="I4909" s="497"/>
      <c r="M4909" s="497"/>
    </row>
    <row r="4910" spans="7:13" x14ac:dyDescent="0.45">
      <c r="G4910" s="497"/>
      <c r="I4910" s="497"/>
      <c r="M4910" s="497"/>
    </row>
    <row r="4911" spans="7:13" x14ac:dyDescent="0.45">
      <c r="G4911" s="497"/>
      <c r="I4911" s="497"/>
      <c r="M4911" s="497"/>
    </row>
    <row r="4912" spans="7:13" x14ac:dyDescent="0.45">
      <c r="G4912" s="497"/>
      <c r="I4912" s="497"/>
      <c r="M4912" s="497"/>
    </row>
    <row r="4913" spans="7:13" x14ac:dyDescent="0.45">
      <c r="G4913" s="497"/>
      <c r="I4913" s="497"/>
      <c r="M4913" s="497"/>
    </row>
    <row r="4914" spans="7:13" x14ac:dyDescent="0.45">
      <c r="G4914" s="497"/>
      <c r="I4914" s="497"/>
      <c r="M4914" s="497"/>
    </row>
    <row r="4915" spans="7:13" x14ac:dyDescent="0.45">
      <c r="G4915" s="497"/>
      <c r="I4915" s="497"/>
      <c r="M4915" s="497"/>
    </row>
    <row r="4916" spans="7:13" x14ac:dyDescent="0.45">
      <c r="G4916" s="497"/>
      <c r="I4916" s="497"/>
      <c r="M4916" s="497"/>
    </row>
    <row r="4917" spans="7:13" x14ac:dyDescent="0.45">
      <c r="G4917" s="497"/>
      <c r="I4917" s="497"/>
      <c r="M4917" s="497"/>
    </row>
    <row r="4918" spans="7:13" x14ac:dyDescent="0.45">
      <c r="G4918" s="497"/>
      <c r="I4918" s="497"/>
      <c r="M4918" s="497"/>
    </row>
    <row r="4919" spans="7:13" x14ac:dyDescent="0.45">
      <c r="G4919" s="497"/>
      <c r="I4919" s="497"/>
      <c r="M4919" s="497"/>
    </row>
    <row r="4920" spans="7:13" x14ac:dyDescent="0.45">
      <c r="G4920" s="497"/>
      <c r="I4920" s="497"/>
      <c r="M4920" s="497"/>
    </row>
    <row r="4921" spans="7:13" x14ac:dyDescent="0.45">
      <c r="G4921" s="497"/>
      <c r="I4921" s="497"/>
      <c r="M4921" s="497"/>
    </row>
    <row r="4922" spans="7:13" x14ac:dyDescent="0.45">
      <c r="G4922" s="497"/>
      <c r="I4922" s="497"/>
      <c r="M4922" s="497"/>
    </row>
    <row r="4923" spans="7:13" x14ac:dyDescent="0.45">
      <c r="G4923" s="497"/>
      <c r="I4923" s="497"/>
      <c r="M4923" s="497"/>
    </row>
    <row r="4924" spans="7:13" x14ac:dyDescent="0.45">
      <c r="G4924" s="497"/>
      <c r="I4924" s="497"/>
      <c r="M4924" s="497"/>
    </row>
    <row r="4925" spans="7:13" x14ac:dyDescent="0.45">
      <c r="G4925" s="497"/>
      <c r="I4925" s="497"/>
      <c r="M4925" s="497"/>
    </row>
    <row r="4926" spans="7:13" x14ac:dyDescent="0.45">
      <c r="G4926" s="497"/>
      <c r="I4926" s="497"/>
      <c r="M4926" s="497"/>
    </row>
    <row r="4927" spans="7:13" x14ac:dyDescent="0.45">
      <c r="G4927" s="497"/>
      <c r="I4927" s="497"/>
      <c r="M4927" s="497"/>
    </row>
    <row r="4928" spans="7:13" x14ac:dyDescent="0.45">
      <c r="G4928" s="497"/>
      <c r="I4928" s="497"/>
      <c r="M4928" s="497"/>
    </row>
    <row r="4929" spans="7:13" x14ac:dyDescent="0.45">
      <c r="G4929" s="497"/>
      <c r="I4929" s="497"/>
      <c r="M4929" s="497"/>
    </row>
    <row r="4930" spans="7:13" x14ac:dyDescent="0.45">
      <c r="G4930" s="497"/>
      <c r="I4930" s="497"/>
      <c r="M4930" s="497"/>
    </row>
    <row r="4931" spans="7:13" x14ac:dyDescent="0.45">
      <c r="G4931" s="497"/>
      <c r="I4931" s="497"/>
      <c r="M4931" s="497"/>
    </row>
    <row r="4932" spans="7:13" x14ac:dyDescent="0.45">
      <c r="G4932" s="497"/>
      <c r="I4932" s="497"/>
      <c r="M4932" s="497"/>
    </row>
    <row r="4933" spans="7:13" x14ac:dyDescent="0.45">
      <c r="G4933" s="497"/>
      <c r="I4933" s="497"/>
      <c r="M4933" s="497"/>
    </row>
    <row r="4934" spans="7:13" x14ac:dyDescent="0.45">
      <c r="G4934" s="497"/>
      <c r="I4934" s="497"/>
      <c r="M4934" s="497"/>
    </row>
    <row r="4935" spans="7:13" x14ac:dyDescent="0.45">
      <c r="G4935" s="497"/>
      <c r="I4935" s="497"/>
      <c r="M4935" s="497"/>
    </row>
    <row r="4936" spans="7:13" x14ac:dyDescent="0.45">
      <c r="G4936" s="497"/>
      <c r="I4936" s="497"/>
      <c r="M4936" s="497"/>
    </row>
    <row r="4937" spans="7:13" x14ac:dyDescent="0.45">
      <c r="G4937" s="497"/>
      <c r="I4937" s="497"/>
      <c r="M4937" s="497"/>
    </row>
    <row r="4938" spans="7:13" x14ac:dyDescent="0.45">
      <c r="G4938" s="497"/>
      <c r="I4938" s="497"/>
      <c r="M4938" s="497"/>
    </row>
    <row r="4939" spans="7:13" x14ac:dyDescent="0.45">
      <c r="G4939" s="497"/>
      <c r="I4939" s="497"/>
      <c r="M4939" s="497"/>
    </row>
    <row r="4940" spans="7:13" x14ac:dyDescent="0.45">
      <c r="G4940" s="497"/>
      <c r="I4940" s="497"/>
      <c r="M4940" s="497"/>
    </row>
    <row r="4941" spans="7:13" x14ac:dyDescent="0.45">
      <c r="G4941" s="497"/>
      <c r="I4941" s="497"/>
      <c r="M4941" s="497"/>
    </row>
    <row r="4942" spans="7:13" x14ac:dyDescent="0.45">
      <c r="G4942" s="497"/>
      <c r="I4942" s="497"/>
      <c r="M4942" s="497"/>
    </row>
    <row r="4943" spans="7:13" x14ac:dyDescent="0.45">
      <c r="G4943" s="497"/>
      <c r="I4943" s="497"/>
      <c r="M4943" s="497"/>
    </row>
    <row r="4944" spans="7:13" x14ac:dyDescent="0.45">
      <c r="G4944" s="497"/>
      <c r="I4944" s="497"/>
      <c r="M4944" s="497"/>
    </row>
    <row r="4945" spans="7:13" x14ac:dyDescent="0.45">
      <c r="G4945" s="497"/>
      <c r="I4945" s="497"/>
      <c r="M4945" s="497"/>
    </row>
    <row r="4946" spans="7:13" x14ac:dyDescent="0.45">
      <c r="G4946" s="497"/>
      <c r="I4946" s="497"/>
      <c r="M4946" s="497"/>
    </row>
    <row r="4947" spans="7:13" x14ac:dyDescent="0.45">
      <c r="G4947" s="497"/>
      <c r="I4947" s="497"/>
      <c r="M4947" s="497"/>
    </row>
    <row r="4948" spans="7:13" x14ac:dyDescent="0.45">
      <c r="G4948" s="497"/>
      <c r="I4948" s="497"/>
      <c r="M4948" s="497"/>
    </row>
    <row r="4949" spans="7:13" x14ac:dyDescent="0.45">
      <c r="G4949" s="497"/>
      <c r="I4949" s="497"/>
      <c r="M4949" s="497"/>
    </row>
    <row r="4950" spans="7:13" x14ac:dyDescent="0.45">
      <c r="G4950" s="497"/>
      <c r="I4950" s="497"/>
      <c r="M4950" s="497"/>
    </row>
    <row r="4951" spans="7:13" x14ac:dyDescent="0.45">
      <c r="G4951" s="497"/>
      <c r="I4951" s="497"/>
      <c r="M4951" s="497"/>
    </row>
    <row r="4952" spans="7:13" x14ac:dyDescent="0.45">
      <c r="G4952" s="497"/>
      <c r="I4952" s="497"/>
      <c r="M4952" s="497"/>
    </row>
    <row r="4953" spans="7:13" x14ac:dyDescent="0.45">
      <c r="G4953" s="497"/>
      <c r="I4953" s="497"/>
      <c r="M4953" s="497"/>
    </row>
    <row r="4954" spans="7:13" x14ac:dyDescent="0.45">
      <c r="G4954" s="497"/>
      <c r="I4954" s="497"/>
      <c r="M4954" s="497"/>
    </row>
    <row r="4955" spans="7:13" x14ac:dyDescent="0.45">
      <c r="G4955" s="497"/>
      <c r="I4955" s="497"/>
      <c r="M4955" s="497"/>
    </row>
    <row r="4956" spans="7:13" x14ac:dyDescent="0.45">
      <c r="G4956" s="497"/>
      <c r="I4956" s="497"/>
      <c r="M4956" s="497"/>
    </row>
    <row r="4957" spans="7:13" x14ac:dyDescent="0.45">
      <c r="G4957" s="497"/>
      <c r="I4957" s="497"/>
      <c r="M4957" s="497"/>
    </row>
    <row r="4958" spans="7:13" x14ac:dyDescent="0.45">
      <c r="G4958" s="497"/>
      <c r="I4958" s="497"/>
      <c r="M4958" s="497"/>
    </row>
    <row r="4959" spans="7:13" x14ac:dyDescent="0.45">
      <c r="G4959" s="497"/>
      <c r="I4959" s="497"/>
      <c r="M4959" s="497"/>
    </row>
    <row r="4960" spans="7:13" x14ac:dyDescent="0.45">
      <c r="G4960" s="497"/>
      <c r="I4960" s="497"/>
      <c r="M4960" s="497"/>
    </row>
    <row r="4961" spans="7:13" x14ac:dyDescent="0.45">
      <c r="G4961" s="497"/>
      <c r="I4961" s="497"/>
      <c r="M4961" s="497"/>
    </row>
    <row r="4962" spans="7:13" x14ac:dyDescent="0.45">
      <c r="G4962" s="497"/>
      <c r="I4962" s="497"/>
      <c r="M4962" s="497"/>
    </row>
    <row r="4963" spans="7:13" x14ac:dyDescent="0.45">
      <c r="G4963" s="497"/>
      <c r="I4963" s="497"/>
      <c r="M4963" s="497"/>
    </row>
    <row r="4964" spans="7:13" x14ac:dyDescent="0.45">
      <c r="G4964" s="497"/>
      <c r="I4964" s="497"/>
      <c r="M4964" s="497"/>
    </row>
    <row r="4965" spans="7:13" x14ac:dyDescent="0.45">
      <c r="I4965" s="497"/>
    </row>
    <row r="4966" spans="7:13" x14ac:dyDescent="0.45">
      <c r="G4966" s="497"/>
      <c r="I4966" s="497"/>
      <c r="M4966" s="497"/>
    </row>
    <row r="4967" spans="7:13" x14ac:dyDescent="0.45">
      <c r="G4967" s="497"/>
      <c r="I4967" s="497"/>
      <c r="M4967" s="497"/>
    </row>
    <row r="4968" spans="7:13" x14ac:dyDescent="0.45">
      <c r="G4968" s="497"/>
      <c r="I4968" s="497"/>
      <c r="M4968" s="497"/>
    </row>
    <row r="4969" spans="7:13" x14ac:dyDescent="0.45">
      <c r="G4969" s="497"/>
      <c r="I4969" s="497"/>
      <c r="M4969" s="497"/>
    </row>
    <row r="4970" spans="7:13" x14ac:dyDescent="0.45">
      <c r="G4970" s="497"/>
      <c r="I4970" s="497"/>
      <c r="M4970" s="497"/>
    </row>
    <row r="4971" spans="7:13" x14ac:dyDescent="0.45">
      <c r="G4971" s="497"/>
      <c r="I4971" s="497"/>
      <c r="M4971" s="497"/>
    </row>
    <row r="4972" spans="7:13" x14ac:dyDescent="0.45">
      <c r="G4972" s="497"/>
      <c r="I4972" s="497"/>
      <c r="M4972" s="497"/>
    </row>
    <row r="4973" spans="7:13" x14ac:dyDescent="0.45">
      <c r="G4973" s="497"/>
      <c r="I4973" s="497"/>
      <c r="M4973" s="497"/>
    </row>
    <row r="4974" spans="7:13" x14ac:dyDescent="0.45">
      <c r="G4974" s="497"/>
      <c r="I4974" s="497"/>
      <c r="M4974" s="497"/>
    </row>
    <row r="4975" spans="7:13" x14ac:dyDescent="0.45">
      <c r="G4975" s="497"/>
      <c r="I4975" s="497"/>
      <c r="M4975" s="497"/>
    </row>
    <row r="4976" spans="7:13" x14ac:dyDescent="0.45">
      <c r="G4976" s="497"/>
      <c r="I4976" s="497"/>
      <c r="M4976" s="497"/>
    </row>
    <row r="4977" spans="7:13" x14ac:dyDescent="0.45">
      <c r="G4977" s="497"/>
      <c r="I4977" s="497"/>
      <c r="M4977" s="497"/>
    </row>
    <row r="4978" spans="7:13" x14ac:dyDescent="0.45">
      <c r="G4978" s="497"/>
      <c r="I4978" s="497"/>
      <c r="M4978" s="497"/>
    </row>
    <row r="4979" spans="7:13" x14ac:dyDescent="0.45">
      <c r="G4979" s="497"/>
      <c r="I4979" s="497"/>
      <c r="M4979" s="497"/>
    </row>
    <row r="4980" spans="7:13" x14ac:dyDescent="0.45">
      <c r="G4980" s="497"/>
      <c r="I4980" s="497"/>
      <c r="M4980" s="497"/>
    </row>
    <row r="4981" spans="7:13" x14ac:dyDescent="0.45">
      <c r="G4981" s="497"/>
      <c r="I4981" s="497"/>
      <c r="M4981" s="497"/>
    </row>
    <row r="4982" spans="7:13" x14ac:dyDescent="0.45">
      <c r="I4982" s="497"/>
    </row>
    <row r="4983" spans="7:13" x14ac:dyDescent="0.45">
      <c r="G4983" s="497"/>
      <c r="I4983" s="497"/>
      <c r="M4983" s="497"/>
    </row>
    <row r="4984" spans="7:13" x14ac:dyDescent="0.45">
      <c r="G4984" s="497"/>
      <c r="I4984" s="497"/>
      <c r="M4984" s="497"/>
    </row>
    <row r="4985" spans="7:13" x14ac:dyDescent="0.45">
      <c r="G4985" s="497"/>
      <c r="I4985" s="497"/>
      <c r="M4985" s="497"/>
    </row>
    <row r="4986" spans="7:13" x14ac:dyDescent="0.45">
      <c r="G4986" s="497"/>
      <c r="I4986" s="497"/>
      <c r="M4986" s="497"/>
    </row>
    <row r="4987" spans="7:13" x14ac:dyDescent="0.45">
      <c r="G4987" s="497"/>
      <c r="I4987" s="497"/>
      <c r="M4987" s="497"/>
    </row>
    <row r="4988" spans="7:13" x14ac:dyDescent="0.45">
      <c r="G4988" s="497"/>
      <c r="I4988" s="497"/>
      <c r="M4988" s="497"/>
    </row>
    <row r="4989" spans="7:13" x14ac:dyDescent="0.45">
      <c r="G4989" s="497"/>
      <c r="I4989" s="497"/>
      <c r="M4989" s="497"/>
    </row>
    <row r="4990" spans="7:13" x14ac:dyDescent="0.45">
      <c r="G4990" s="497"/>
      <c r="I4990" s="497"/>
      <c r="M4990" s="497"/>
    </row>
    <row r="4991" spans="7:13" x14ac:dyDescent="0.45">
      <c r="G4991" s="497"/>
      <c r="I4991" s="497"/>
      <c r="M4991" s="497"/>
    </row>
    <row r="4992" spans="7:13" x14ac:dyDescent="0.45">
      <c r="G4992" s="497"/>
      <c r="I4992" s="497"/>
      <c r="M4992" s="497"/>
    </row>
    <row r="4993" spans="7:13" x14ac:dyDescent="0.45">
      <c r="G4993" s="497"/>
      <c r="I4993" s="497"/>
      <c r="M4993" s="497"/>
    </row>
    <row r="4994" spans="7:13" x14ac:dyDescent="0.45">
      <c r="G4994" s="497"/>
      <c r="I4994" s="497"/>
      <c r="M4994" s="497"/>
    </row>
    <row r="4995" spans="7:13" x14ac:dyDescent="0.45">
      <c r="G4995" s="497"/>
      <c r="I4995" s="497"/>
      <c r="M4995" s="497"/>
    </row>
    <row r="4996" spans="7:13" x14ac:dyDescent="0.45">
      <c r="G4996" s="497"/>
      <c r="I4996" s="497"/>
      <c r="M4996" s="497"/>
    </row>
    <row r="4997" spans="7:13" x14ac:dyDescent="0.45">
      <c r="G4997" s="497"/>
      <c r="I4997" s="497"/>
      <c r="M4997" s="497"/>
    </row>
    <row r="4998" spans="7:13" x14ac:dyDescent="0.45">
      <c r="G4998" s="497"/>
      <c r="I4998" s="497"/>
      <c r="M4998" s="497"/>
    </row>
    <row r="4999" spans="7:13" x14ac:dyDescent="0.45">
      <c r="G4999" s="497"/>
      <c r="I4999" s="497"/>
      <c r="M4999" s="497"/>
    </row>
    <row r="5000" spans="7:13" x14ac:dyDescent="0.45">
      <c r="G5000" s="497"/>
      <c r="I5000" s="497"/>
      <c r="M5000" s="497"/>
    </row>
    <row r="5001" spans="7:13" x14ac:dyDescent="0.45">
      <c r="G5001" s="497"/>
      <c r="I5001" s="497"/>
      <c r="M5001" s="497"/>
    </row>
    <row r="5002" spans="7:13" x14ac:dyDescent="0.45">
      <c r="G5002" s="497"/>
      <c r="I5002" s="497"/>
      <c r="M5002" s="497"/>
    </row>
    <row r="5003" spans="7:13" x14ac:dyDescent="0.45">
      <c r="G5003" s="497"/>
      <c r="I5003" s="497"/>
      <c r="M5003" s="497"/>
    </row>
    <row r="5004" spans="7:13" x14ac:dyDescent="0.45">
      <c r="G5004" s="497"/>
      <c r="I5004" s="497"/>
      <c r="M5004" s="497"/>
    </row>
    <row r="5005" spans="7:13" x14ac:dyDescent="0.45">
      <c r="G5005" s="497"/>
      <c r="I5005" s="497"/>
      <c r="M5005" s="497"/>
    </row>
    <row r="5006" spans="7:13" x14ac:dyDescent="0.45">
      <c r="G5006" s="497"/>
      <c r="I5006" s="497"/>
      <c r="M5006" s="497"/>
    </row>
    <row r="5007" spans="7:13" x14ac:dyDescent="0.45">
      <c r="G5007" s="497"/>
      <c r="I5007" s="497"/>
      <c r="M5007" s="497"/>
    </row>
    <row r="5008" spans="7:13" x14ac:dyDescent="0.45">
      <c r="G5008" s="497"/>
      <c r="I5008" s="497"/>
      <c r="M5008" s="497"/>
    </row>
    <row r="5009" spans="7:13" x14ac:dyDescent="0.45">
      <c r="G5009" s="497"/>
      <c r="I5009" s="497"/>
      <c r="M5009" s="497"/>
    </row>
    <row r="5010" spans="7:13" x14ac:dyDescent="0.45">
      <c r="G5010" s="497"/>
      <c r="I5010" s="497"/>
      <c r="M5010" s="497"/>
    </row>
    <row r="5011" spans="7:13" x14ac:dyDescent="0.45">
      <c r="G5011" s="497"/>
      <c r="I5011" s="497"/>
      <c r="M5011" s="497"/>
    </row>
    <row r="5012" spans="7:13" x14ac:dyDescent="0.45">
      <c r="G5012" s="497"/>
      <c r="I5012" s="497"/>
      <c r="M5012" s="497"/>
    </row>
    <row r="5013" spans="7:13" x14ac:dyDescent="0.45">
      <c r="G5013" s="497"/>
      <c r="I5013" s="497"/>
      <c r="M5013" s="497"/>
    </row>
    <row r="5014" spans="7:13" x14ac:dyDescent="0.45">
      <c r="G5014" s="497"/>
      <c r="I5014" s="497"/>
      <c r="M5014" s="497"/>
    </row>
    <row r="5015" spans="7:13" x14ac:dyDescent="0.45">
      <c r="G5015" s="497"/>
      <c r="I5015" s="497"/>
      <c r="M5015" s="497"/>
    </row>
    <row r="5016" spans="7:13" x14ac:dyDescent="0.45">
      <c r="G5016" s="497"/>
      <c r="I5016" s="497"/>
      <c r="M5016" s="497"/>
    </row>
    <row r="5017" spans="7:13" x14ac:dyDescent="0.45">
      <c r="G5017" s="497"/>
      <c r="I5017" s="497"/>
      <c r="M5017" s="497"/>
    </row>
    <row r="5018" spans="7:13" x14ac:dyDescent="0.45">
      <c r="G5018" s="497"/>
      <c r="I5018" s="497"/>
      <c r="M5018" s="497"/>
    </row>
    <row r="5019" spans="7:13" x14ac:dyDescent="0.45">
      <c r="G5019" s="497"/>
      <c r="I5019" s="497"/>
      <c r="M5019" s="497"/>
    </row>
    <row r="5020" spans="7:13" x14ac:dyDescent="0.45">
      <c r="G5020" s="497"/>
      <c r="I5020" s="497"/>
      <c r="M5020" s="497"/>
    </row>
    <row r="5021" spans="7:13" x14ac:dyDescent="0.45">
      <c r="G5021" s="497"/>
      <c r="I5021" s="497"/>
      <c r="M5021" s="497"/>
    </row>
    <row r="5022" spans="7:13" x14ac:dyDescent="0.45">
      <c r="G5022" s="497"/>
      <c r="I5022" s="497"/>
      <c r="M5022" s="497"/>
    </row>
    <row r="5023" spans="7:13" x14ac:dyDescent="0.45">
      <c r="G5023" s="497"/>
      <c r="I5023" s="497"/>
      <c r="M5023" s="497"/>
    </row>
    <row r="5024" spans="7:13" x14ac:dyDescent="0.45">
      <c r="G5024" s="497"/>
      <c r="I5024" s="497"/>
      <c r="M5024" s="497"/>
    </row>
    <row r="5025" spans="7:13" x14ac:dyDescent="0.45">
      <c r="G5025" s="497"/>
      <c r="I5025" s="497"/>
      <c r="M5025" s="497"/>
    </row>
    <row r="5026" spans="7:13" x14ac:dyDescent="0.45">
      <c r="G5026" s="497"/>
      <c r="I5026" s="497"/>
      <c r="M5026" s="497"/>
    </row>
    <row r="5027" spans="7:13" x14ac:dyDescent="0.45">
      <c r="G5027" s="497"/>
      <c r="I5027" s="497"/>
      <c r="M5027" s="497"/>
    </row>
    <row r="5028" spans="7:13" x14ac:dyDescent="0.45">
      <c r="G5028" s="497"/>
      <c r="I5028" s="497"/>
      <c r="M5028" s="497"/>
    </row>
    <row r="5029" spans="7:13" x14ac:dyDescent="0.45">
      <c r="G5029" s="497"/>
      <c r="I5029" s="497"/>
      <c r="M5029" s="497"/>
    </row>
    <row r="5030" spans="7:13" x14ac:dyDescent="0.45">
      <c r="G5030" s="497"/>
      <c r="I5030" s="497"/>
      <c r="M5030" s="497"/>
    </row>
    <row r="5031" spans="7:13" x14ac:dyDescent="0.45">
      <c r="G5031" s="497"/>
      <c r="I5031" s="497"/>
      <c r="M5031" s="497"/>
    </row>
    <row r="5032" spans="7:13" x14ac:dyDescent="0.45">
      <c r="G5032" s="497"/>
      <c r="I5032" s="497"/>
      <c r="M5032" s="497"/>
    </row>
    <row r="5033" spans="7:13" x14ac:dyDescent="0.45">
      <c r="G5033" s="497"/>
      <c r="I5033" s="497"/>
      <c r="M5033" s="497"/>
    </row>
    <row r="5034" spans="7:13" x14ac:dyDescent="0.45">
      <c r="G5034" s="497"/>
      <c r="I5034" s="497"/>
      <c r="M5034" s="497"/>
    </row>
    <row r="5035" spans="7:13" x14ac:dyDescent="0.45">
      <c r="G5035" s="497"/>
      <c r="I5035" s="497"/>
      <c r="M5035" s="497"/>
    </row>
    <row r="5036" spans="7:13" x14ac:dyDescent="0.45">
      <c r="G5036" s="497"/>
      <c r="I5036" s="497"/>
      <c r="M5036" s="497"/>
    </row>
    <row r="5037" spans="7:13" x14ac:dyDescent="0.45">
      <c r="G5037" s="497"/>
      <c r="I5037" s="497"/>
      <c r="M5037" s="497"/>
    </row>
    <row r="5038" spans="7:13" x14ac:dyDescent="0.45">
      <c r="G5038" s="497"/>
      <c r="I5038" s="497"/>
      <c r="M5038" s="497"/>
    </row>
    <row r="5039" spans="7:13" x14ac:dyDescent="0.45">
      <c r="G5039" s="497"/>
      <c r="I5039" s="497"/>
      <c r="M5039" s="497"/>
    </row>
    <row r="5040" spans="7:13" x14ac:dyDescent="0.45">
      <c r="G5040" s="497"/>
      <c r="I5040" s="497"/>
      <c r="M5040" s="497"/>
    </row>
    <row r="5041" spans="7:13" x14ac:dyDescent="0.45">
      <c r="G5041" s="497"/>
      <c r="I5041" s="497"/>
      <c r="M5041" s="497"/>
    </row>
    <row r="5042" spans="7:13" x14ac:dyDescent="0.45">
      <c r="G5042" s="497"/>
      <c r="I5042" s="497"/>
      <c r="M5042" s="497"/>
    </row>
    <row r="5043" spans="7:13" x14ac:dyDescent="0.45">
      <c r="G5043" s="497"/>
      <c r="I5043" s="497"/>
      <c r="M5043" s="497"/>
    </row>
    <row r="5044" spans="7:13" x14ac:dyDescent="0.45">
      <c r="G5044" s="497"/>
      <c r="I5044" s="497"/>
      <c r="M5044" s="497"/>
    </row>
    <row r="5045" spans="7:13" x14ac:dyDescent="0.45">
      <c r="G5045" s="497"/>
      <c r="I5045" s="497"/>
      <c r="M5045" s="497"/>
    </row>
    <row r="5046" spans="7:13" x14ac:dyDescent="0.45">
      <c r="G5046" s="497"/>
      <c r="I5046" s="497"/>
      <c r="M5046" s="497"/>
    </row>
    <row r="5047" spans="7:13" x14ac:dyDescent="0.45">
      <c r="G5047" s="497"/>
      <c r="I5047" s="497"/>
      <c r="M5047" s="497"/>
    </row>
    <row r="5048" spans="7:13" x14ac:dyDescent="0.45">
      <c r="G5048" s="497"/>
      <c r="I5048" s="497"/>
      <c r="M5048" s="497"/>
    </row>
    <row r="5049" spans="7:13" x14ac:dyDescent="0.45">
      <c r="G5049" s="497"/>
      <c r="I5049" s="497"/>
      <c r="M5049" s="497"/>
    </row>
    <row r="5050" spans="7:13" x14ac:dyDescent="0.45">
      <c r="G5050" s="497"/>
      <c r="I5050" s="497"/>
      <c r="M5050" s="497"/>
    </row>
    <row r="5051" spans="7:13" x14ac:dyDescent="0.45">
      <c r="G5051" s="497"/>
      <c r="I5051" s="497"/>
      <c r="M5051" s="497"/>
    </row>
    <row r="5052" spans="7:13" x14ac:dyDescent="0.45">
      <c r="G5052" s="497"/>
      <c r="I5052" s="497"/>
      <c r="M5052" s="497"/>
    </row>
    <row r="5053" spans="7:13" x14ac:dyDescent="0.45">
      <c r="G5053" s="497"/>
      <c r="I5053" s="497"/>
      <c r="M5053" s="497"/>
    </row>
    <row r="5054" spans="7:13" x14ac:dyDescent="0.45">
      <c r="G5054" s="497"/>
      <c r="I5054" s="497"/>
      <c r="M5054" s="497"/>
    </row>
    <row r="5055" spans="7:13" x14ac:dyDescent="0.45">
      <c r="G5055" s="497"/>
      <c r="I5055" s="497"/>
      <c r="M5055" s="497"/>
    </row>
    <row r="5056" spans="7:13" x14ac:dyDescent="0.45">
      <c r="G5056" s="497"/>
      <c r="I5056" s="497"/>
      <c r="M5056" s="497"/>
    </row>
    <row r="5057" spans="7:13" x14ac:dyDescent="0.45">
      <c r="G5057" s="497"/>
      <c r="I5057" s="497"/>
      <c r="M5057" s="497"/>
    </row>
    <row r="5058" spans="7:13" x14ac:dyDescent="0.45">
      <c r="G5058" s="497"/>
      <c r="I5058" s="497"/>
      <c r="M5058" s="497"/>
    </row>
    <row r="5059" spans="7:13" x14ac:dyDescent="0.45">
      <c r="G5059" s="497"/>
      <c r="I5059" s="497"/>
      <c r="M5059" s="497"/>
    </row>
    <row r="5060" spans="7:13" x14ac:dyDescent="0.45">
      <c r="G5060" s="497"/>
      <c r="I5060" s="497"/>
      <c r="M5060" s="497"/>
    </row>
    <row r="5061" spans="7:13" x14ac:dyDescent="0.45">
      <c r="G5061" s="497"/>
      <c r="I5061" s="497"/>
      <c r="M5061" s="497"/>
    </row>
    <row r="5062" spans="7:13" x14ac:dyDescent="0.45">
      <c r="G5062" s="497"/>
      <c r="I5062" s="497"/>
      <c r="M5062" s="497"/>
    </row>
    <row r="5063" spans="7:13" x14ac:dyDescent="0.45">
      <c r="G5063" s="497"/>
      <c r="I5063" s="497"/>
      <c r="M5063" s="497"/>
    </row>
    <row r="5064" spans="7:13" x14ac:dyDescent="0.45">
      <c r="G5064" s="497"/>
      <c r="I5064" s="497"/>
      <c r="M5064" s="497"/>
    </row>
    <row r="5065" spans="7:13" x14ac:dyDescent="0.45">
      <c r="G5065" s="497"/>
      <c r="I5065" s="497"/>
      <c r="M5065" s="497"/>
    </row>
    <row r="5066" spans="7:13" x14ac:dyDescent="0.45">
      <c r="I5066" s="497"/>
    </row>
    <row r="5067" spans="7:13" x14ac:dyDescent="0.45">
      <c r="G5067" s="497"/>
      <c r="I5067" s="497"/>
      <c r="M5067" s="497"/>
    </row>
    <row r="5068" spans="7:13" x14ac:dyDescent="0.45">
      <c r="G5068" s="497"/>
      <c r="I5068" s="497"/>
      <c r="M5068" s="497"/>
    </row>
    <row r="5069" spans="7:13" x14ac:dyDescent="0.45">
      <c r="G5069" s="497"/>
      <c r="I5069" s="497"/>
      <c r="M5069" s="497"/>
    </row>
    <row r="5070" spans="7:13" x14ac:dyDescent="0.45">
      <c r="G5070" s="497"/>
      <c r="I5070" s="497"/>
      <c r="M5070" s="497"/>
    </row>
    <row r="5071" spans="7:13" x14ac:dyDescent="0.45">
      <c r="I5071" s="497"/>
    </row>
    <row r="5072" spans="7:13" x14ac:dyDescent="0.45">
      <c r="G5072" s="497"/>
      <c r="I5072" s="497"/>
      <c r="M5072" s="497"/>
    </row>
    <row r="5073" spans="7:13" x14ac:dyDescent="0.45">
      <c r="G5073" s="497"/>
      <c r="I5073" s="497"/>
      <c r="M5073" s="497"/>
    </row>
    <row r="5074" spans="7:13" x14ac:dyDescent="0.45">
      <c r="G5074" s="497"/>
      <c r="I5074" s="497"/>
      <c r="M5074" s="497"/>
    </row>
    <row r="5075" spans="7:13" x14ac:dyDescent="0.45">
      <c r="G5075" s="497"/>
      <c r="I5075" s="497"/>
      <c r="M5075" s="497"/>
    </row>
    <row r="5076" spans="7:13" x14ac:dyDescent="0.45">
      <c r="G5076" s="497"/>
      <c r="I5076" s="497"/>
      <c r="M5076" s="497"/>
    </row>
    <row r="5077" spans="7:13" x14ac:dyDescent="0.45">
      <c r="G5077" s="497"/>
      <c r="I5077" s="497"/>
      <c r="M5077" s="497"/>
    </row>
    <row r="5078" spans="7:13" x14ac:dyDescent="0.45">
      <c r="G5078" s="497"/>
      <c r="I5078" s="497"/>
      <c r="M5078" s="497"/>
    </row>
    <row r="5079" spans="7:13" x14ac:dyDescent="0.45">
      <c r="G5079" s="497"/>
      <c r="I5079" s="497"/>
      <c r="M5079" s="497"/>
    </row>
    <row r="5080" spans="7:13" x14ac:dyDescent="0.45">
      <c r="G5080" s="497"/>
      <c r="I5080" s="497"/>
      <c r="M5080" s="497"/>
    </row>
    <row r="5081" spans="7:13" x14ac:dyDescent="0.45">
      <c r="G5081" s="497"/>
      <c r="I5081" s="497"/>
      <c r="M5081" s="497"/>
    </row>
    <row r="5082" spans="7:13" x14ac:dyDescent="0.45">
      <c r="G5082" s="497"/>
      <c r="I5082" s="497"/>
      <c r="M5082" s="497"/>
    </row>
    <row r="5083" spans="7:13" x14ac:dyDescent="0.45">
      <c r="G5083" s="497"/>
      <c r="I5083" s="497"/>
      <c r="M5083" s="497"/>
    </row>
    <row r="5084" spans="7:13" x14ac:dyDescent="0.45">
      <c r="G5084" s="497"/>
      <c r="I5084" s="497"/>
      <c r="M5084" s="497"/>
    </row>
    <row r="5085" spans="7:13" x14ac:dyDescent="0.45">
      <c r="G5085" s="497"/>
      <c r="I5085" s="497"/>
      <c r="M5085" s="497"/>
    </row>
    <row r="5086" spans="7:13" x14ac:dyDescent="0.45">
      <c r="G5086" s="497"/>
      <c r="I5086" s="497"/>
      <c r="M5086" s="497"/>
    </row>
    <row r="5087" spans="7:13" x14ac:dyDescent="0.45">
      <c r="G5087" s="497"/>
      <c r="I5087" s="497"/>
      <c r="M5087" s="497"/>
    </row>
    <row r="5088" spans="7:13" x14ac:dyDescent="0.45">
      <c r="G5088" s="497"/>
      <c r="I5088" s="497"/>
      <c r="M5088" s="497"/>
    </row>
    <row r="5089" spans="7:13" x14ac:dyDescent="0.45">
      <c r="G5089" s="497"/>
      <c r="I5089" s="497"/>
      <c r="M5089" s="497"/>
    </row>
    <row r="5090" spans="7:13" x14ac:dyDescent="0.45">
      <c r="G5090" s="497"/>
      <c r="I5090" s="497"/>
      <c r="M5090" s="497"/>
    </row>
    <row r="5091" spans="7:13" x14ac:dyDescent="0.45">
      <c r="G5091" s="497"/>
      <c r="I5091" s="497"/>
      <c r="M5091" s="497"/>
    </row>
    <row r="5092" spans="7:13" x14ac:dyDescent="0.45">
      <c r="G5092" s="497"/>
      <c r="I5092" s="497"/>
      <c r="M5092" s="497"/>
    </row>
    <row r="5093" spans="7:13" x14ac:dyDescent="0.45">
      <c r="G5093" s="497"/>
      <c r="I5093" s="497"/>
      <c r="M5093" s="497"/>
    </row>
    <row r="5094" spans="7:13" x14ac:dyDescent="0.45">
      <c r="G5094" s="497"/>
      <c r="I5094" s="497"/>
      <c r="M5094" s="497"/>
    </row>
    <row r="5095" spans="7:13" x14ac:dyDescent="0.45">
      <c r="G5095" s="497"/>
      <c r="I5095" s="497"/>
      <c r="M5095" s="497"/>
    </row>
    <row r="5096" spans="7:13" x14ac:dyDescent="0.45">
      <c r="G5096" s="497"/>
      <c r="I5096" s="497"/>
      <c r="M5096" s="497"/>
    </row>
    <row r="5097" spans="7:13" x14ac:dyDescent="0.45">
      <c r="G5097" s="497"/>
      <c r="I5097" s="497"/>
      <c r="M5097" s="497"/>
    </row>
    <row r="5098" spans="7:13" x14ac:dyDescent="0.45">
      <c r="G5098" s="497"/>
      <c r="I5098" s="497"/>
      <c r="M5098" s="497"/>
    </row>
    <row r="5099" spans="7:13" x14ac:dyDescent="0.45">
      <c r="G5099" s="497"/>
      <c r="I5099" s="497"/>
      <c r="M5099" s="497"/>
    </row>
    <row r="5100" spans="7:13" x14ac:dyDescent="0.45">
      <c r="G5100" s="497"/>
      <c r="I5100" s="497"/>
      <c r="M5100" s="497"/>
    </row>
    <row r="5101" spans="7:13" x14ac:dyDescent="0.45">
      <c r="G5101" s="497"/>
      <c r="I5101" s="497"/>
      <c r="M5101" s="497"/>
    </row>
    <row r="5102" spans="7:13" x14ac:dyDescent="0.45">
      <c r="G5102" s="497"/>
      <c r="I5102" s="497"/>
      <c r="M5102" s="497"/>
    </row>
    <row r="5103" spans="7:13" x14ac:dyDescent="0.45">
      <c r="G5103" s="497"/>
      <c r="I5103" s="497"/>
      <c r="M5103" s="497"/>
    </row>
    <row r="5104" spans="7:13" x14ac:dyDescent="0.45">
      <c r="G5104" s="497"/>
      <c r="I5104" s="497"/>
      <c r="M5104" s="497"/>
    </row>
    <row r="5105" spans="7:13" x14ac:dyDescent="0.45">
      <c r="G5105" s="497"/>
      <c r="I5105" s="497"/>
      <c r="M5105" s="497"/>
    </row>
    <row r="5106" spans="7:13" x14ac:dyDescent="0.45">
      <c r="G5106" s="497"/>
      <c r="I5106" s="497"/>
      <c r="M5106" s="497"/>
    </row>
    <row r="5107" spans="7:13" x14ac:dyDescent="0.45">
      <c r="G5107" s="497"/>
      <c r="I5107" s="497"/>
      <c r="M5107" s="497"/>
    </row>
    <row r="5108" spans="7:13" x14ac:dyDescent="0.45">
      <c r="G5108" s="497"/>
      <c r="I5108" s="497"/>
      <c r="M5108" s="497"/>
    </row>
    <row r="5109" spans="7:13" x14ac:dyDescent="0.45">
      <c r="G5109" s="497"/>
      <c r="I5109" s="497"/>
      <c r="M5109" s="497"/>
    </row>
    <row r="5110" spans="7:13" x14ac:dyDescent="0.45">
      <c r="G5110" s="497"/>
      <c r="I5110" s="497"/>
      <c r="M5110" s="497"/>
    </row>
    <row r="5111" spans="7:13" x14ac:dyDescent="0.45">
      <c r="G5111" s="497"/>
      <c r="I5111" s="497"/>
      <c r="M5111" s="497"/>
    </row>
    <row r="5112" spans="7:13" x14ac:dyDescent="0.45">
      <c r="G5112" s="497"/>
      <c r="I5112" s="497"/>
      <c r="M5112" s="497"/>
    </row>
    <row r="5113" spans="7:13" x14ac:dyDescent="0.45">
      <c r="G5113" s="497"/>
      <c r="I5113" s="497"/>
      <c r="M5113" s="497"/>
    </row>
    <row r="5114" spans="7:13" x14ac:dyDescent="0.45">
      <c r="G5114" s="497"/>
      <c r="I5114" s="497"/>
      <c r="M5114" s="497"/>
    </row>
    <row r="5115" spans="7:13" x14ac:dyDescent="0.45">
      <c r="G5115" s="497"/>
      <c r="I5115" s="497"/>
      <c r="M5115" s="497"/>
    </row>
    <row r="5116" spans="7:13" x14ac:dyDescent="0.45">
      <c r="G5116" s="497"/>
      <c r="I5116" s="497"/>
      <c r="M5116" s="497"/>
    </row>
    <row r="5117" spans="7:13" x14ac:dyDescent="0.45">
      <c r="I5117" s="497"/>
    </row>
    <row r="5118" spans="7:13" x14ac:dyDescent="0.45">
      <c r="I5118" s="497"/>
    </row>
    <row r="5119" spans="7:13" x14ac:dyDescent="0.45">
      <c r="G5119" s="497"/>
      <c r="I5119" s="497"/>
      <c r="M5119" s="497"/>
    </row>
    <row r="5120" spans="7:13" x14ac:dyDescent="0.45">
      <c r="G5120" s="497"/>
      <c r="I5120" s="497"/>
      <c r="M5120" s="497"/>
    </row>
    <row r="5121" spans="7:13" x14ac:dyDescent="0.45">
      <c r="G5121" s="497"/>
      <c r="I5121" s="497"/>
      <c r="M5121" s="497"/>
    </row>
    <row r="5122" spans="7:13" x14ac:dyDescent="0.45">
      <c r="I5122" s="497"/>
    </row>
    <row r="5123" spans="7:13" x14ac:dyDescent="0.45">
      <c r="G5123" s="497"/>
      <c r="I5123" s="497"/>
      <c r="M5123" s="497"/>
    </row>
    <row r="5124" spans="7:13" x14ac:dyDescent="0.45">
      <c r="G5124" s="497"/>
      <c r="I5124" s="497"/>
      <c r="M5124" s="497"/>
    </row>
    <row r="5125" spans="7:13" x14ac:dyDescent="0.45">
      <c r="I5125" s="497"/>
    </row>
    <row r="5126" spans="7:13" x14ac:dyDescent="0.45">
      <c r="G5126" s="497"/>
      <c r="I5126" s="497"/>
      <c r="M5126" s="497"/>
    </row>
    <row r="5127" spans="7:13" x14ac:dyDescent="0.45">
      <c r="G5127" s="497"/>
      <c r="I5127" s="497"/>
      <c r="M5127" s="497"/>
    </row>
    <row r="5128" spans="7:13" x14ac:dyDescent="0.45">
      <c r="G5128" s="497"/>
      <c r="I5128" s="497"/>
      <c r="M5128" s="497"/>
    </row>
    <row r="5129" spans="7:13" x14ac:dyDescent="0.45">
      <c r="G5129" s="497"/>
      <c r="I5129" s="497"/>
      <c r="M5129" s="497"/>
    </row>
    <row r="5130" spans="7:13" x14ac:dyDescent="0.45">
      <c r="G5130" s="497"/>
      <c r="I5130" s="497"/>
      <c r="M5130" s="497"/>
    </row>
    <row r="5131" spans="7:13" x14ac:dyDescent="0.45">
      <c r="G5131" s="497"/>
      <c r="I5131" s="497"/>
      <c r="M5131" s="497"/>
    </row>
    <row r="5132" spans="7:13" x14ac:dyDescent="0.45">
      <c r="G5132" s="497"/>
      <c r="I5132" s="497"/>
      <c r="M5132" s="497"/>
    </row>
    <row r="5133" spans="7:13" x14ac:dyDescent="0.45">
      <c r="G5133" s="497"/>
      <c r="I5133" s="497"/>
      <c r="M5133" s="497"/>
    </row>
    <row r="5134" spans="7:13" x14ac:dyDescent="0.45">
      <c r="G5134" s="497"/>
      <c r="I5134" s="497"/>
      <c r="M5134" s="497"/>
    </row>
    <row r="5135" spans="7:13" x14ac:dyDescent="0.45">
      <c r="G5135" s="497"/>
      <c r="I5135" s="497"/>
      <c r="M5135" s="497"/>
    </row>
    <row r="5136" spans="7:13" x14ac:dyDescent="0.45">
      <c r="G5136" s="497"/>
      <c r="I5136" s="497"/>
      <c r="M5136" s="497"/>
    </row>
    <row r="5137" spans="7:13" x14ac:dyDescent="0.45">
      <c r="G5137" s="497"/>
      <c r="I5137" s="497"/>
      <c r="M5137" s="497"/>
    </row>
    <row r="5138" spans="7:13" x14ac:dyDescent="0.45">
      <c r="G5138" s="497"/>
      <c r="I5138" s="497"/>
      <c r="M5138" s="515"/>
    </row>
    <row r="5139" spans="7:13" x14ac:dyDescent="0.45">
      <c r="G5139" s="497"/>
      <c r="I5139" s="497"/>
      <c r="M5139" s="497"/>
    </row>
    <row r="5140" spans="7:13" x14ac:dyDescent="0.45">
      <c r="G5140" s="497"/>
      <c r="I5140" s="497"/>
      <c r="M5140" s="497"/>
    </row>
    <row r="5141" spans="7:13" x14ac:dyDescent="0.45">
      <c r="G5141" s="497"/>
      <c r="I5141" s="497"/>
      <c r="M5141" s="497"/>
    </row>
    <row r="5142" spans="7:13" x14ac:dyDescent="0.45">
      <c r="I5142" s="497"/>
    </row>
    <row r="5143" spans="7:13" x14ac:dyDescent="0.45">
      <c r="G5143" s="497"/>
      <c r="I5143" s="497"/>
      <c r="M5143" s="497"/>
    </row>
    <row r="5144" spans="7:13" x14ac:dyDescent="0.45">
      <c r="G5144" s="497"/>
      <c r="I5144" s="497"/>
      <c r="M5144" s="497"/>
    </row>
    <row r="5145" spans="7:13" x14ac:dyDescent="0.45">
      <c r="G5145" s="497"/>
      <c r="I5145" s="497"/>
      <c r="M5145" s="497"/>
    </row>
    <row r="5146" spans="7:13" x14ac:dyDescent="0.45">
      <c r="G5146" s="497"/>
      <c r="I5146" s="497"/>
      <c r="M5146" s="497"/>
    </row>
    <row r="5147" spans="7:13" x14ac:dyDescent="0.45">
      <c r="G5147" s="497"/>
      <c r="I5147" s="497"/>
      <c r="M5147" s="497"/>
    </row>
    <row r="5148" spans="7:13" x14ac:dyDescent="0.45">
      <c r="G5148" s="497"/>
      <c r="I5148" s="497"/>
      <c r="M5148" s="497"/>
    </row>
    <row r="5149" spans="7:13" x14ac:dyDescent="0.45">
      <c r="G5149" s="497"/>
      <c r="I5149" s="497"/>
      <c r="M5149" s="497"/>
    </row>
    <row r="5150" spans="7:13" x14ac:dyDescent="0.45">
      <c r="G5150" s="497"/>
      <c r="I5150" s="497"/>
      <c r="M5150" s="497"/>
    </row>
    <row r="5151" spans="7:13" x14ac:dyDescent="0.45">
      <c r="G5151" s="497"/>
      <c r="I5151" s="497"/>
      <c r="M5151" s="497"/>
    </row>
    <row r="5152" spans="7:13" x14ac:dyDescent="0.45">
      <c r="G5152" s="497"/>
      <c r="I5152" s="497"/>
      <c r="M5152" s="497"/>
    </row>
    <row r="5153" spans="7:13" x14ac:dyDescent="0.45">
      <c r="G5153" s="497"/>
      <c r="I5153" s="497"/>
      <c r="M5153" s="497"/>
    </row>
    <row r="5154" spans="7:13" x14ac:dyDescent="0.45">
      <c r="G5154" s="497"/>
      <c r="I5154" s="497"/>
      <c r="M5154" s="497"/>
    </row>
    <row r="5155" spans="7:13" x14ac:dyDescent="0.45">
      <c r="G5155" s="497"/>
      <c r="I5155" s="497"/>
      <c r="M5155" s="497"/>
    </row>
    <row r="5156" spans="7:13" x14ac:dyDescent="0.45">
      <c r="G5156" s="497"/>
      <c r="I5156" s="497"/>
      <c r="M5156" s="497"/>
    </row>
    <row r="5157" spans="7:13" x14ac:dyDescent="0.45">
      <c r="G5157" s="497"/>
      <c r="I5157" s="497"/>
      <c r="M5157" s="497"/>
    </row>
    <row r="5158" spans="7:13" x14ac:dyDescent="0.45">
      <c r="G5158" s="497"/>
      <c r="I5158" s="497"/>
      <c r="M5158" s="497"/>
    </row>
    <row r="5159" spans="7:13" x14ac:dyDescent="0.45">
      <c r="G5159" s="497"/>
      <c r="I5159" s="497"/>
      <c r="M5159" s="497"/>
    </row>
    <row r="5160" spans="7:13" x14ac:dyDescent="0.45">
      <c r="G5160" s="497"/>
      <c r="I5160" s="497"/>
      <c r="M5160" s="497"/>
    </row>
    <row r="5161" spans="7:13" x14ac:dyDescent="0.45">
      <c r="G5161" s="497"/>
      <c r="I5161" s="497"/>
      <c r="M5161" s="497"/>
    </row>
    <row r="5162" spans="7:13" x14ac:dyDescent="0.45">
      <c r="G5162" s="497"/>
      <c r="I5162" s="497"/>
      <c r="M5162" s="497"/>
    </row>
    <row r="5163" spans="7:13" x14ac:dyDescent="0.45">
      <c r="G5163" s="497"/>
      <c r="I5163" s="497"/>
      <c r="M5163" s="497"/>
    </row>
    <row r="5164" spans="7:13" x14ac:dyDescent="0.45">
      <c r="G5164" s="497"/>
      <c r="I5164" s="497"/>
      <c r="M5164" s="497"/>
    </row>
    <row r="5165" spans="7:13" x14ac:dyDescent="0.45">
      <c r="G5165" s="497"/>
      <c r="I5165" s="497"/>
      <c r="M5165" s="497"/>
    </row>
    <row r="5166" spans="7:13" x14ac:dyDescent="0.45">
      <c r="G5166" s="497"/>
      <c r="I5166" s="497"/>
      <c r="M5166" s="497"/>
    </row>
    <row r="5167" spans="7:13" x14ac:dyDescent="0.45">
      <c r="G5167" s="497"/>
      <c r="I5167" s="497"/>
      <c r="M5167" s="497"/>
    </row>
    <row r="5168" spans="7:13" x14ac:dyDescent="0.45">
      <c r="G5168" s="497"/>
      <c r="I5168" s="497"/>
      <c r="M5168" s="497"/>
    </row>
    <row r="5169" spans="7:13" x14ac:dyDescent="0.45">
      <c r="G5169" s="497"/>
      <c r="I5169" s="497"/>
      <c r="M5169" s="497"/>
    </row>
    <row r="5170" spans="7:13" x14ac:dyDescent="0.45">
      <c r="G5170" s="497"/>
      <c r="I5170" s="497"/>
      <c r="M5170" s="497"/>
    </row>
    <row r="5171" spans="7:13" x14ac:dyDescent="0.45">
      <c r="G5171" s="497"/>
      <c r="I5171" s="497"/>
      <c r="M5171" s="497"/>
    </row>
    <row r="5172" spans="7:13" x14ac:dyDescent="0.45">
      <c r="G5172" s="497"/>
      <c r="I5172" s="497"/>
      <c r="M5172" s="497"/>
    </row>
    <row r="5173" spans="7:13" x14ac:dyDescent="0.45">
      <c r="G5173" s="497"/>
      <c r="I5173" s="497"/>
      <c r="M5173" s="497"/>
    </row>
    <row r="5174" spans="7:13" x14ac:dyDescent="0.45">
      <c r="G5174" s="497"/>
      <c r="I5174" s="497"/>
      <c r="M5174" s="497"/>
    </row>
    <row r="5175" spans="7:13" x14ac:dyDescent="0.45">
      <c r="G5175" s="497"/>
      <c r="I5175" s="497"/>
      <c r="M5175" s="497"/>
    </row>
    <row r="5176" spans="7:13" x14ac:dyDescent="0.45">
      <c r="G5176" s="497"/>
      <c r="I5176" s="497"/>
      <c r="M5176" s="497"/>
    </row>
    <row r="5177" spans="7:13" x14ac:dyDescent="0.45">
      <c r="G5177" s="497"/>
      <c r="I5177" s="497"/>
      <c r="M5177" s="497"/>
    </row>
    <row r="5178" spans="7:13" x14ac:dyDescent="0.45">
      <c r="G5178" s="497"/>
      <c r="I5178" s="497"/>
      <c r="M5178" s="497"/>
    </row>
    <row r="5179" spans="7:13" x14ac:dyDescent="0.45">
      <c r="G5179" s="497"/>
      <c r="I5179" s="497"/>
      <c r="M5179" s="497"/>
    </row>
    <row r="5180" spans="7:13" x14ac:dyDescent="0.45">
      <c r="G5180" s="497"/>
      <c r="I5180" s="497"/>
      <c r="M5180" s="497"/>
    </row>
    <row r="5181" spans="7:13" x14ac:dyDescent="0.45">
      <c r="G5181" s="497"/>
      <c r="I5181" s="497"/>
      <c r="M5181" s="497"/>
    </row>
    <row r="5182" spans="7:13" x14ac:dyDescent="0.45">
      <c r="G5182" s="497"/>
      <c r="I5182" s="497"/>
      <c r="M5182" s="497"/>
    </row>
    <row r="5183" spans="7:13" x14ac:dyDescent="0.45">
      <c r="G5183" s="497"/>
      <c r="I5183" s="497"/>
      <c r="M5183" s="497"/>
    </row>
    <row r="5184" spans="7:13" x14ac:dyDescent="0.45">
      <c r="G5184" s="497"/>
      <c r="I5184" s="497"/>
      <c r="M5184" s="497"/>
    </row>
    <row r="5185" spans="7:13" x14ac:dyDescent="0.45">
      <c r="G5185" s="497"/>
      <c r="I5185" s="497"/>
      <c r="M5185" s="497"/>
    </row>
    <row r="5186" spans="7:13" x14ac:dyDescent="0.45">
      <c r="G5186" s="497"/>
      <c r="I5186" s="497"/>
      <c r="M5186" s="497"/>
    </row>
    <row r="5187" spans="7:13" x14ac:dyDescent="0.45">
      <c r="G5187" s="497"/>
      <c r="I5187" s="497"/>
      <c r="M5187" s="497"/>
    </row>
    <row r="5188" spans="7:13" x14ac:dyDescent="0.45">
      <c r="G5188" s="497"/>
      <c r="I5188" s="497"/>
      <c r="M5188" s="497"/>
    </row>
    <row r="5189" spans="7:13" x14ac:dyDescent="0.45">
      <c r="G5189" s="497"/>
      <c r="I5189" s="497"/>
      <c r="M5189" s="497"/>
    </row>
    <row r="5190" spans="7:13" x14ac:dyDescent="0.45">
      <c r="G5190" s="497"/>
      <c r="I5190" s="497"/>
      <c r="M5190" s="497"/>
    </row>
    <row r="5191" spans="7:13" x14ac:dyDescent="0.45">
      <c r="G5191" s="497"/>
      <c r="I5191" s="497"/>
      <c r="M5191" s="497"/>
    </row>
    <row r="5192" spans="7:13" x14ac:dyDescent="0.45">
      <c r="G5192" s="497"/>
      <c r="I5192" s="497"/>
      <c r="M5192" s="497"/>
    </row>
    <row r="5193" spans="7:13" x14ac:dyDescent="0.45">
      <c r="G5193" s="497"/>
      <c r="I5193" s="497"/>
      <c r="M5193" s="497"/>
    </row>
    <row r="5194" spans="7:13" x14ac:dyDescent="0.45">
      <c r="G5194" s="497"/>
      <c r="I5194" s="497"/>
      <c r="M5194" s="497"/>
    </row>
    <row r="5195" spans="7:13" x14ac:dyDescent="0.45">
      <c r="G5195" s="497"/>
      <c r="I5195" s="497"/>
      <c r="M5195" s="497"/>
    </row>
    <row r="5196" spans="7:13" x14ac:dyDescent="0.45">
      <c r="G5196" s="497"/>
      <c r="I5196" s="497"/>
      <c r="M5196" s="497"/>
    </row>
    <row r="5197" spans="7:13" x14ac:dyDescent="0.45">
      <c r="G5197" s="497"/>
      <c r="I5197" s="497"/>
      <c r="M5197" s="497"/>
    </row>
    <row r="5198" spans="7:13" x14ac:dyDescent="0.45">
      <c r="G5198" s="497"/>
      <c r="I5198" s="497"/>
      <c r="M5198" s="497"/>
    </row>
    <row r="5199" spans="7:13" x14ac:dyDescent="0.45">
      <c r="G5199" s="497"/>
      <c r="I5199" s="497"/>
      <c r="M5199" s="497"/>
    </row>
    <row r="5200" spans="7:13" x14ac:dyDescent="0.45">
      <c r="G5200" s="497"/>
      <c r="I5200" s="497"/>
      <c r="M5200" s="497"/>
    </row>
    <row r="5201" spans="7:13" x14ac:dyDescent="0.45">
      <c r="G5201" s="497"/>
      <c r="I5201" s="497"/>
      <c r="M5201" s="497"/>
    </row>
    <row r="5202" spans="7:13" x14ac:dyDescent="0.45">
      <c r="G5202" s="497"/>
      <c r="I5202" s="497"/>
      <c r="M5202" s="497"/>
    </row>
    <row r="5203" spans="7:13" x14ac:dyDescent="0.45">
      <c r="G5203" s="497"/>
      <c r="I5203" s="497"/>
      <c r="M5203" s="497"/>
    </row>
    <row r="5204" spans="7:13" x14ac:dyDescent="0.45">
      <c r="G5204" s="497"/>
      <c r="I5204" s="497"/>
      <c r="M5204" s="497"/>
    </row>
    <row r="5205" spans="7:13" x14ac:dyDescent="0.45">
      <c r="G5205" s="497"/>
      <c r="I5205" s="497"/>
      <c r="M5205" s="497"/>
    </row>
    <row r="5206" spans="7:13" x14ac:dyDescent="0.45">
      <c r="G5206" s="497"/>
      <c r="I5206" s="497"/>
      <c r="M5206" s="497"/>
    </row>
    <row r="5207" spans="7:13" x14ac:dyDescent="0.45">
      <c r="G5207" s="497"/>
      <c r="I5207" s="497"/>
      <c r="M5207" s="497"/>
    </row>
    <row r="5208" spans="7:13" x14ac:dyDescent="0.45">
      <c r="G5208" s="497"/>
      <c r="I5208" s="497"/>
      <c r="M5208" s="497"/>
    </row>
    <row r="5209" spans="7:13" x14ac:dyDescent="0.45">
      <c r="G5209" s="497"/>
      <c r="I5209" s="497"/>
      <c r="M5209" s="497"/>
    </row>
    <row r="5210" spans="7:13" x14ac:dyDescent="0.45">
      <c r="G5210" s="497"/>
      <c r="I5210" s="497"/>
      <c r="M5210" s="497"/>
    </row>
    <row r="5211" spans="7:13" x14ac:dyDescent="0.45">
      <c r="G5211" s="497"/>
      <c r="I5211" s="497"/>
      <c r="M5211" s="497"/>
    </row>
    <row r="5212" spans="7:13" x14ac:dyDescent="0.45">
      <c r="G5212" s="497"/>
      <c r="I5212" s="497"/>
      <c r="M5212" s="497"/>
    </row>
    <row r="5213" spans="7:13" x14ac:dyDescent="0.45">
      <c r="G5213" s="497"/>
      <c r="I5213" s="497"/>
      <c r="M5213" s="497"/>
    </row>
    <row r="5214" spans="7:13" x14ac:dyDescent="0.45">
      <c r="G5214" s="497"/>
      <c r="I5214" s="497"/>
      <c r="M5214" s="497"/>
    </row>
    <row r="5215" spans="7:13" x14ac:dyDescent="0.45">
      <c r="G5215" s="497"/>
      <c r="I5215" s="497"/>
      <c r="M5215" s="497"/>
    </row>
    <row r="5216" spans="7:13" x14ac:dyDescent="0.45">
      <c r="G5216" s="497"/>
      <c r="I5216" s="497"/>
      <c r="M5216" s="497"/>
    </row>
    <row r="5217" spans="7:13" x14ac:dyDescent="0.45">
      <c r="G5217" s="497"/>
      <c r="I5217" s="497"/>
      <c r="M5217" s="497"/>
    </row>
    <row r="5218" spans="7:13" x14ac:dyDescent="0.45">
      <c r="G5218" s="497"/>
      <c r="I5218" s="497"/>
      <c r="M5218" s="497"/>
    </row>
    <row r="5219" spans="7:13" x14ac:dyDescent="0.45">
      <c r="G5219" s="497"/>
      <c r="I5219" s="497"/>
      <c r="M5219" s="497"/>
    </row>
    <row r="5220" spans="7:13" x14ac:dyDescent="0.45">
      <c r="G5220" s="497"/>
      <c r="I5220" s="497"/>
      <c r="M5220" s="497"/>
    </row>
    <row r="5221" spans="7:13" x14ac:dyDescent="0.45">
      <c r="G5221" s="497"/>
      <c r="I5221" s="497"/>
      <c r="M5221" s="497"/>
    </row>
    <row r="5222" spans="7:13" x14ac:dyDescent="0.45">
      <c r="G5222" s="497"/>
      <c r="I5222" s="497"/>
      <c r="M5222" s="497"/>
    </row>
    <row r="5223" spans="7:13" x14ac:dyDescent="0.45">
      <c r="G5223" s="497"/>
      <c r="I5223" s="497"/>
      <c r="M5223" s="497"/>
    </row>
    <row r="5224" spans="7:13" x14ac:dyDescent="0.45">
      <c r="G5224" s="497"/>
      <c r="I5224" s="497"/>
      <c r="M5224" s="497"/>
    </row>
    <row r="5225" spans="7:13" x14ac:dyDescent="0.45">
      <c r="G5225" s="497"/>
      <c r="I5225" s="497"/>
      <c r="M5225" s="497"/>
    </row>
    <row r="5226" spans="7:13" x14ac:dyDescent="0.45">
      <c r="G5226" s="497"/>
      <c r="I5226" s="497"/>
      <c r="M5226" s="497"/>
    </row>
    <row r="5227" spans="7:13" x14ac:dyDescent="0.45">
      <c r="G5227" s="497"/>
      <c r="I5227" s="497"/>
      <c r="M5227" s="497"/>
    </row>
    <row r="5228" spans="7:13" x14ac:dyDescent="0.45">
      <c r="G5228" s="497"/>
      <c r="I5228" s="497"/>
      <c r="M5228" s="497"/>
    </row>
    <row r="5229" spans="7:13" x14ac:dyDescent="0.45">
      <c r="G5229" s="497"/>
      <c r="I5229" s="497"/>
      <c r="M5229" s="497"/>
    </row>
    <row r="5230" spans="7:13" x14ac:dyDescent="0.45">
      <c r="G5230" s="497"/>
      <c r="I5230" s="497"/>
      <c r="M5230" s="497"/>
    </row>
    <row r="5231" spans="7:13" x14ac:dyDescent="0.45">
      <c r="G5231" s="497"/>
      <c r="I5231" s="497"/>
      <c r="M5231" s="497"/>
    </row>
    <row r="5232" spans="7:13" x14ac:dyDescent="0.45">
      <c r="G5232" s="497"/>
      <c r="I5232" s="497"/>
      <c r="M5232" s="497"/>
    </row>
    <row r="5233" spans="7:13" x14ac:dyDescent="0.45">
      <c r="G5233" s="497"/>
      <c r="I5233" s="497"/>
      <c r="M5233" s="497"/>
    </row>
    <row r="5234" spans="7:13" x14ac:dyDescent="0.45">
      <c r="G5234" s="497"/>
      <c r="I5234" s="497"/>
      <c r="M5234" s="497"/>
    </row>
    <row r="5235" spans="7:13" x14ac:dyDescent="0.45">
      <c r="G5235" s="497"/>
      <c r="I5235" s="497"/>
      <c r="M5235" s="497"/>
    </row>
    <row r="5236" spans="7:13" x14ac:dyDescent="0.45">
      <c r="G5236" s="497"/>
      <c r="I5236" s="497"/>
      <c r="M5236" s="497"/>
    </row>
    <row r="5237" spans="7:13" x14ac:dyDescent="0.45">
      <c r="G5237" s="497"/>
      <c r="I5237" s="497"/>
      <c r="M5237" s="497"/>
    </row>
    <row r="5238" spans="7:13" x14ac:dyDescent="0.45">
      <c r="G5238" s="497"/>
      <c r="I5238" s="497"/>
      <c r="M5238" s="497"/>
    </row>
    <row r="5239" spans="7:13" x14ac:dyDescent="0.45">
      <c r="G5239" s="497"/>
      <c r="I5239" s="497"/>
      <c r="M5239" s="497"/>
    </row>
    <row r="5240" spans="7:13" x14ac:dyDescent="0.45">
      <c r="G5240" s="497"/>
      <c r="I5240" s="497"/>
      <c r="M5240" s="497"/>
    </row>
    <row r="5241" spans="7:13" x14ac:dyDescent="0.45">
      <c r="G5241" s="497"/>
      <c r="I5241" s="497"/>
      <c r="M5241" s="497"/>
    </row>
    <row r="5242" spans="7:13" x14ac:dyDescent="0.45">
      <c r="G5242" s="497"/>
      <c r="I5242" s="497"/>
      <c r="M5242" s="497"/>
    </row>
    <row r="5243" spans="7:13" x14ac:dyDescent="0.45">
      <c r="G5243" s="497"/>
      <c r="I5243" s="497"/>
      <c r="M5243" s="497"/>
    </row>
    <row r="5244" spans="7:13" x14ac:dyDescent="0.45">
      <c r="G5244" s="497"/>
      <c r="I5244" s="497"/>
      <c r="M5244" s="497"/>
    </row>
    <row r="5245" spans="7:13" x14ac:dyDescent="0.45">
      <c r="G5245" s="497"/>
      <c r="I5245" s="497"/>
      <c r="M5245" s="497"/>
    </row>
    <row r="5246" spans="7:13" x14ac:dyDescent="0.45">
      <c r="G5246" s="497"/>
      <c r="I5246" s="497"/>
      <c r="M5246" s="497"/>
    </row>
    <row r="5247" spans="7:13" x14ac:dyDescent="0.45">
      <c r="G5247" s="497"/>
      <c r="I5247" s="497"/>
      <c r="M5247" s="497"/>
    </row>
    <row r="5248" spans="7:13" x14ac:dyDescent="0.45">
      <c r="G5248" s="497"/>
      <c r="I5248" s="497"/>
      <c r="M5248" s="497"/>
    </row>
    <row r="5249" spans="7:13" x14ac:dyDescent="0.45">
      <c r="G5249" s="497"/>
      <c r="I5249" s="497"/>
      <c r="M5249" s="497"/>
    </row>
    <row r="5250" spans="7:13" x14ac:dyDescent="0.45">
      <c r="G5250" s="497"/>
      <c r="I5250" s="497"/>
      <c r="M5250" s="497"/>
    </row>
    <row r="5251" spans="7:13" x14ac:dyDescent="0.45">
      <c r="G5251" s="497"/>
      <c r="I5251" s="497"/>
      <c r="M5251" s="497"/>
    </row>
    <row r="5252" spans="7:13" x14ac:dyDescent="0.45">
      <c r="G5252" s="497"/>
      <c r="I5252" s="497"/>
      <c r="M5252" s="497"/>
    </row>
    <row r="5253" spans="7:13" x14ac:dyDescent="0.45">
      <c r="G5253" s="497"/>
      <c r="I5253" s="497"/>
      <c r="M5253" s="497"/>
    </row>
    <row r="5254" spans="7:13" x14ac:dyDescent="0.45">
      <c r="G5254" s="497"/>
      <c r="I5254" s="497"/>
      <c r="M5254" s="497"/>
    </row>
    <row r="5255" spans="7:13" x14ac:dyDescent="0.45">
      <c r="G5255" s="497"/>
      <c r="I5255" s="497"/>
      <c r="M5255" s="497"/>
    </row>
    <row r="5256" spans="7:13" x14ac:dyDescent="0.45">
      <c r="G5256" s="497"/>
      <c r="I5256" s="497"/>
      <c r="M5256" s="497"/>
    </row>
    <row r="5257" spans="7:13" x14ac:dyDescent="0.45">
      <c r="G5257" s="497"/>
      <c r="I5257" s="497"/>
      <c r="M5257" s="497"/>
    </row>
    <row r="5258" spans="7:13" x14ac:dyDescent="0.45">
      <c r="G5258" s="497"/>
      <c r="I5258" s="497"/>
      <c r="M5258" s="497"/>
    </row>
    <row r="5259" spans="7:13" x14ac:dyDescent="0.45">
      <c r="G5259" s="497"/>
      <c r="I5259" s="497"/>
      <c r="M5259" s="497"/>
    </row>
    <row r="5260" spans="7:13" x14ac:dyDescent="0.45">
      <c r="G5260" s="497"/>
      <c r="I5260" s="497"/>
      <c r="M5260" s="497"/>
    </row>
    <row r="5261" spans="7:13" x14ac:dyDescent="0.45">
      <c r="G5261" s="497"/>
      <c r="I5261" s="497"/>
      <c r="M5261" s="497"/>
    </row>
    <row r="5262" spans="7:13" x14ac:dyDescent="0.45">
      <c r="G5262" s="497"/>
      <c r="I5262" s="497"/>
      <c r="M5262" s="497"/>
    </row>
    <row r="5263" spans="7:13" x14ac:dyDescent="0.45">
      <c r="G5263" s="497"/>
      <c r="I5263" s="497"/>
      <c r="M5263" s="497"/>
    </row>
    <row r="5264" spans="7:13" x14ac:dyDescent="0.45">
      <c r="G5264" s="497"/>
      <c r="I5264" s="497"/>
      <c r="M5264" s="497"/>
    </row>
    <row r="5265" spans="7:13" x14ac:dyDescent="0.45">
      <c r="G5265" s="497"/>
      <c r="I5265" s="497"/>
      <c r="M5265" s="497"/>
    </row>
    <row r="5266" spans="7:13" x14ac:dyDescent="0.45">
      <c r="G5266" s="497"/>
      <c r="I5266" s="497"/>
      <c r="M5266" s="497"/>
    </row>
    <row r="5267" spans="7:13" x14ac:dyDescent="0.45">
      <c r="G5267" s="497"/>
      <c r="I5267" s="497"/>
      <c r="M5267" s="497"/>
    </row>
    <row r="5268" spans="7:13" x14ac:dyDescent="0.45">
      <c r="G5268" s="497"/>
      <c r="I5268" s="497"/>
      <c r="M5268" s="497"/>
    </row>
    <row r="5269" spans="7:13" x14ac:dyDescent="0.45">
      <c r="G5269" s="497"/>
      <c r="I5269" s="497"/>
      <c r="M5269" s="497"/>
    </row>
    <row r="5270" spans="7:13" x14ac:dyDescent="0.45">
      <c r="G5270" s="497"/>
      <c r="I5270" s="497"/>
      <c r="M5270" s="497"/>
    </row>
    <row r="5271" spans="7:13" x14ac:dyDescent="0.45">
      <c r="G5271" s="497"/>
      <c r="I5271" s="497"/>
      <c r="M5271" s="497"/>
    </row>
    <row r="5272" spans="7:13" x14ac:dyDescent="0.45">
      <c r="G5272" s="497"/>
      <c r="I5272" s="497"/>
      <c r="M5272" s="497"/>
    </row>
    <row r="5273" spans="7:13" x14ac:dyDescent="0.45">
      <c r="G5273" s="497"/>
      <c r="I5273" s="497"/>
      <c r="M5273" s="497"/>
    </row>
    <row r="5274" spans="7:13" x14ac:dyDescent="0.45">
      <c r="G5274" s="497"/>
      <c r="I5274" s="497"/>
      <c r="M5274" s="497"/>
    </row>
    <row r="5275" spans="7:13" x14ac:dyDescent="0.45">
      <c r="G5275" s="497"/>
      <c r="I5275" s="497"/>
      <c r="M5275" s="497"/>
    </row>
    <row r="5276" spans="7:13" x14ac:dyDescent="0.45">
      <c r="G5276" s="497"/>
      <c r="I5276" s="497"/>
      <c r="M5276" s="497"/>
    </row>
    <row r="5277" spans="7:13" x14ac:dyDescent="0.45">
      <c r="G5277" s="497"/>
      <c r="I5277" s="497"/>
      <c r="M5277" s="497"/>
    </row>
    <row r="5278" spans="7:13" x14ac:dyDescent="0.45">
      <c r="G5278" s="497"/>
      <c r="I5278" s="497"/>
      <c r="M5278" s="497"/>
    </row>
    <row r="5279" spans="7:13" x14ac:dyDescent="0.45">
      <c r="G5279" s="497"/>
      <c r="I5279" s="497"/>
      <c r="M5279" s="497"/>
    </row>
    <row r="5280" spans="7:13" x14ac:dyDescent="0.45">
      <c r="G5280" s="497"/>
      <c r="I5280" s="497"/>
      <c r="M5280" s="497"/>
    </row>
    <row r="5281" spans="7:13" x14ac:dyDescent="0.45">
      <c r="G5281" s="497"/>
      <c r="I5281" s="497"/>
      <c r="M5281" s="497"/>
    </row>
    <row r="5282" spans="7:13" x14ac:dyDescent="0.45">
      <c r="G5282" s="497"/>
      <c r="I5282" s="497"/>
      <c r="M5282" s="497"/>
    </row>
    <row r="5283" spans="7:13" x14ac:dyDescent="0.45">
      <c r="G5283" s="497"/>
      <c r="I5283" s="497"/>
      <c r="M5283" s="497"/>
    </row>
    <row r="5284" spans="7:13" x14ac:dyDescent="0.45">
      <c r="G5284" s="497"/>
      <c r="I5284" s="497"/>
      <c r="M5284" s="497"/>
    </row>
    <row r="5285" spans="7:13" x14ac:dyDescent="0.45">
      <c r="G5285" s="497"/>
      <c r="I5285" s="497"/>
      <c r="M5285" s="497"/>
    </row>
    <row r="5286" spans="7:13" x14ac:dyDescent="0.45">
      <c r="G5286" s="497"/>
      <c r="I5286" s="497"/>
      <c r="M5286" s="497"/>
    </row>
    <row r="5287" spans="7:13" x14ac:dyDescent="0.45">
      <c r="G5287" s="497"/>
      <c r="I5287" s="497"/>
      <c r="M5287" s="497"/>
    </row>
    <row r="5288" spans="7:13" x14ac:dyDescent="0.45">
      <c r="G5288" s="497"/>
      <c r="I5288" s="497"/>
      <c r="M5288" s="497"/>
    </row>
    <row r="5289" spans="7:13" x14ac:dyDescent="0.45">
      <c r="G5289" s="497"/>
      <c r="I5289" s="497"/>
      <c r="M5289" s="497"/>
    </row>
    <row r="5290" spans="7:13" x14ac:dyDescent="0.45">
      <c r="G5290" s="497"/>
      <c r="I5290" s="497"/>
      <c r="M5290" s="497"/>
    </row>
    <row r="5291" spans="7:13" x14ac:dyDescent="0.45">
      <c r="G5291" s="497"/>
      <c r="I5291" s="497"/>
      <c r="M5291" s="497"/>
    </row>
    <row r="5292" spans="7:13" x14ac:dyDescent="0.45">
      <c r="G5292" s="497"/>
      <c r="I5292" s="497"/>
      <c r="M5292" s="497"/>
    </row>
    <row r="5293" spans="7:13" x14ac:dyDescent="0.45">
      <c r="G5293" s="497"/>
      <c r="I5293" s="497"/>
      <c r="M5293" s="497"/>
    </row>
    <row r="5294" spans="7:13" x14ac:dyDescent="0.45">
      <c r="G5294" s="497"/>
      <c r="I5294" s="497"/>
      <c r="M5294" s="497"/>
    </row>
    <row r="5295" spans="7:13" x14ac:dyDescent="0.45">
      <c r="G5295" s="497"/>
      <c r="I5295" s="497"/>
      <c r="M5295" s="497"/>
    </row>
    <row r="5296" spans="7:13" x14ac:dyDescent="0.45">
      <c r="G5296" s="497"/>
      <c r="I5296" s="497"/>
      <c r="M5296" s="497"/>
    </row>
    <row r="5297" spans="7:13" x14ac:dyDescent="0.45">
      <c r="G5297" s="497"/>
      <c r="I5297" s="497"/>
      <c r="M5297" s="497"/>
    </row>
    <row r="5298" spans="7:13" x14ac:dyDescent="0.45">
      <c r="G5298" s="497"/>
      <c r="I5298" s="497"/>
      <c r="M5298" s="497"/>
    </row>
    <row r="5299" spans="7:13" x14ac:dyDescent="0.45">
      <c r="G5299" s="497"/>
      <c r="I5299" s="497"/>
      <c r="M5299" s="497"/>
    </row>
    <row r="5300" spans="7:13" x14ac:dyDescent="0.45">
      <c r="G5300" s="497"/>
      <c r="I5300" s="497"/>
      <c r="M5300" s="497"/>
    </row>
    <row r="5301" spans="7:13" x14ac:dyDescent="0.45">
      <c r="G5301" s="497"/>
      <c r="I5301" s="497"/>
      <c r="M5301" s="497"/>
    </row>
    <row r="5302" spans="7:13" x14ac:dyDescent="0.45">
      <c r="G5302" s="497"/>
      <c r="I5302" s="497"/>
      <c r="M5302" s="497"/>
    </row>
    <row r="5303" spans="7:13" x14ac:dyDescent="0.45">
      <c r="G5303" s="497"/>
      <c r="I5303" s="497"/>
      <c r="M5303" s="497"/>
    </row>
    <row r="5304" spans="7:13" x14ac:dyDescent="0.45">
      <c r="G5304" s="497"/>
      <c r="I5304" s="497"/>
      <c r="M5304" s="497"/>
    </row>
    <row r="5305" spans="7:13" x14ac:dyDescent="0.45">
      <c r="G5305" s="497"/>
      <c r="I5305" s="497"/>
      <c r="M5305" s="497"/>
    </row>
    <row r="5306" spans="7:13" x14ac:dyDescent="0.45">
      <c r="G5306" s="497"/>
      <c r="I5306" s="497"/>
      <c r="M5306" s="497"/>
    </row>
    <row r="5307" spans="7:13" x14ac:dyDescent="0.45">
      <c r="G5307" s="497"/>
      <c r="I5307" s="497"/>
      <c r="M5307" s="497"/>
    </row>
    <row r="5308" spans="7:13" x14ac:dyDescent="0.45">
      <c r="G5308" s="497"/>
      <c r="I5308" s="497"/>
      <c r="M5308" s="497"/>
    </row>
    <row r="5309" spans="7:13" x14ac:dyDescent="0.45">
      <c r="G5309" s="497"/>
      <c r="I5309" s="497"/>
      <c r="M5309" s="497"/>
    </row>
    <row r="5310" spans="7:13" x14ac:dyDescent="0.45">
      <c r="G5310" s="497"/>
      <c r="I5310" s="497"/>
      <c r="M5310" s="497"/>
    </row>
    <row r="5311" spans="7:13" x14ac:dyDescent="0.45">
      <c r="G5311" s="497"/>
      <c r="I5311" s="497"/>
      <c r="M5311" s="497"/>
    </row>
    <row r="5312" spans="7:13" x14ac:dyDescent="0.45">
      <c r="G5312" s="497"/>
      <c r="I5312" s="497"/>
      <c r="M5312" s="497"/>
    </row>
    <row r="5313" spans="7:13" x14ac:dyDescent="0.45">
      <c r="G5313" s="497"/>
      <c r="I5313" s="497"/>
      <c r="M5313" s="497"/>
    </row>
    <row r="5314" spans="7:13" x14ac:dyDescent="0.45">
      <c r="G5314" s="497"/>
      <c r="I5314" s="497"/>
      <c r="M5314" s="497"/>
    </row>
    <row r="5315" spans="7:13" x14ac:dyDescent="0.45">
      <c r="G5315" s="497"/>
      <c r="I5315" s="497"/>
      <c r="M5315" s="497"/>
    </row>
    <row r="5316" spans="7:13" x14ac:dyDescent="0.45">
      <c r="G5316" s="497"/>
      <c r="I5316" s="497"/>
      <c r="M5316" s="497"/>
    </row>
    <row r="5317" spans="7:13" x14ac:dyDescent="0.45">
      <c r="G5317" s="497"/>
      <c r="I5317" s="497"/>
      <c r="M5317" s="497"/>
    </row>
    <row r="5318" spans="7:13" x14ac:dyDescent="0.45">
      <c r="G5318" s="497"/>
      <c r="I5318" s="497"/>
      <c r="M5318" s="497"/>
    </row>
    <row r="5319" spans="7:13" x14ac:dyDescent="0.45">
      <c r="G5319" s="497"/>
      <c r="I5319" s="497"/>
      <c r="M5319" s="497"/>
    </row>
    <row r="5320" spans="7:13" x14ac:dyDescent="0.45">
      <c r="G5320" s="497"/>
      <c r="I5320" s="497"/>
      <c r="M5320" s="497"/>
    </row>
    <row r="5321" spans="7:13" x14ac:dyDescent="0.45">
      <c r="G5321" s="497"/>
      <c r="I5321" s="497"/>
      <c r="M5321" s="497"/>
    </row>
    <row r="5322" spans="7:13" x14ac:dyDescent="0.45">
      <c r="G5322" s="497"/>
      <c r="I5322" s="497"/>
      <c r="M5322" s="497"/>
    </row>
    <row r="5323" spans="7:13" x14ac:dyDescent="0.45">
      <c r="G5323" s="497"/>
      <c r="I5323" s="497"/>
      <c r="M5323" s="497"/>
    </row>
    <row r="5324" spans="7:13" x14ac:dyDescent="0.45">
      <c r="G5324" s="497"/>
      <c r="I5324" s="497"/>
      <c r="M5324" s="497"/>
    </row>
    <row r="5325" spans="7:13" x14ac:dyDescent="0.45">
      <c r="G5325" s="497"/>
      <c r="I5325" s="497"/>
      <c r="M5325" s="497"/>
    </row>
    <row r="5326" spans="7:13" x14ac:dyDescent="0.45">
      <c r="G5326" s="497"/>
      <c r="I5326" s="497"/>
      <c r="M5326" s="497"/>
    </row>
    <row r="5327" spans="7:13" x14ac:dyDescent="0.45">
      <c r="G5327" s="497"/>
      <c r="I5327" s="497"/>
      <c r="M5327" s="497"/>
    </row>
    <row r="5328" spans="7:13" x14ac:dyDescent="0.45">
      <c r="G5328" s="497"/>
      <c r="I5328" s="497"/>
      <c r="M5328" s="497"/>
    </row>
    <row r="5329" spans="7:13" x14ac:dyDescent="0.45">
      <c r="G5329" s="497"/>
      <c r="I5329" s="497"/>
      <c r="M5329" s="497"/>
    </row>
    <row r="5330" spans="7:13" x14ac:dyDescent="0.45">
      <c r="G5330" s="497"/>
      <c r="I5330" s="497"/>
      <c r="M5330" s="497"/>
    </row>
    <row r="5331" spans="7:13" x14ac:dyDescent="0.45">
      <c r="G5331" s="497"/>
      <c r="I5331" s="497"/>
      <c r="M5331" s="497"/>
    </row>
    <row r="5332" spans="7:13" x14ac:dyDescent="0.45">
      <c r="G5332" s="497"/>
      <c r="I5332" s="497"/>
      <c r="M5332" s="497"/>
    </row>
    <row r="5333" spans="7:13" x14ac:dyDescent="0.45">
      <c r="G5333" s="497"/>
      <c r="I5333" s="497"/>
      <c r="M5333" s="497"/>
    </row>
    <row r="5334" spans="7:13" x14ac:dyDescent="0.45">
      <c r="G5334" s="497"/>
      <c r="I5334" s="497"/>
      <c r="M5334" s="497"/>
    </row>
    <row r="5335" spans="7:13" x14ac:dyDescent="0.45">
      <c r="G5335" s="497"/>
      <c r="I5335" s="497"/>
      <c r="M5335" s="497"/>
    </row>
    <row r="5336" spans="7:13" x14ac:dyDescent="0.45">
      <c r="G5336" s="497"/>
      <c r="I5336" s="497"/>
      <c r="M5336" s="497"/>
    </row>
    <row r="5337" spans="7:13" x14ac:dyDescent="0.45">
      <c r="G5337" s="497"/>
      <c r="I5337" s="497"/>
      <c r="M5337" s="497"/>
    </row>
    <row r="5338" spans="7:13" x14ac:dyDescent="0.45">
      <c r="G5338" s="497"/>
      <c r="I5338" s="497"/>
      <c r="M5338" s="497"/>
    </row>
    <row r="5339" spans="7:13" x14ac:dyDescent="0.45">
      <c r="G5339" s="497"/>
      <c r="I5339" s="497"/>
      <c r="M5339" s="497"/>
    </row>
    <row r="5340" spans="7:13" x14ac:dyDescent="0.45">
      <c r="G5340" s="497"/>
      <c r="I5340" s="497"/>
      <c r="M5340" s="497"/>
    </row>
    <row r="5341" spans="7:13" x14ac:dyDescent="0.45">
      <c r="G5341" s="497"/>
      <c r="I5341" s="497"/>
      <c r="M5341" s="497"/>
    </row>
    <row r="5342" spans="7:13" x14ac:dyDescent="0.45">
      <c r="G5342" s="497"/>
      <c r="I5342" s="497"/>
      <c r="M5342" s="497"/>
    </row>
    <row r="5343" spans="7:13" x14ac:dyDescent="0.45">
      <c r="G5343" s="497"/>
      <c r="I5343" s="497"/>
      <c r="M5343" s="497"/>
    </row>
    <row r="5344" spans="7:13" x14ac:dyDescent="0.45">
      <c r="G5344" s="497"/>
      <c r="I5344" s="497"/>
      <c r="M5344" s="497"/>
    </row>
    <row r="5345" spans="7:13" x14ac:dyDescent="0.45">
      <c r="G5345" s="497"/>
      <c r="I5345" s="497"/>
      <c r="M5345" s="497"/>
    </row>
    <row r="5346" spans="7:13" x14ac:dyDescent="0.45">
      <c r="G5346" s="497"/>
      <c r="I5346" s="497"/>
      <c r="M5346" s="497"/>
    </row>
    <row r="5347" spans="7:13" x14ac:dyDescent="0.45">
      <c r="G5347" s="497"/>
      <c r="I5347" s="497"/>
      <c r="M5347" s="497"/>
    </row>
    <row r="5348" spans="7:13" x14ac:dyDescent="0.45">
      <c r="G5348" s="497"/>
      <c r="I5348" s="497"/>
      <c r="M5348" s="497"/>
    </row>
    <row r="5349" spans="7:13" x14ac:dyDescent="0.45">
      <c r="G5349" s="497"/>
      <c r="I5349" s="497"/>
      <c r="M5349" s="497"/>
    </row>
    <row r="5350" spans="7:13" x14ac:dyDescent="0.45">
      <c r="G5350" s="497"/>
      <c r="I5350" s="497"/>
      <c r="M5350" s="497"/>
    </row>
    <row r="5351" spans="7:13" x14ac:dyDescent="0.45">
      <c r="G5351" s="497"/>
      <c r="I5351" s="497"/>
      <c r="M5351" s="497"/>
    </row>
    <row r="5352" spans="7:13" x14ac:dyDescent="0.45">
      <c r="G5352" s="497"/>
      <c r="I5352" s="497"/>
      <c r="M5352" s="497"/>
    </row>
    <row r="5353" spans="7:13" x14ac:dyDescent="0.45">
      <c r="G5353" s="497"/>
      <c r="I5353" s="497"/>
      <c r="M5353" s="497"/>
    </row>
    <row r="5354" spans="7:13" x14ac:dyDescent="0.45">
      <c r="G5354" s="497"/>
      <c r="I5354" s="497"/>
      <c r="M5354" s="497"/>
    </row>
    <row r="5355" spans="7:13" x14ac:dyDescent="0.45">
      <c r="G5355" s="497"/>
      <c r="I5355" s="497"/>
      <c r="M5355" s="497"/>
    </row>
    <row r="5356" spans="7:13" x14ac:dyDescent="0.45">
      <c r="G5356" s="497"/>
      <c r="I5356" s="497"/>
      <c r="M5356" s="497"/>
    </row>
    <row r="5357" spans="7:13" x14ac:dyDescent="0.45">
      <c r="G5357" s="497"/>
      <c r="I5357" s="497"/>
      <c r="M5357" s="515"/>
    </row>
    <row r="5358" spans="7:13" x14ac:dyDescent="0.45">
      <c r="G5358" s="497"/>
      <c r="I5358" s="497"/>
      <c r="M5358" s="497"/>
    </row>
    <row r="5359" spans="7:13" x14ac:dyDescent="0.45">
      <c r="G5359" s="497"/>
      <c r="I5359" s="497"/>
      <c r="M5359" s="497"/>
    </row>
    <row r="5360" spans="7:13" x14ac:dyDescent="0.45">
      <c r="G5360" s="497"/>
      <c r="I5360" s="497"/>
      <c r="M5360" s="497"/>
    </row>
    <row r="5361" spans="7:13" x14ac:dyDescent="0.45">
      <c r="G5361" s="497"/>
      <c r="I5361" s="497"/>
      <c r="M5361" s="497"/>
    </row>
    <row r="5362" spans="7:13" x14ac:dyDescent="0.45">
      <c r="G5362" s="497"/>
      <c r="I5362" s="497"/>
      <c r="M5362" s="497"/>
    </row>
    <row r="5363" spans="7:13" x14ac:dyDescent="0.45">
      <c r="G5363" s="497"/>
      <c r="I5363" s="497"/>
      <c r="M5363" s="497"/>
    </row>
    <row r="5364" spans="7:13" x14ac:dyDescent="0.45">
      <c r="G5364" s="497"/>
      <c r="I5364" s="497"/>
      <c r="M5364" s="497"/>
    </row>
    <row r="5365" spans="7:13" x14ac:dyDescent="0.45">
      <c r="G5365" s="497"/>
      <c r="I5365" s="497"/>
      <c r="M5365" s="497"/>
    </row>
    <row r="5366" spans="7:13" x14ac:dyDescent="0.45">
      <c r="G5366" s="497"/>
      <c r="I5366" s="497"/>
      <c r="M5366" s="497"/>
    </row>
    <row r="5367" spans="7:13" x14ac:dyDescent="0.45">
      <c r="G5367" s="497"/>
      <c r="I5367" s="497"/>
      <c r="M5367" s="497"/>
    </row>
    <row r="5368" spans="7:13" x14ac:dyDescent="0.45">
      <c r="G5368" s="497"/>
      <c r="I5368" s="497"/>
      <c r="M5368" s="497"/>
    </row>
    <row r="5369" spans="7:13" x14ac:dyDescent="0.45">
      <c r="G5369" s="497"/>
      <c r="I5369" s="497"/>
      <c r="M5369" s="497"/>
    </row>
    <row r="5370" spans="7:13" x14ac:dyDescent="0.45">
      <c r="G5370" s="497"/>
      <c r="I5370" s="497"/>
      <c r="M5370" s="497"/>
    </row>
    <row r="5371" spans="7:13" x14ac:dyDescent="0.45">
      <c r="G5371" s="497"/>
      <c r="I5371" s="497"/>
      <c r="M5371" s="497"/>
    </row>
    <row r="5372" spans="7:13" x14ac:dyDescent="0.45">
      <c r="G5372" s="497"/>
      <c r="I5372" s="497"/>
      <c r="M5372" s="497"/>
    </row>
    <row r="5373" spans="7:13" x14ac:dyDescent="0.45">
      <c r="G5373" s="497"/>
      <c r="I5373" s="497"/>
      <c r="M5373" s="497"/>
    </row>
    <row r="5374" spans="7:13" x14ac:dyDescent="0.45">
      <c r="G5374" s="497"/>
      <c r="I5374" s="497"/>
      <c r="M5374" s="497"/>
    </row>
    <row r="5375" spans="7:13" x14ac:dyDescent="0.45">
      <c r="G5375" s="497"/>
      <c r="I5375" s="497"/>
      <c r="M5375" s="497"/>
    </row>
    <row r="5376" spans="7:13" x14ac:dyDescent="0.45">
      <c r="G5376" s="497"/>
      <c r="I5376" s="497"/>
      <c r="M5376" s="497"/>
    </row>
    <row r="5377" spans="7:13" x14ac:dyDescent="0.45">
      <c r="G5377" s="497"/>
      <c r="I5377" s="497"/>
      <c r="M5377" s="497"/>
    </row>
    <row r="5378" spans="7:13" x14ac:dyDescent="0.45">
      <c r="G5378" s="497"/>
      <c r="I5378" s="497"/>
      <c r="M5378" s="497"/>
    </row>
    <row r="5379" spans="7:13" x14ac:dyDescent="0.45">
      <c r="G5379" s="497"/>
      <c r="I5379" s="497"/>
      <c r="M5379" s="497"/>
    </row>
    <row r="5380" spans="7:13" x14ac:dyDescent="0.45">
      <c r="G5380" s="497"/>
      <c r="I5380" s="497"/>
      <c r="M5380" s="497"/>
    </row>
    <row r="5381" spans="7:13" x14ac:dyDescent="0.45">
      <c r="G5381" s="497"/>
      <c r="I5381" s="497"/>
      <c r="M5381" s="497"/>
    </row>
    <row r="5382" spans="7:13" x14ac:dyDescent="0.45">
      <c r="G5382" s="497"/>
      <c r="I5382" s="497"/>
      <c r="M5382" s="497"/>
    </row>
    <row r="5383" spans="7:13" x14ac:dyDescent="0.45">
      <c r="G5383" s="497"/>
      <c r="I5383" s="497"/>
      <c r="M5383" s="497"/>
    </row>
    <row r="5384" spans="7:13" x14ac:dyDescent="0.45">
      <c r="G5384" s="497"/>
      <c r="I5384" s="497"/>
      <c r="M5384" s="497"/>
    </row>
    <row r="5385" spans="7:13" x14ac:dyDescent="0.45">
      <c r="G5385" s="497"/>
      <c r="I5385" s="497"/>
      <c r="M5385" s="497"/>
    </row>
    <row r="5386" spans="7:13" x14ac:dyDescent="0.45">
      <c r="G5386" s="497"/>
      <c r="I5386" s="497"/>
      <c r="M5386" s="497"/>
    </row>
    <row r="5387" spans="7:13" x14ac:dyDescent="0.45">
      <c r="G5387" s="497"/>
      <c r="I5387" s="497"/>
      <c r="M5387" s="497"/>
    </row>
    <row r="5388" spans="7:13" x14ac:dyDescent="0.45">
      <c r="G5388" s="497"/>
      <c r="I5388" s="497"/>
      <c r="M5388" s="497"/>
    </row>
    <row r="5389" spans="7:13" x14ac:dyDescent="0.45">
      <c r="G5389" s="497"/>
      <c r="I5389" s="497"/>
      <c r="M5389" s="497"/>
    </row>
    <row r="5390" spans="7:13" x14ac:dyDescent="0.45">
      <c r="G5390" s="497"/>
      <c r="I5390" s="497"/>
      <c r="M5390" s="497"/>
    </row>
    <row r="5391" spans="7:13" x14ac:dyDescent="0.45">
      <c r="G5391" s="497"/>
      <c r="I5391" s="497"/>
      <c r="M5391" s="497"/>
    </row>
    <row r="5392" spans="7:13" x14ac:dyDescent="0.45">
      <c r="G5392" s="497"/>
      <c r="I5392" s="497"/>
      <c r="M5392" s="497"/>
    </row>
    <row r="5393" spans="7:13" x14ac:dyDescent="0.45">
      <c r="G5393" s="497"/>
      <c r="I5393" s="497"/>
      <c r="M5393" s="497"/>
    </row>
    <row r="5394" spans="7:13" x14ac:dyDescent="0.45">
      <c r="G5394" s="497"/>
      <c r="I5394" s="497"/>
      <c r="M5394" s="497"/>
    </row>
    <row r="5395" spans="7:13" x14ac:dyDescent="0.45">
      <c r="G5395" s="497"/>
      <c r="I5395" s="497"/>
      <c r="M5395" s="497"/>
    </row>
    <row r="5396" spans="7:13" x14ac:dyDescent="0.45">
      <c r="G5396" s="497"/>
      <c r="I5396" s="497"/>
      <c r="M5396" s="497"/>
    </row>
    <row r="5397" spans="7:13" x14ac:dyDescent="0.45">
      <c r="G5397" s="497"/>
      <c r="I5397" s="497"/>
      <c r="M5397" s="497"/>
    </row>
    <row r="5398" spans="7:13" x14ac:dyDescent="0.45">
      <c r="G5398" s="497"/>
      <c r="I5398" s="497"/>
      <c r="M5398" s="497"/>
    </row>
    <row r="5399" spans="7:13" x14ac:dyDescent="0.45">
      <c r="G5399" s="497"/>
      <c r="I5399" s="497"/>
      <c r="M5399" s="497"/>
    </row>
    <row r="5400" spans="7:13" x14ac:dyDescent="0.45">
      <c r="G5400" s="497"/>
      <c r="I5400" s="497"/>
      <c r="M5400" s="497"/>
    </row>
    <row r="5401" spans="7:13" x14ac:dyDescent="0.45">
      <c r="G5401" s="497"/>
      <c r="I5401" s="497"/>
      <c r="M5401" s="497"/>
    </row>
    <row r="5402" spans="7:13" x14ac:dyDescent="0.45">
      <c r="G5402" s="497"/>
      <c r="I5402" s="497"/>
      <c r="M5402" s="497"/>
    </row>
    <row r="5403" spans="7:13" x14ac:dyDescent="0.45">
      <c r="G5403" s="497"/>
      <c r="I5403" s="497"/>
      <c r="M5403" s="497"/>
    </row>
    <row r="5404" spans="7:13" x14ac:dyDescent="0.45">
      <c r="G5404" s="497"/>
      <c r="I5404" s="497"/>
      <c r="M5404" s="497"/>
    </row>
    <row r="5405" spans="7:13" x14ac:dyDescent="0.45">
      <c r="G5405" s="497"/>
      <c r="I5405" s="497"/>
      <c r="M5405" s="497"/>
    </row>
    <row r="5406" spans="7:13" x14ac:dyDescent="0.45">
      <c r="G5406" s="497"/>
      <c r="I5406" s="497"/>
      <c r="M5406" s="497"/>
    </row>
    <row r="5407" spans="7:13" x14ac:dyDescent="0.45">
      <c r="G5407" s="497"/>
      <c r="I5407" s="497"/>
      <c r="M5407" s="497"/>
    </row>
    <row r="5408" spans="7:13" x14ac:dyDescent="0.45">
      <c r="G5408" s="497"/>
      <c r="I5408" s="497"/>
      <c r="M5408" s="497"/>
    </row>
    <row r="5409" spans="7:13" x14ac:dyDescent="0.45">
      <c r="G5409" s="497"/>
      <c r="I5409" s="497"/>
      <c r="M5409" s="497"/>
    </row>
    <row r="5410" spans="7:13" x14ac:dyDescent="0.45">
      <c r="G5410" s="497"/>
      <c r="I5410" s="497"/>
      <c r="M5410" s="497"/>
    </row>
    <row r="5411" spans="7:13" x14ac:dyDescent="0.45">
      <c r="G5411" s="497"/>
      <c r="I5411" s="497"/>
      <c r="M5411" s="497"/>
    </row>
    <row r="5412" spans="7:13" x14ac:dyDescent="0.45">
      <c r="G5412" s="497"/>
      <c r="I5412" s="497"/>
      <c r="M5412" s="497"/>
    </row>
    <row r="5413" spans="7:13" x14ac:dyDescent="0.45">
      <c r="G5413" s="497"/>
      <c r="I5413" s="497"/>
      <c r="M5413" s="497"/>
    </row>
    <row r="5414" spans="7:13" x14ac:dyDescent="0.45">
      <c r="G5414" s="497"/>
      <c r="I5414" s="497"/>
      <c r="M5414" s="497"/>
    </row>
    <row r="5415" spans="7:13" x14ac:dyDescent="0.45">
      <c r="G5415" s="497"/>
      <c r="I5415" s="497"/>
      <c r="M5415" s="497"/>
    </row>
    <row r="5416" spans="7:13" x14ac:dyDescent="0.45">
      <c r="G5416" s="497"/>
      <c r="I5416" s="497"/>
      <c r="M5416" s="497"/>
    </row>
    <row r="5417" spans="7:13" x14ac:dyDescent="0.45">
      <c r="G5417" s="497"/>
      <c r="I5417" s="497"/>
      <c r="M5417" s="497"/>
    </row>
    <row r="5418" spans="7:13" x14ac:dyDescent="0.45">
      <c r="G5418" s="497"/>
      <c r="I5418" s="497"/>
      <c r="M5418" s="497"/>
    </row>
    <row r="5419" spans="7:13" x14ac:dyDescent="0.45">
      <c r="G5419" s="497"/>
      <c r="I5419" s="497"/>
      <c r="M5419" s="497"/>
    </row>
    <row r="5420" spans="7:13" x14ac:dyDescent="0.45">
      <c r="G5420" s="497"/>
      <c r="I5420" s="497"/>
      <c r="M5420" s="497"/>
    </row>
    <row r="5421" spans="7:13" x14ac:dyDescent="0.45">
      <c r="G5421" s="497"/>
      <c r="I5421" s="497"/>
      <c r="M5421" s="497"/>
    </row>
    <row r="5422" spans="7:13" x14ac:dyDescent="0.45">
      <c r="G5422" s="497"/>
      <c r="I5422" s="497"/>
      <c r="M5422" s="497"/>
    </row>
    <row r="5423" spans="7:13" x14ac:dyDescent="0.45">
      <c r="G5423" s="497"/>
      <c r="I5423" s="497"/>
      <c r="M5423" s="497"/>
    </row>
    <row r="5424" spans="7:13" x14ac:dyDescent="0.45">
      <c r="G5424" s="497"/>
      <c r="I5424" s="497"/>
      <c r="M5424" s="497"/>
    </row>
    <row r="5425" spans="7:13" x14ac:dyDescent="0.45">
      <c r="G5425" s="497"/>
      <c r="I5425" s="497"/>
      <c r="M5425" s="497"/>
    </row>
    <row r="5426" spans="7:13" x14ac:dyDescent="0.45">
      <c r="G5426" s="497"/>
      <c r="I5426" s="497"/>
      <c r="M5426" s="497"/>
    </row>
    <row r="5427" spans="7:13" x14ac:dyDescent="0.45">
      <c r="G5427" s="497"/>
      <c r="I5427" s="497"/>
      <c r="M5427" s="497"/>
    </row>
    <row r="5428" spans="7:13" x14ac:dyDescent="0.45">
      <c r="G5428" s="497"/>
      <c r="I5428" s="497"/>
      <c r="M5428" s="497"/>
    </row>
    <row r="5429" spans="7:13" x14ac:dyDescent="0.45">
      <c r="G5429" s="497"/>
      <c r="I5429" s="497"/>
      <c r="M5429" s="497"/>
    </row>
    <row r="5430" spans="7:13" x14ac:dyDescent="0.45">
      <c r="G5430" s="497"/>
      <c r="I5430" s="497"/>
      <c r="M5430" s="497"/>
    </row>
    <row r="5431" spans="7:13" x14ac:dyDescent="0.45">
      <c r="G5431" s="497"/>
      <c r="I5431" s="497"/>
      <c r="M5431" s="497"/>
    </row>
    <row r="5432" spans="7:13" x14ac:dyDescent="0.45">
      <c r="G5432" s="497"/>
      <c r="I5432" s="497"/>
      <c r="M5432" s="497"/>
    </row>
    <row r="5433" spans="7:13" x14ac:dyDescent="0.45">
      <c r="G5433" s="497"/>
      <c r="I5433" s="497"/>
      <c r="M5433" s="497"/>
    </row>
    <row r="5434" spans="7:13" x14ac:dyDescent="0.45">
      <c r="G5434" s="497"/>
      <c r="I5434" s="497"/>
      <c r="M5434" s="497"/>
    </row>
    <row r="5435" spans="7:13" x14ac:dyDescent="0.45">
      <c r="G5435" s="497"/>
      <c r="I5435" s="497"/>
      <c r="M5435" s="497"/>
    </row>
    <row r="5436" spans="7:13" x14ac:dyDescent="0.45">
      <c r="G5436" s="497"/>
      <c r="I5436" s="497"/>
      <c r="M5436" s="497"/>
    </row>
    <row r="5437" spans="7:13" x14ac:dyDescent="0.45">
      <c r="G5437" s="497"/>
      <c r="I5437" s="497"/>
      <c r="M5437" s="497"/>
    </row>
    <row r="5438" spans="7:13" x14ac:dyDescent="0.45">
      <c r="G5438" s="497"/>
      <c r="I5438" s="497"/>
      <c r="M5438" s="497"/>
    </row>
    <row r="5439" spans="7:13" x14ac:dyDescent="0.45">
      <c r="G5439" s="497"/>
      <c r="I5439" s="497"/>
      <c r="M5439" s="497"/>
    </row>
    <row r="5440" spans="7:13" x14ac:dyDescent="0.45">
      <c r="G5440" s="497"/>
      <c r="I5440" s="497"/>
      <c r="M5440" s="497"/>
    </row>
    <row r="5441" spans="7:13" x14ac:dyDescent="0.45">
      <c r="G5441" s="497"/>
      <c r="I5441" s="497"/>
      <c r="M5441" s="497"/>
    </row>
    <row r="5442" spans="7:13" x14ac:dyDescent="0.45">
      <c r="I5442" s="497"/>
    </row>
    <row r="5443" spans="7:13" x14ac:dyDescent="0.45">
      <c r="G5443" s="497"/>
      <c r="I5443" s="497"/>
      <c r="M5443" s="517"/>
    </row>
    <row r="5444" spans="7:13" x14ac:dyDescent="0.45">
      <c r="G5444" s="497"/>
      <c r="I5444" s="497"/>
      <c r="M5444" s="497"/>
    </row>
    <row r="5445" spans="7:13" x14ac:dyDescent="0.45">
      <c r="G5445" s="497"/>
      <c r="I5445" s="497"/>
      <c r="M5445" s="497"/>
    </row>
    <row r="5446" spans="7:13" x14ac:dyDescent="0.45">
      <c r="G5446" s="497"/>
      <c r="I5446" s="497"/>
      <c r="M5446" s="497"/>
    </row>
    <row r="5447" spans="7:13" x14ac:dyDescent="0.45">
      <c r="G5447" s="497"/>
      <c r="I5447" s="497"/>
      <c r="M5447" s="497"/>
    </row>
    <row r="5448" spans="7:13" x14ac:dyDescent="0.45">
      <c r="G5448" s="497"/>
      <c r="I5448" s="497"/>
      <c r="M5448" s="497"/>
    </row>
    <row r="5449" spans="7:13" x14ac:dyDescent="0.45">
      <c r="G5449" s="497"/>
      <c r="I5449" s="497"/>
      <c r="M5449" s="497"/>
    </row>
    <row r="5450" spans="7:13" x14ac:dyDescent="0.45">
      <c r="G5450" s="497"/>
      <c r="I5450" s="497"/>
      <c r="M5450" s="497"/>
    </row>
    <row r="5451" spans="7:13" x14ac:dyDescent="0.45">
      <c r="G5451" s="497"/>
      <c r="I5451" s="497"/>
      <c r="M5451" s="497"/>
    </row>
    <row r="5452" spans="7:13" x14ac:dyDescent="0.45">
      <c r="G5452" s="497"/>
      <c r="I5452" s="497"/>
      <c r="M5452" s="497"/>
    </row>
    <row r="5453" spans="7:13" x14ac:dyDescent="0.45">
      <c r="G5453" s="497"/>
      <c r="I5453" s="497"/>
      <c r="M5453" s="497"/>
    </row>
    <row r="5454" spans="7:13" x14ac:dyDescent="0.45">
      <c r="G5454" s="497"/>
      <c r="I5454" s="497"/>
      <c r="M5454" s="497"/>
    </row>
    <row r="5455" spans="7:13" x14ac:dyDescent="0.45">
      <c r="G5455" s="497"/>
      <c r="I5455" s="497"/>
      <c r="M5455" s="497"/>
    </row>
    <row r="5456" spans="7:13" x14ac:dyDescent="0.45">
      <c r="G5456" s="497"/>
      <c r="I5456" s="497"/>
      <c r="M5456" s="497"/>
    </row>
    <row r="5457" spans="7:13" x14ac:dyDescent="0.45">
      <c r="G5457" s="497"/>
      <c r="I5457" s="497"/>
      <c r="M5457" s="497"/>
    </row>
    <row r="5458" spans="7:13" x14ac:dyDescent="0.45">
      <c r="G5458" s="497"/>
      <c r="I5458" s="497"/>
      <c r="M5458" s="497"/>
    </row>
    <row r="5459" spans="7:13" x14ac:dyDescent="0.45">
      <c r="G5459" s="497"/>
      <c r="I5459" s="497"/>
      <c r="M5459" s="497"/>
    </row>
    <row r="5460" spans="7:13" x14ac:dyDescent="0.45">
      <c r="G5460" s="497"/>
      <c r="I5460" s="497"/>
      <c r="M5460" s="497"/>
    </row>
    <row r="5461" spans="7:13" x14ac:dyDescent="0.45">
      <c r="G5461" s="497"/>
      <c r="I5461" s="497"/>
      <c r="M5461" s="497"/>
    </row>
    <row r="5462" spans="7:13" x14ac:dyDescent="0.45">
      <c r="G5462" s="497"/>
      <c r="I5462" s="497"/>
      <c r="M5462" s="497"/>
    </row>
    <row r="5463" spans="7:13" x14ac:dyDescent="0.45">
      <c r="G5463" s="497"/>
      <c r="I5463" s="497"/>
      <c r="M5463" s="497"/>
    </row>
    <row r="5464" spans="7:13" x14ac:dyDescent="0.45">
      <c r="G5464" s="497"/>
      <c r="I5464" s="497"/>
      <c r="M5464" s="497"/>
    </row>
    <row r="5465" spans="7:13" x14ac:dyDescent="0.45">
      <c r="G5465" s="497"/>
      <c r="I5465" s="497"/>
      <c r="M5465" s="497"/>
    </row>
    <row r="5466" spans="7:13" x14ac:dyDescent="0.45">
      <c r="G5466" s="497"/>
      <c r="I5466" s="497"/>
      <c r="M5466" s="497"/>
    </row>
    <row r="5467" spans="7:13" x14ac:dyDescent="0.45">
      <c r="G5467" s="497"/>
      <c r="I5467" s="497"/>
      <c r="M5467" s="497"/>
    </row>
    <row r="5468" spans="7:13" x14ac:dyDescent="0.45">
      <c r="G5468" s="497"/>
      <c r="I5468" s="497"/>
      <c r="M5468" s="497"/>
    </row>
    <row r="5469" spans="7:13" x14ac:dyDescent="0.45">
      <c r="G5469" s="497"/>
      <c r="I5469" s="497"/>
      <c r="M5469" s="497"/>
    </row>
    <row r="5470" spans="7:13" x14ac:dyDescent="0.45">
      <c r="G5470" s="497"/>
      <c r="I5470" s="497"/>
      <c r="M5470" s="497"/>
    </row>
    <row r="5471" spans="7:13" x14ac:dyDescent="0.45">
      <c r="G5471" s="497"/>
      <c r="I5471" s="497"/>
      <c r="M5471" s="497"/>
    </row>
    <row r="5472" spans="7:13" x14ac:dyDescent="0.45">
      <c r="G5472" s="497"/>
      <c r="I5472" s="497"/>
      <c r="M5472" s="497"/>
    </row>
    <row r="5473" spans="7:13" x14ac:dyDescent="0.45">
      <c r="G5473" s="497"/>
      <c r="I5473" s="497"/>
      <c r="M5473" s="497"/>
    </row>
    <row r="5474" spans="7:13" x14ac:dyDescent="0.45">
      <c r="G5474" s="497"/>
      <c r="I5474" s="497"/>
      <c r="M5474" s="497"/>
    </row>
    <row r="5475" spans="7:13" x14ac:dyDescent="0.45">
      <c r="G5475" s="497"/>
      <c r="I5475" s="497"/>
      <c r="M5475" s="497"/>
    </row>
    <row r="5476" spans="7:13" x14ac:dyDescent="0.45">
      <c r="G5476" s="497"/>
      <c r="I5476" s="497"/>
      <c r="M5476" s="497"/>
    </row>
    <row r="5477" spans="7:13" x14ac:dyDescent="0.45">
      <c r="G5477" s="497"/>
      <c r="I5477" s="497"/>
      <c r="M5477" s="497"/>
    </row>
    <row r="5478" spans="7:13" x14ac:dyDescent="0.45">
      <c r="G5478" s="497"/>
      <c r="I5478" s="497"/>
      <c r="M5478" s="497"/>
    </row>
    <row r="5479" spans="7:13" x14ac:dyDescent="0.45">
      <c r="G5479" s="497"/>
      <c r="I5479" s="497"/>
      <c r="M5479" s="497"/>
    </row>
    <row r="5480" spans="7:13" x14ac:dyDescent="0.45">
      <c r="G5480" s="497"/>
      <c r="I5480" s="497"/>
      <c r="M5480" s="497"/>
    </row>
    <row r="5481" spans="7:13" x14ac:dyDescent="0.45">
      <c r="G5481" s="497"/>
      <c r="I5481" s="497"/>
      <c r="M5481" s="497"/>
    </row>
    <row r="5482" spans="7:13" x14ac:dyDescent="0.45">
      <c r="G5482" s="497"/>
      <c r="I5482" s="497"/>
      <c r="M5482" s="497"/>
    </row>
    <row r="5483" spans="7:13" x14ac:dyDescent="0.45">
      <c r="G5483" s="497"/>
      <c r="I5483" s="497"/>
      <c r="M5483" s="497"/>
    </row>
    <row r="5484" spans="7:13" x14ac:dyDescent="0.45">
      <c r="G5484" s="497"/>
      <c r="I5484" s="497"/>
      <c r="M5484" s="497"/>
    </row>
    <row r="5485" spans="7:13" x14ac:dyDescent="0.45">
      <c r="G5485" s="497"/>
      <c r="I5485" s="497"/>
      <c r="M5485" s="497"/>
    </row>
    <row r="5486" spans="7:13" x14ac:dyDescent="0.45">
      <c r="G5486" s="497"/>
      <c r="I5486" s="497"/>
      <c r="M5486" s="497"/>
    </row>
    <row r="5487" spans="7:13" x14ac:dyDescent="0.45">
      <c r="G5487" s="497"/>
      <c r="I5487" s="497"/>
      <c r="M5487" s="497"/>
    </row>
    <row r="5488" spans="7:13" x14ac:dyDescent="0.45">
      <c r="G5488" s="497"/>
      <c r="I5488" s="497"/>
      <c r="M5488" s="497"/>
    </row>
    <row r="5489" spans="7:13" x14ac:dyDescent="0.45">
      <c r="G5489" s="497"/>
      <c r="I5489" s="497"/>
      <c r="M5489" s="497"/>
    </row>
    <row r="5490" spans="7:13" x14ac:dyDescent="0.45">
      <c r="G5490" s="497"/>
      <c r="I5490" s="497"/>
      <c r="M5490" s="497"/>
    </row>
    <row r="5491" spans="7:13" x14ac:dyDescent="0.45">
      <c r="G5491" s="497"/>
      <c r="I5491" s="497"/>
      <c r="M5491" s="497"/>
    </row>
    <row r="5492" spans="7:13" x14ac:dyDescent="0.45">
      <c r="G5492" s="497"/>
      <c r="I5492" s="497"/>
      <c r="M5492" s="497"/>
    </row>
    <row r="5493" spans="7:13" x14ac:dyDescent="0.45">
      <c r="G5493" s="497"/>
      <c r="I5493" s="497"/>
      <c r="M5493" s="497"/>
    </row>
    <row r="5494" spans="7:13" x14ac:dyDescent="0.45">
      <c r="G5494" s="497"/>
      <c r="I5494" s="497"/>
      <c r="M5494" s="497"/>
    </row>
    <row r="5495" spans="7:13" x14ac:dyDescent="0.45">
      <c r="G5495" s="497"/>
      <c r="I5495" s="497"/>
      <c r="M5495" s="497"/>
    </row>
    <row r="5496" spans="7:13" x14ac:dyDescent="0.45">
      <c r="G5496" s="497"/>
      <c r="I5496" s="497"/>
      <c r="M5496" s="497"/>
    </row>
    <row r="5497" spans="7:13" x14ac:dyDescent="0.45">
      <c r="G5497" s="497"/>
      <c r="I5497" s="497"/>
      <c r="M5497" s="497"/>
    </row>
    <row r="5498" spans="7:13" x14ac:dyDescent="0.45">
      <c r="G5498" s="497"/>
      <c r="I5498" s="497"/>
      <c r="M5498" s="497"/>
    </row>
    <row r="5499" spans="7:13" x14ac:dyDescent="0.45">
      <c r="G5499" s="497"/>
      <c r="I5499" s="497"/>
      <c r="M5499" s="497"/>
    </row>
    <row r="5500" spans="7:13" x14ac:dyDescent="0.45">
      <c r="G5500" s="497"/>
      <c r="I5500" s="497"/>
      <c r="M5500" s="497"/>
    </row>
    <row r="5501" spans="7:13" x14ac:dyDescent="0.45">
      <c r="G5501" s="497"/>
      <c r="I5501" s="497"/>
      <c r="M5501" s="497"/>
    </row>
    <row r="5502" spans="7:13" x14ac:dyDescent="0.45">
      <c r="G5502" s="497"/>
      <c r="I5502" s="497"/>
      <c r="M5502" s="497"/>
    </row>
    <row r="5503" spans="7:13" x14ac:dyDescent="0.45">
      <c r="G5503" s="497"/>
      <c r="I5503" s="497"/>
      <c r="M5503" s="497"/>
    </row>
    <row r="5504" spans="7:13" x14ac:dyDescent="0.45">
      <c r="G5504" s="497"/>
      <c r="I5504" s="497"/>
      <c r="M5504" s="497"/>
    </row>
    <row r="5505" spans="7:13" x14ac:dyDescent="0.45">
      <c r="G5505" s="497"/>
      <c r="I5505" s="497"/>
      <c r="M5505" s="497"/>
    </row>
    <row r="5506" spans="7:13" x14ac:dyDescent="0.45">
      <c r="G5506" s="497"/>
      <c r="I5506" s="497"/>
      <c r="M5506" s="497"/>
    </row>
    <row r="5507" spans="7:13" x14ac:dyDescent="0.45">
      <c r="G5507" s="497"/>
      <c r="I5507" s="497"/>
      <c r="M5507" s="497"/>
    </row>
    <row r="5508" spans="7:13" x14ac:dyDescent="0.45">
      <c r="G5508" s="497"/>
      <c r="I5508" s="497"/>
      <c r="M5508" s="497"/>
    </row>
    <row r="5509" spans="7:13" x14ac:dyDescent="0.45">
      <c r="G5509" s="497"/>
      <c r="I5509" s="497"/>
      <c r="M5509" s="497"/>
    </row>
    <row r="5510" spans="7:13" x14ac:dyDescent="0.45">
      <c r="G5510" s="497"/>
      <c r="I5510" s="497"/>
      <c r="M5510" s="497"/>
    </row>
    <row r="5511" spans="7:13" x14ac:dyDescent="0.45">
      <c r="G5511" s="497"/>
      <c r="I5511" s="497"/>
      <c r="M5511" s="497"/>
    </row>
    <row r="5512" spans="7:13" x14ac:dyDescent="0.45">
      <c r="G5512" s="497"/>
      <c r="I5512" s="497"/>
      <c r="M5512" s="497"/>
    </row>
    <row r="5513" spans="7:13" x14ac:dyDescent="0.45">
      <c r="G5513" s="497"/>
      <c r="I5513" s="497"/>
      <c r="M5513" s="497"/>
    </row>
    <row r="5514" spans="7:13" x14ac:dyDescent="0.45">
      <c r="G5514" s="497"/>
      <c r="I5514" s="497"/>
      <c r="M5514" s="497"/>
    </row>
    <row r="5515" spans="7:13" x14ac:dyDescent="0.45">
      <c r="G5515" s="497"/>
      <c r="I5515" s="497"/>
      <c r="M5515" s="497"/>
    </row>
    <row r="5516" spans="7:13" x14ac:dyDescent="0.45">
      <c r="G5516" s="497"/>
      <c r="I5516" s="497"/>
      <c r="M5516" s="497"/>
    </row>
    <row r="5517" spans="7:13" x14ac:dyDescent="0.45">
      <c r="G5517" s="497"/>
      <c r="I5517" s="497"/>
      <c r="M5517" s="497"/>
    </row>
    <row r="5518" spans="7:13" x14ac:dyDescent="0.45">
      <c r="G5518" s="497"/>
      <c r="I5518" s="497"/>
      <c r="M5518" s="497"/>
    </row>
    <row r="5519" spans="7:13" x14ac:dyDescent="0.45">
      <c r="G5519" s="497"/>
      <c r="I5519" s="497"/>
      <c r="M5519" s="497"/>
    </row>
    <row r="5520" spans="7:13" x14ac:dyDescent="0.45">
      <c r="G5520" s="497"/>
      <c r="I5520" s="497"/>
      <c r="M5520" s="497"/>
    </row>
    <row r="5521" spans="7:13" x14ac:dyDescent="0.45">
      <c r="G5521" s="497"/>
      <c r="I5521" s="497"/>
      <c r="M5521" s="497"/>
    </row>
    <row r="5522" spans="7:13" x14ac:dyDescent="0.45">
      <c r="G5522" s="497"/>
      <c r="I5522" s="497"/>
      <c r="M5522" s="497"/>
    </row>
    <row r="5523" spans="7:13" x14ac:dyDescent="0.45">
      <c r="G5523" s="497"/>
      <c r="I5523" s="497"/>
      <c r="M5523" s="497"/>
    </row>
    <row r="5524" spans="7:13" x14ac:dyDescent="0.45">
      <c r="G5524" s="497"/>
      <c r="I5524" s="497"/>
      <c r="M5524" s="497"/>
    </row>
    <row r="5525" spans="7:13" x14ac:dyDescent="0.45">
      <c r="G5525" s="497"/>
      <c r="I5525" s="497"/>
      <c r="M5525" s="497"/>
    </row>
    <row r="5526" spans="7:13" x14ac:dyDescent="0.45">
      <c r="G5526" s="497"/>
      <c r="I5526" s="497"/>
      <c r="M5526" s="497"/>
    </row>
    <row r="5527" spans="7:13" x14ac:dyDescent="0.45">
      <c r="G5527" s="497"/>
      <c r="I5527" s="497"/>
      <c r="M5527" s="497"/>
    </row>
    <row r="5528" spans="7:13" x14ac:dyDescent="0.45">
      <c r="G5528" s="497"/>
      <c r="I5528" s="497"/>
      <c r="M5528" s="497"/>
    </row>
    <row r="5529" spans="7:13" x14ac:dyDescent="0.45">
      <c r="G5529" s="497"/>
      <c r="I5529" s="497"/>
      <c r="M5529" s="497"/>
    </row>
    <row r="5530" spans="7:13" x14ac:dyDescent="0.45">
      <c r="G5530" s="497"/>
      <c r="I5530" s="497"/>
      <c r="M5530" s="497"/>
    </row>
    <row r="5531" spans="7:13" x14ac:dyDescent="0.45">
      <c r="G5531" s="497"/>
      <c r="I5531" s="497"/>
      <c r="M5531" s="497"/>
    </row>
    <row r="5532" spans="7:13" x14ac:dyDescent="0.45">
      <c r="G5532" s="497"/>
      <c r="I5532" s="497"/>
      <c r="M5532" s="497"/>
    </row>
    <row r="5533" spans="7:13" x14ac:dyDescent="0.45">
      <c r="G5533" s="497"/>
      <c r="I5533" s="497"/>
      <c r="M5533" s="497"/>
    </row>
    <row r="5534" spans="7:13" x14ac:dyDescent="0.45">
      <c r="G5534" s="497"/>
      <c r="I5534" s="497"/>
      <c r="M5534" s="497"/>
    </row>
    <row r="5535" spans="7:13" x14ac:dyDescent="0.45">
      <c r="G5535" s="497"/>
      <c r="I5535" s="497"/>
      <c r="M5535" s="497"/>
    </row>
    <row r="5536" spans="7:13" x14ac:dyDescent="0.45">
      <c r="G5536" s="497"/>
      <c r="I5536" s="497"/>
      <c r="M5536" s="497"/>
    </row>
    <row r="5537" spans="7:13" x14ac:dyDescent="0.45">
      <c r="G5537" s="497"/>
      <c r="I5537" s="497"/>
      <c r="M5537" s="497"/>
    </row>
    <row r="5538" spans="7:13" x14ac:dyDescent="0.45">
      <c r="G5538" s="497"/>
      <c r="I5538" s="497"/>
      <c r="M5538" s="497"/>
    </row>
    <row r="5539" spans="7:13" x14ac:dyDescent="0.45">
      <c r="G5539" s="497"/>
      <c r="I5539" s="497"/>
      <c r="M5539" s="497"/>
    </row>
    <row r="5540" spans="7:13" x14ac:dyDescent="0.45">
      <c r="G5540" s="497"/>
      <c r="I5540" s="497"/>
      <c r="M5540" s="497"/>
    </row>
    <row r="5541" spans="7:13" x14ac:dyDescent="0.45">
      <c r="G5541" s="497"/>
      <c r="I5541" s="497"/>
      <c r="M5541" s="497"/>
    </row>
    <row r="5542" spans="7:13" x14ac:dyDescent="0.45">
      <c r="G5542" s="497"/>
      <c r="I5542" s="497"/>
      <c r="M5542" s="497"/>
    </row>
    <row r="5543" spans="7:13" x14ac:dyDescent="0.45">
      <c r="G5543" s="497"/>
      <c r="I5543" s="497"/>
      <c r="M5543" s="497"/>
    </row>
    <row r="5544" spans="7:13" x14ac:dyDescent="0.45">
      <c r="G5544" s="497"/>
      <c r="I5544" s="497"/>
      <c r="M5544" s="497"/>
    </row>
    <row r="5545" spans="7:13" x14ac:dyDescent="0.45">
      <c r="G5545" s="497"/>
      <c r="I5545" s="497"/>
      <c r="M5545" s="497"/>
    </row>
    <row r="5546" spans="7:13" x14ac:dyDescent="0.45">
      <c r="G5546" s="497"/>
      <c r="I5546" s="497"/>
      <c r="M5546" s="497"/>
    </row>
    <row r="5547" spans="7:13" x14ac:dyDescent="0.45">
      <c r="G5547" s="497"/>
      <c r="I5547" s="497"/>
      <c r="M5547" s="497"/>
    </row>
    <row r="5548" spans="7:13" x14ac:dyDescent="0.45">
      <c r="G5548" s="497"/>
      <c r="I5548" s="497"/>
      <c r="M5548" s="497"/>
    </row>
    <row r="5549" spans="7:13" x14ac:dyDescent="0.45">
      <c r="G5549" s="497"/>
      <c r="I5549" s="497"/>
      <c r="M5549" s="497"/>
    </row>
    <row r="5550" spans="7:13" x14ac:dyDescent="0.45">
      <c r="G5550" s="497"/>
      <c r="I5550" s="497"/>
      <c r="M5550" s="497"/>
    </row>
    <row r="5551" spans="7:13" x14ac:dyDescent="0.45">
      <c r="G5551" s="497"/>
      <c r="I5551" s="497"/>
      <c r="M5551" s="497"/>
    </row>
    <row r="5552" spans="7:13" x14ac:dyDescent="0.45">
      <c r="G5552" s="497"/>
      <c r="I5552" s="497"/>
      <c r="M5552" s="497"/>
    </row>
    <row r="5553" spans="7:13" x14ac:dyDescent="0.45">
      <c r="G5553" s="497"/>
      <c r="I5553" s="497"/>
      <c r="M5553" s="497"/>
    </row>
    <row r="5554" spans="7:13" x14ac:dyDescent="0.45">
      <c r="G5554" s="497"/>
      <c r="I5554" s="497"/>
      <c r="M5554" s="497"/>
    </row>
    <row r="5555" spans="7:13" x14ac:dyDescent="0.45">
      <c r="G5555" s="497"/>
      <c r="I5555" s="497"/>
      <c r="M5555" s="497"/>
    </row>
    <row r="5556" spans="7:13" x14ac:dyDescent="0.45">
      <c r="G5556" s="497"/>
      <c r="I5556" s="497"/>
      <c r="M5556" s="497"/>
    </row>
    <row r="5557" spans="7:13" x14ac:dyDescent="0.45">
      <c r="G5557" s="497"/>
      <c r="I5557" s="497"/>
      <c r="M5557" s="497"/>
    </row>
    <row r="5558" spans="7:13" x14ac:dyDescent="0.45">
      <c r="G5558" s="497"/>
      <c r="I5558" s="497"/>
      <c r="M5558" s="497"/>
    </row>
    <row r="5559" spans="7:13" x14ac:dyDescent="0.45">
      <c r="G5559" s="497"/>
      <c r="I5559" s="497"/>
      <c r="M5559" s="497"/>
    </row>
    <row r="5560" spans="7:13" x14ac:dyDescent="0.45">
      <c r="G5560" s="497"/>
      <c r="I5560" s="497"/>
      <c r="M5560" s="497"/>
    </row>
    <row r="5561" spans="7:13" x14ac:dyDescent="0.45">
      <c r="G5561" s="497"/>
      <c r="I5561" s="497"/>
      <c r="M5561" s="497"/>
    </row>
    <row r="5562" spans="7:13" x14ac:dyDescent="0.45">
      <c r="G5562" s="497"/>
      <c r="I5562" s="497"/>
      <c r="M5562" s="497"/>
    </row>
    <row r="5563" spans="7:13" x14ac:dyDescent="0.45">
      <c r="G5563" s="497"/>
      <c r="I5563" s="497"/>
      <c r="M5563" s="497"/>
    </row>
    <row r="5564" spans="7:13" x14ac:dyDescent="0.45">
      <c r="G5564" s="497"/>
      <c r="I5564" s="497"/>
      <c r="M5564" s="497"/>
    </row>
    <row r="5565" spans="7:13" x14ac:dyDescent="0.45">
      <c r="G5565" s="497"/>
      <c r="I5565" s="497"/>
      <c r="M5565" s="497"/>
    </row>
    <row r="5566" spans="7:13" x14ac:dyDescent="0.45">
      <c r="G5566" s="497"/>
      <c r="I5566" s="497"/>
      <c r="M5566" s="497"/>
    </row>
    <row r="5567" spans="7:13" x14ac:dyDescent="0.45">
      <c r="G5567" s="497"/>
      <c r="I5567" s="497"/>
      <c r="M5567" s="497"/>
    </row>
    <row r="5568" spans="7:13" x14ac:dyDescent="0.45">
      <c r="G5568" s="497"/>
      <c r="I5568" s="497"/>
      <c r="M5568" s="497"/>
    </row>
    <row r="5569" spans="7:13" x14ac:dyDescent="0.45">
      <c r="G5569" s="497"/>
      <c r="I5569" s="497"/>
      <c r="M5569" s="497"/>
    </row>
    <row r="5570" spans="7:13" x14ac:dyDescent="0.45">
      <c r="G5570" s="497"/>
      <c r="I5570" s="497"/>
      <c r="M5570" s="497"/>
    </row>
    <row r="5571" spans="7:13" x14ac:dyDescent="0.45">
      <c r="G5571" s="497"/>
      <c r="I5571" s="497"/>
      <c r="M5571" s="497"/>
    </row>
    <row r="5572" spans="7:13" x14ac:dyDescent="0.45">
      <c r="G5572" s="497"/>
      <c r="I5572" s="497"/>
      <c r="M5572" s="497"/>
    </row>
    <row r="5573" spans="7:13" x14ac:dyDescent="0.45">
      <c r="G5573" s="497"/>
      <c r="I5573" s="497"/>
      <c r="M5573" s="497"/>
    </row>
    <row r="5574" spans="7:13" x14ac:dyDescent="0.45">
      <c r="G5574" s="497"/>
      <c r="I5574" s="497"/>
      <c r="M5574" s="497"/>
    </row>
    <row r="5575" spans="7:13" x14ac:dyDescent="0.45">
      <c r="G5575" s="497"/>
      <c r="I5575" s="497"/>
      <c r="M5575" s="497"/>
    </row>
    <row r="5576" spans="7:13" x14ac:dyDescent="0.45">
      <c r="G5576" s="497"/>
      <c r="I5576" s="497"/>
      <c r="M5576" s="497"/>
    </row>
    <row r="5577" spans="7:13" x14ac:dyDescent="0.45">
      <c r="G5577" s="497"/>
      <c r="I5577" s="497"/>
      <c r="M5577" s="497"/>
    </row>
    <row r="5578" spans="7:13" x14ac:dyDescent="0.45">
      <c r="G5578" s="497"/>
      <c r="I5578" s="497"/>
      <c r="M5578" s="497"/>
    </row>
    <row r="5579" spans="7:13" x14ac:dyDescent="0.45">
      <c r="G5579" s="497"/>
      <c r="I5579" s="497"/>
      <c r="M5579" s="497"/>
    </row>
    <row r="5580" spans="7:13" x14ac:dyDescent="0.45">
      <c r="G5580" s="497"/>
      <c r="I5580" s="497"/>
      <c r="M5580" s="497"/>
    </row>
    <row r="5581" spans="7:13" x14ac:dyDescent="0.45">
      <c r="G5581" s="497"/>
      <c r="I5581" s="497"/>
      <c r="M5581" s="497"/>
    </row>
    <row r="5582" spans="7:13" x14ac:dyDescent="0.45">
      <c r="G5582" s="497"/>
      <c r="I5582" s="497"/>
      <c r="M5582" s="497"/>
    </row>
    <row r="5583" spans="7:13" x14ac:dyDescent="0.45">
      <c r="G5583" s="497"/>
      <c r="I5583" s="497"/>
      <c r="M5583" s="497"/>
    </row>
    <row r="5584" spans="7:13" x14ac:dyDescent="0.45">
      <c r="G5584" s="497"/>
      <c r="I5584" s="497"/>
      <c r="M5584" s="497"/>
    </row>
    <row r="5585" spans="7:13" x14ac:dyDescent="0.45">
      <c r="G5585" s="497"/>
      <c r="I5585" s="497"/>
      <c r="M5585" s="497"/>
    </row>
    <row r="5586" spans="7:13" x14ac:dyDescent="0.45">
      <c r="G5586" s="497"/>
      <c r="I5586" s="497"/>
      <c r="M5586" s="497"/>
    </row>
    <row r="5587" spans="7:13" x14ac:dyDescent="0.45">
      <c r="G5587" s="497"/>
      <c r="I5587" s="497"/>
      <c r="M5587" s="497"/>
    </row>
    <row r="5588" spans="7:13" x14ac:dyDescent="0.45">
      <c r="G5588" s="497"/>
      <c r="I5588" s="497"/>
      <c r="M5588" s="497"/>
    </row>
    <row r="5589" spans="7:13" x14ac:dyDescent="0.45">
      <c r="G5589" s="497"/>
      <c r="I5589" s="497"/>
      <c r="M5589" s="497"/>
    </row>
    <row r="5590" spans="7:13" x14ac:dyDescent="0.45">
      <c r="G5590" s="497"/>
      <c r="I5590" s="497"/>
      <c r="M5590" s="497"/>
    </row>
    <row r="5591" spans="7:13" x14ac:dyDescent="0.45">
      <c r="G5591" s="497"/>
      <c r="I5591" s="497"/>
      <c r="M5591" s="497"/>
    </row>
    <row r="5592" spans="7:13" x14ac:dyDescent="0.45">
      <c r="G5592" s="497"/>
      <c r="I5592" s="497"/>
      <c r="M5592" s="497"/>
    </row>
    <row r="5593" spans="7:13" x14ac:dyDescent="0.45">
      <c r="G5593" s="497"/>
      <c r="I5593" s="497"/>
      <c r="M5593" s="497"/>
    </row>
    <row r="5594" spans="7:13" x14ac:dyDescent="0.45">
      <c r="G5594" s="497"/>
      <c r="I5594" s="497"/>
      <c r="M5594" s="497"/>
    </row>
    <row r="5595" spans="7:13" x14ac:dyDescent="0.45">
      <c r="G5595" s="497"/>
      <c r="I5595" s="497"/>
      <c r="M5595" s="497"/>
    </row>
    <row r="5596" spans="7:13" x14ac:dyDescent="0.45">
      <c r="G5596" s="497"/>
      <c r="I5596" s="497"/>
      <c r="M5596" s="497"/>
    </row>
    <row r="5597" spans="7:13" x14ac:dyDescent="0.45">
      <c r="G5597" s="497"/>
      <c r="I5597" s="497"/>
      <c r="M5597" s="497"/>
    </row>
    <row r="5598" spans="7:13" x14ac:dyDescent="0.45">
      <c r="G5598" s="497"/>
      <c r="I5598" s="497"/>
      <c r="M5598" s="497"/>
    </row>
    <row r="5599" spans="7:13" x14ac:dyDescent="0.45">
      <c r="G5599" s="497"/>
      <c r="I5599" s="497"/>
      <c r="M5599" s="497"/>
    </row>
    <row r="5600" spans="7:13" x14ac:dyDescent="0.45">
      <c r="G5600" s="497"/>
      <c r="I5600" s="497"/>
      <c r="M5600" s="497"/>
    </row>
    <row r="5601" spans="7:13" x14ac:dyDescent="0.45">
      <c r="G5601" s="497"/>
      <c r="I5601" s="497"/>
      <c r="M5601" s="497"/>
    </row>
    <row r="5602" spans="7:13" x14ac:dyDescent="0.45">
      <c r="G5602" s="497"/>
      <c r="I5602" s="497"/>
      <c r="M5602" s="497"/>
    </row>
    <row r="5603" spans="7:13" x14ac:dyDescent="0.45">
      <c r="G5603" s="497"/>
      <c r="I5603" s="497"/>
      <c r="M5603" s="497"/>
    </row>
    <row r="5604" spans="7:13" x14ac:dyDescent="0.45">
      <c r="G5604" s="497"/>
      <c r="I5604" s="497"/>
      <c r="M5604" s="497"/>
    </row>
    <row r="5605" spans="7:13" x14ac:dyDescent="0.45">
      <c r="G5605" s="497"/>
      <c r="I5605" s="497"/>
      <c r="M5605" s="497"/>
    </row>
    <row r="5606" spans="7:13" x14ac:dyDescent="0.45">
      <c r="G5606" s="497"/>
      <c r="I5606" s="497"/>
      <c r="M5606" s="497"/>
    </row>
    <row r="5607" spans="7:13" x14ac:dyDescent="0.45">
      <c r="G5607" s="497"/>
      <c r="I5607" s="497"/>
      <c r="M5607" s="497"/>
    </row>
    <row r="5608" spans="7:13" x14ac:dyDescent="0.45">
      <c r="G5608" s="497"/>
      <c r="I5608" s="497"/>
      <c r="M5608" s="497"/>
    </row>
    <row r="5609" spans="7:13" x14ac:dyDescent="0.45">
      <c r="G5609" s="497"/>
      <c r="I5609" s="497"/>
      <c r="M5609" s="497"/>
    </row>
    <row r="5610" spans="7:13" x14ac:dyDescent="0.45">
      <c r="G5610" s="497"/>
      <c r="I5610" s="497"/>
      <c r="M5610" s="497"/>
    </row>
    <row r="5611" spans="7:13" x14ac:dyDescent="0.45">
      <c r="G5611" s="497"/>
      <c r="I5611" s="497"/>
      <c r="M5611" s="497"/>
    </row>
    <row r="5612" spans="7:13" x14ac:dyDescent="0.45">
      <c r="G5612" s="497"/>
      <c r="I5612" s="497"/>
      <c r="M5612" s="497"/>
    </row>
    <row r="5613" spans="7:13" x14ac:dyDescent="0.45">
      <c r="G5613" s="497"/>
      <c r="I5613" s="497"/>
      <c r="M5613" s="497"/>
    </row>
    <row r="5614" spans="7:13" x14ac:dyDescent="0.45">
      <c r="G5614" s="497"/>
      <c r="I5614" s="497"/>
      <c r="M5614" s="497"/>
    </row>
    <row r="5615" spans="7:13" x14ac:dyDescent="0.45">
      <c r="G5615" s="497"/>
      <c r="I5615" s="497"/>
      <c r="M5615" s="497"/>
    </row>
    <row r="5616" spans="7:13" x14ac:dyDescent="0.45">
      <c r="G5616" s="497"/>
      <c r="I5616" s="497"/>
      <c r="M5616" s="497"/>
    </row>
    <row r="5617" spans="7:13" x14ac:dyDescent="0.45">
      <c r="G5617" s="497"/>
      <c r="I5617" s="497"/>
      <c r="M5617" s="497"/>
    </row>
    <row r="5618" spans="7:13" x14ac:dyDescent="0.45">
      <c r="G5618" s="497"/>
      <c r="I5618" s="497"/>
      <c r="M5618" s="497"/>
    </row>
    <row r="5619" spans="7:13" x14ac:dyDescent="0.45">
      <c r="G5619" s="497"/>
      <c r="I5619" s="497"/>
      <c r="M5619" s="497"/>
    </row>
    <row r="5620" spans="7:13" x14ac:dyDescent="0.45">
      <c r="G5620" s="497"/>
      <c r="I5620" s="497"/>
      <c r="M5620" s="497"/>
    </row>
    <row r="5621" spans="7:13" x14ac:dyDescent="0.45">
      <c r="G5621" s="497"/>
      <c r="I5621" s="497"/>
      <c r="M5621" s="497"/>
    </row>
    <row r="5622" spans="7:13" x14ac:dyDescent="0.45">
      <c r="G5622" s="497"/>
      <c r="I5622" s="497"/>
      <c r="M5622" s="497"/>
    </row>
    <row r="5623" spans="7:13" x14ac:dyDescent="0.45">
      <c r="G5623" s="497"/>
      <c r="I5623" s="497"/>
      <c r="M5623" s="497"/>
    </row>
    <row r="5624" spans="7:13" x14ac:dyDescent="0.45">
      <c r="G5624" s="497"/>
      <c r="I5624" s="497"/>
      <c r="M5624" s="497"/>
    </row>
    <row r="5625" spans="7:13" x14ac:dyDescent="0.45">
      <c r="G5625" s="497"/>
      <c r="I5625" s="497"/>
      <c r="M5625" s="497"/>
    </row>
    <row r="5626" spans="7:13" x14ac:dyDescent="0.45">
      <c r="G5626" s="497"/>
      <c r="I5626" s="497"/>
      <c r="M5626" s="497"/>
    </row>
    <row r="5627" spans="7:13" x14ac:dyDescent="0.45">
      <c r="G5627" s="497"/>
      <c r="I5627" s="497"/>
      <c r="M5627" s="497"/>
    </row>
    <row r="5628" spans="7:13" x14ac:dyDescent="0.45">
      <c r="G5628" s="497"/>
      <c r="I5628" s="497"/>
      <c r="M5628" s="497"/>
    </row>
    <row r="5629" spans="7:13" x14ac:dyDescent="0.45">
      <c r="G5629" s="497"/>
      <c r="I5629" s="497"/>
      <c r="M5629" s="497"/>
    </row>
    <row r="5630" spans="7:13" x14ac:dyDescent="0.45">
      <c r="G5630" s="497"/>
      <c r="I5630" s="497"/>
      <c r="M5630" s="497"/>
    </row>
    <row r="5631" spans="7:13" x14ac:dyDescent="0.45">
      <c r="G5631" s="497"/>
      <c r="I5631" s="497"/>
      <c r="M5631" s="497"/>
    </row>
    <row r="5632" spans="7:13" x14ac:dyDescent="0.45">
      <c r="G5632" s="497"/>
      <c r="I5632" s="497"/>
      <c r="M5632" s="497"/>
    </row>
    <row r="5633" spans="7:13" x14ac:dyDescent="0.45">
      <c r="G5633" s="497"/>
      <c r="I5633" s="497"/>
      <c r="M5633" s="497"/>
    </row>
    <row r="5634" spans="7:13" x14ac:dyDescent="0.45">
      <c r="G5634" s="497"/>
      <c r="I5634" s="497"/>
      <c r="M5634" s="497"/>
    </row>
    <row r="5635" spans="7:13" x14ac:dyDescent="0.45">
      <c r="G5635" s="497"/>
      <c r="I5635" s="497"/>
      <c r="M5635" s="497"/>
    </row>
    <row r="5636" spans="7:13" x14ac:dyDescent="0.45">
      <c r="G5636" s="497"/>
      <c r="I5636" s="497"/>
      <c r="M5636" s="497"/>
    </row>
    <row r="5637" spans="7:13" x14ac:dyDescent="0.45">
      <c r="G5637" s="497"/>
      <c r="I5637" s="497"/>
      <c r="M5637" s="497"/>
    </row>
    <row r="5638" spans="7:13" x14ac:dyDescent="0.45">
      <c r="G5638" s="497"/>
      <c r="I5638" s="497"/>
      <c r="M5638" s="497"/>
    </row>
    <row r="5639" spans="7:13" x14ac:dyDescent="0.45">
      <c r="G5639" s="497"/>
      <c r="I5639" s="497"/>
      <c r="M5639" s="497"/>
    </row>
    <row r="5640" spans="7:13" x14ac:dyDescent="0.45">
      <c r="G5640" s="497"/>
      <c r="I5640" s="497"/>
      <c r="M5640" s="497"/>
    </row>
    <row r="5641" spans="7:13" x14ac:dyDescent="0.45">
      <c r="G5641" s="497"/>
      <c r="I5641" s="497"/>
      <c r="M5641" s="497"/>
    </row>
    <row r="5642" spans="7:13" x14ac:dyDescent="0.45">
      <c r="G5642" s="497"/>
      <c r="I5642" s="497"/>
      <c r="M5642" s="497"/>
    </row>
    <row r="5643" spans="7:13" x14ac:dyDescent="0.45">
      <c r="G5643" s="497"/>
      <c r="I5643" s="497"/>
      <c r="M5643" s="497"/>
    </row>
    <row r="5644" spans="7:13" x14ac:dyDescent="0.45">
      <c r="G5644" s="497"/>
      <c r="I5644" s="497"/>
      <c r="M5644" s="497"/>
    </row>
    <row r="5645" spans="7:13" x14ac:dyDescent="0.45">
      <c r="G5645" s="497"/>
      <c r="I5645" s="497"/>
      <c r="M5645" s="497"/>
    </row>
    <row r="5646" spans="7:13" x14ac:dyDescent="0.45">
      <c r="G5646" s="497"/>
      <c r="I5646" s="497"/>
      <c r="M5646" s="497"/>
    </row>
    <row r="5647" spans="7:13" x14ac:dyDescent="0.45">
      <c r="G5647" s="497"/>
      <c r="I5647" s="497"/>
      <c r="M5647" s="497"/>
    </row>
    <row r="5648" spans="7:13" x14ac:dyDescent="0.45">
      <c r="G5648" s="497"/>
      <c r="I5648" s="497"/>
      <c r="M5648" s="497"/>
    </row>
    <row r="5649" spans="7:13" x14ac:dyDescent="0.45">
      <c r="G5649" s="497"/>
      <c r="I5649" s="497"/>
      <c r="M5649" s="497"/>
    </row>
    <row r="5650" spans="7:13" x14ac:dyDescent="0.45">
      <c r="G5650" s="497"/>
      <c r="I5650" s="497"/>
      <c r="M5650" s="497"/>
    </row>
    <row r="5651" spans="7:13" x14ac:dyDescent="0.45">
      <c r="G5651" s="497"/>
      <c r="I5651" s="497"/>
      <c r="M5651" s="497"/>
    </row>
    <row r="5652" spans="7:13" x14ac:dyDescent="0.45">
      <c r="G5652" s="497"/>
      <c r="I5652" s="497"/>
      <c r="M5652" s="497"/>
    </row>
    <row r="5653" spans="7:13" x14ac:dyDescent="0.45">
      <c r="G5653" s="497"/>
      <c r="I5653" s="497"/>
      <c r="M5653" s="497"/>
    </row>
    <row r="5654" spans="7:13" x14ac:dyDescent="0.45">
      <c r="G5654" s="497"/>
      <c r="I5654" s="497"/>
      <c r="M5654" s="497"/>
    </row>
    <row r="5655" spans="7:13" x14ac:dyDescent="0.45">
      <c r="G5655" s="497"/>
      <c r="I5655" s="497"/>
      <c r="M5655" s="497"/>
    </row>
    <row r="5656" spans="7:13" x14ac:dyDescent="0.45">
      <c r="G5656" s="497"/>
      <c r="I5656" s="497"/>
      <c r="M5656" s="497"/>
    </row>
    <row r="5657" spans="7:13" x14ac:dyDescent="0.45">
      <c r="G5657" s="497"/>
      <c r="I5657" s="497"/>
      <c r="M5657" s="497"/>
    </row>
    <row r="5658" spans="7:13" x14ac:dyDescent="0.45">
      <c r="G5658" s="497"/>
      <c r="I5658" s="497"/>
      <c r="M5658" s="497"/>
    </row>
    <row r="5659" spans="7:13" x14ac:dyDescent="0.45">
      <c r="G5659" s="497"/>
      <c r="I5659" s="497"/>
      <c r="M5659" s="497"/>
    </row>
    <row r="5660" spans="7:13" x14ac:dyDescent="0.45">
      <c r="G5660" s="497"/>
      <c r="I5660" s="497"/>
      <c r="M5660" s="497"/>
    </row>
    <row r="5661" spans="7:13" x14ac:dyDescent="0.45">
      <c r="G5661" s="497"/>
      <c r="I5661" s="497"/>
      <c r="M5661" s="497"/>
    </row>
    <row r="5662" spans="7:13" x14ac:dyDescent="0.45">
      <c r="G5662" s="497"/>
      <c r="I5662" s="497"/>
      <c r="M5662" s="497"/>
    </row>
    <row r="5663" spans="7:13" x14ac:dyDescent="0.45">
      <c r="G5663" s="497"/>
      <c r="I5663" s="497"/>
      <c r="M5663" s="497"/>
    </row>
    <row r="5664" spans="7:13" x14ac:dyDescent="0.45">
      <c r="G5664" s="497"/>
      <c r="I5664" s="497"/>
      <c r="M5664" s="497"/>
    </row>
    <row r="5665" spans="7:13" x14ac:dyDescent="0.45">
      <c r="G5665" s="497"/>
      <c r="I5665" s="497"/>
      <c r="M5665" s="497"/>
    </row>
    <row r="5666" spans="7:13" x14ac:dyDescent="0.45">
      <c r="G5666" s="497"/>
      <c r="I5666" s="497"/>
      <c r="M5666" s="497"/>
    </row>
    <row r="5667" spans="7:13" x14ac:dyDescent="0.45">
      <c r="G5667" s="497"/>
      <c r="I5667" s="497"/>
      <c r="M5667" s="497"/>
    </row>
    <row r="5668" spans="7:13" x14ac:dyDescent="0.45">
      <c r="G5668" s="497"/>
      <c r="I5668" s="497"/>
      <c r="M5668" s="497"/>
    </row>
    <row r="5669" spans="7:13" x14ac:dyDescent="0.45">
      <c r="G5669" s="497"/>
      <c r="I5669" s="497"/>
      <c r="M5669" s="497"/>
    </row>
    <row r="5670" spans="7:13" x14ac:dyDescent="0.45">
      <c r="G5670" s="497"/>
      <c r="I5670" s="497"/>
      <c r="M5670" s="497"/>
    </row>
    <row r="5671" spans="7:13" x14ac:dyDescent="0.45">
      <c r="G5671" s="497"/>
      <c r="I5671" s="497"/>
      <c r="M5671" s="497"/>
    </row>
    <row r="5672" spans="7:13" x14ac:dyDescent="0.45">
      <c r="G5672" s="497"/>
      <c r="I5672" s="497"/>
      <c r="M5672" s="497"/>
    </row>
    <row r="5673" spans="7:13" x14ac:dyDescent="0.45">
      <c r="G5673" s="497"/>
      <c r="I5673" s="497"/>
      <c r="M5673" s="497"/>
    </row>
    <row r="5674" spans="7:13" x14ac:dyDescent="0.45">
      <c r="G5674" s="497"/>
      <c r="I5674" s="497"/>
      <c r="M5674" s="497"/>
    </row>
    <row r="5675" spans="7:13" x14ac:dyDescent="0.45">
      <c r="G5675" s="497"/>
      <c r="I5675" s="497"/>
      <c r="M5675" s="497"/>
    </row>
    <row r="5676" spans="7:13" x14ac:dyDescent="0.45">
      <c r="G5676" s="497"/>
      <c r="I5676" s="497"/>
      <c r="M5676" s="497"/>
    </row>
    <row r="5677" spans="7:13" x14ac:dyDescent="0.45">
      <c r="G5677" s="497"/>
      <c r="I5677" s="497"/>
      <c r="M5677" s="497"/>
    </row>
    <row r="5678" spans="7:13" x14ac:dyDescent="0.45">
      <c r="G5678" s="497"/>
      <c r="I5678" s="497"/>
      <c r="M5678" s="497"/>
    </row>
    <row r="5679" spans="7:13" x14ac:dyDescent="0.45">
      <c r="G5679" s="497"/>
      <c r="I5679" s="497"/>
      <c r="M5679" s="497"/>
    </row>
    <row r="5680" spans="7:13" x14ac:dyDescent="0.45">
      <c r="G5680" s="497"/>
      <c r="I5680" s="497"/>
      <c r="M5680" s="497"/>
    </row>
    <row r="5681" spans="7:13" x14ac:dyDescent="0.45">
      <c r="G5681" s="497"/>
      <c r="I5681" s="497"/>
      <c r="M5681" s="497"/>
    </row>
    <row r="5682" spans="7:13" x14ac:dyDescent="0.45">
      <c r="G5682" s="497"/>
      <c r="I5682" s="497"/>
      <c r="M5682" s="497"/>
    </row>
    <row r="5683" spans="7:13" x14ac:dyDescent="0.45">
      <c r="G5683" s="497"/>
      <c r="I5683" s="497"/>
      <c r="M5683" s="497"/>
    </row>
    <row r="5684" spans="7:13" x14ac:dyDescent="0.45">
      <c r="G5684" s="497"/>
      <c r="I5684" s="497"/>
      <c r="M5684" s="497"/>
    </row>
    <row r="5685" spans="7:13" x14ac:dyDescent="0.45">
      <c r="G5685" s="497"/>
      <c r="I5685" s="497"/>
      <c r="M5685" s="497"/>
    </row>
    <row r="5686" spans="7:13" x14ac:dyDescent="0.45">
      <c r="G5686" s="497"/>
      <c r="I5686" s="497"/>
      <c r="M5686" s="497"/>
    </row>
    <row r="5687" spans="7:13" x14ac:dyDescent="0.45">
      <c r="G5687" s="497"/>
      <c r="I5687" s="497"/>
      <c r="M5687" s="497"/>
    </row>
    <row r="5688" spans="7:13" x14ac:dyDescent="0.45">
      <c r="G5688" s="497"/>
      <c r="I5688" s="497"/>
      <c r="M5688" s="497"/>
    </row>
    <row r="5689" spans="7:13" x14ac:dyDescent="0.45">
      <c r="G5689" s="497"/>
      <c r="I5689" s="497"/>
      <c r="M5689" s="497"/>
    </row>
    <row r="5690" spans="7:13" x14ac:dyDescent="0.45">
      <c r="G5690" s="497"/>
      <c r="I5690" s="497"/>
      <c r="M5690" s="497"/>
    </row>
    <row r="5691" spans="7:13" x14ac:dyDescent="0.45">
      <c r="G5691" s="497"/>
      <c r="I5691" s="497"/>
      <c r="M5691" s="497"/>
    </row>
    <row r="5692" spans="7:13" x14ac:dyDescent="0.45">
      <c r="G5692" s="497"/>
      <c r="I5692" s="497"/>
      <c r="M5692" s="497"/>
    </row>
    <row r="5693" spans="7:13" x14ac:dyDescent="0.45">
      <c r="G5693" s="497"/>
      <c r="I5693" s="497"/>
      <c r="M5693" s="497"/>
    </row>
    <row r="5694" spans="7:13" x14ac:dyDescent="0.45">
      <c r="G5694" s="497"/>
      <c r="I5694" s="497"/>
      <c r="M5694" s="497"/>
    </row>
    <row r="5695" spans="7:13" x14ac:dyDescent="0.45">
      <c r="G5695" s="497"/>
      <c r="I5695" s="497"/>
      <c r="M5695" s="497"/>
    </row>
    <row r="5696" spans="7:13" x14ac:dyDescent="0.45">
      <c r="G5696" s="497"/>
      <c r="I5696" s="497"/>
      <c r="M5696" s="497"/>
    </row>
    <row r="5697" spans="7:13" x14ac:dyDescent="0.45">
      <c r="G5697" s="497"/>
      <c r="I5697" s="497"/>
      <c r="M5697" s="497"/>
    </row>
    <row r="5698" spans="7:13" x14ac:dyDescent="0.45">
      <c r="G5698" s="497"/>
      <c r="I5698" s="497"/>
      <c r="M5698" s="497"/>
    </row>
    <row r="5699" spans="7:13" x14ac:dyDescent="0.45">
      <c r="G5699" s="497"/>
      <c r="I5699" s="497"/>
      <c r="M5699" s="497"/>
    </row>
    <row r="5700" spans="7:13" x14ac:dyDescent="0.45">
      <c r="G5700" s="497"/>
      <c r="I5700" s="497"/>
      <c r="M5700" s="497"/>
    </row>
    <row r="5701" spans="7:13" x14ac:dyDescent="0.45">
      <c r="G5701" s="497"/>
      <c r="I5701" s="497"/>
      <c r="M5701" s="497"/>
    </row>
    <row r="5702" spans="7:13" x14ac:dyDescent="0.45">
      <c r="G5702" s="497"/>
      <c r="I5702" s="497"/>
      <c r="M5702" s="497"/>
    </row>
    <row r="5703" spans="7:13" x14ac:dyDescent="0.45">
      <c r="G5703" s="497"/>
      <c r="I5703" s="497"/>
      <c r="M5703" s="497"/>
    </row>
    <row r="5704" spans="7:13" x14ac:dyDescent="0.45">
      <c r="G5704" s="497"/>
      <c r="I5704" s="497"/>
      <c r="M5704" s="497"/>
    </row>
    <row r="5705" spans="7:13" x14ac:dyDescent="0.45">
      <c r="G5705" s="497"/>
      <c r="I5705" s="497"/>
      <c r="M5705" s="515"/>
    </row>
    <row r="5706" spans="7:13" x14ac:dyDescent="0.45">
      <c r="G5706" s="497"/>
      <c r="I5706" s="497"/>
      <c r="M5706" s="497"/>
    </row>
    <row r="5707" spans="7:13" x14ac:dyDescent="0.45">
      <c r="G5707" s="497"/>
      <c r="I5707" s="497"/>
      <c r="M5707" s="497"/>
    </row>
    <row r="5708" spans="7:13" x14ac:dyDescent="0.45">
      <c r="G5708" s="497"/>
      <c r="I5708" s="497"/>
      <c r="M5708" s="497"/>
    </row>
    <row r="5709" spans="7:13" x14ac:dyDescent="0.45">
      <c r="G5709" s="497"/>
      <c r="I5709" s="497"/>
      <c r="M5709" s="497"/>
    </row>
    <row r="5710" spans="7:13" x14ac:dyDescent="0.45">
      <c r="G5710" s="497"/>
      <c r="I5710" s="497"/>
      <c r="M5710" s="497"/>
    </row>
    <row r="5711" spans="7:13" x14ac:dyDescent="0.45">
      <c r="G5711" s="497"/>
      <c r="I5711" s="497"/>
      <c r="M5711" s="497"/>
    </row>
    <row r="5712" spans="7:13" x14ac:dyDescent="0.45">
      <c r="G5712" s="497"/>
      <c r="I5712" s="497"/>
      <c r="M5712" s="497"/>
    </row>
    <row r="5713" spans="7:13" x14ac:dyDescent="0.45">
      <c r="G5713" s="497"/>
      <c r="I5713" s="497"/>
      <c r="M5713" s="497"/>
    </row>
    <row r="5714" spans="7:13" x14ac:dyDescent="0.45">
      <c r="I5714" s="497"/>
    </row>
    <row r="5715" spans="7:13" x14ac:dyDescent="0.45">
      <c r="G5715" s="497"/>
      <c r="I5715" s="497"/>
      <c r="M5715" s="497"/>
    </row>
    <row r="5716" spans="7:13" x14ac:dyDescent="0.45">
      <c r="G5716" s="497"/>
      <c r="I5716" s="497"/>
      <c r="M5716" s="497"/>
    </row>
    <row r="5717" spans="7:13" x14ac:dyDescent="0.45">
      <c r="G5717" s="497"/>
      <c r="I5717" s="497"/>
      <c r="M5717" s="497"/>
    </row>
    <row r="5718" spans="7:13" x14ac:dyDescent="0.45">
      <c r="G5718" s="497"/>
      <c r="I5718" s="497"/>
      <c r="M5718" s="497"/>
    </row>
    <row r="5719" spans="7:13" x14ac:dyDescent="0.45">
      <c r="G5719" s="497"/>
      <c r="I5719" s="497"/>
      <c r="M5719" s="497"/>
    </row>
    <row r="5720" spans="7:13" x14ac:dyDescent="0.45">
      <c r="G5720" s="497"/>
      <c r="I5720" s="497"/>
      <c r="M5720" s="497"/>
    </row>
    <row r="5721" spans="7:13" x14ac:dyDescent="0.45">
      <c r="G5721" s="497"/>
      <c r="I5721" s="497"/>
      <c r="M5721" s="497"/>
    </row>
    <row r="5722" spans="7:13" x14ac:dyDescent="0.45">
      <c r="G5722" s="497"/>
      <c r="I5722" s="497"/>
      <c r="M5722" s="497"/>
    </row>
    <row r="5723" spans="7:13" x14ac:dyDescent="0.45">
      <c r="G5723" s="497"/>
      <c r="I5723" s="497"/>
      <c r="M5723" s="497"/>
    </row>
    <row r="5724" spans="7:13" x14ac:dyDescent="0.45">
      <c r="G5724" s="497"/>
      <c r="I5724" s="497"/>
      <c r="M5724" s="497"/>
    </row>
    <row r="5725" spans="7:13" x14ac:dyDescent="0.45">
      <c r="G5725" s="497"/>
      <c r="I5725" s="497"/>
      <c r="M5725" s="497"/>
    </row>
    <row r="5726" spans="7:13" x14ac:dyDescent="0.45">
      <c r="G5726" s="497"/>
      <c r="I5726" s="497"/>
      <c r="M5726" s="497"/>
    </row>
    <row r="5727" spans="7:13" x14ac:dyDescent="0.45">
      <c r="G5727" s="497"/>
      <c r="I5727" s="497"/>
      <c r="M5727" s="497"/>
    </row>
    <row r="5728" spans="7:13" x14ac:dyDescent="0.45">
      <c r="G5728" s="497"/>
      <c r="I5728" s="497"/>
      <c r="M5728" s="497"/>
    </row>
    <row r="5729" spans="7:13" x14ac:dyDescent="0.45">
      <c r="G5729" s="497"/>
      <c r="I5729" s="497"/>
      <c r="M5729" s="497"/>
    </row>
    <row r="5730" spans="7:13" x14ac:dyDescent="0.45">
      <c r="G5730" s="497"/>
      <c r="I5730" s="497"/>
      <c r="M5730" s="497"/>
    </row>
    <row r="5731" spans="7:13" x14ac:dyDescent="0.45">
      <c r="G5731" s="497"/>
      <c r="I5731" s="497"/>
      <c r="M5731" s="497"/>
    </row>
    <row r="5732" spans="7:13" x14ac:dyDescent="0.45">
      <c r="G5732" s="497"/>
      <c r="I5732" s="497"/>
      <c r="M5732" s="497"/>
    </row>
    <row r="5733" spans="7:13" x14ac:dyDescent="0.45">
      <c r="G5733" s="497"/>
      <c r="I5733" s="497"/>
      <c r="M5733" s="497"/>
    </row>
    <row r="5734" spans="7:13" x14ac:dyDescent="0.45">
      <c r="G5734" s="497"/>
      <c r="I5734" s="497"/>
      <c r="M5734" s="497"/>
    </row>
    <row r="5735" spans="7:13" x14ac:dyDescent="0.45">
      <c r="G5735" s="497"/>
      <c r="I5735" s="497"/>
      <c r="M5735" s="497"/>
    </row>
    <row r="5736" spans="7:13" x14ac:dyDescent="0.45">
      <c r="G5736" s="497"/>
      <c r="I5736" s="497"/>
      <c r="M5736" s="497"/>
    </row>
    <row r="5737" spans="7:13" x14ac:dyDescent="0.45">
      <c r="G5737" s="497"/>
      <c r="I5737" s="497"/>
      <c r="M5737" s="497"/>
    </row>
    <row r="5738" spans="7:13" x14ac:dyDescent="0.45">
      <c r="G5738" s="497"/>
      <c r="I5738" s="497"/>
      <c r="M5738" s="497"/>
    </row>
    <row r="5739" spans="7:13" x14ac:dyDescent="0.45">
      <c r="G5739" s="497"/>
      <c r="I5739" s="497"/>
      <c r="M5739" s="497"/>
    </row>
    <row r="5740" spans="7:13" x14ac:dyDescent="0.45">
      <c r="G5740" s="497"/>
      <c r="I5740" s="497"/>
      <c r="M5740" s="497"/>
    </row>
    <row r="5741" spans="7:13" x14ac:dyDescent="0.45">
      <c r="G5741" s="497"/>
      <c r="I5741" s="497"/>
      <c r="M5741" s="497"/>
    </row>
    <row r="5742" spans="7:13" x14ac:dyDescent="0.45">
      <c r="G5742" s="497"/>
      <c r="I5742" s="497"/>
      <c r="M5742" s="497"/>
    </row>
    <row r="5743" spans="7:13" x14ac:dyDescent="0.45">
      <c r="G5743" s="497"/>
      <c r="I5743" s="497"/>
      <c r="M5743" s="497"/>
    </row>
    <row r="5744" spans="7:13" x14ac:dyDescent="0.45">
      <c r="G5744" s="497"/>
      <c r="I5744" s="497"/>
      <c r="M5744" s="497"/>
    </row>
    <row r="5745" spans="7:13" x14ac:dyDescent="0.45">
      <c r="G5745" s="497"/>
      <c r="I5745" s="497"/>
      <c r="M5745" s="497"/>
    </row>
    <row r="5746" spans="7:13" x14ac:dyDescent="0.45">
      <c r="G5746" s="497"/>
      <c r="I5746" s="497"/>
      <c r="M5746" s="497"/>
    </row>
    <row r="5747" spans="7:13" x14ac:dyDescent="0.45">
      <c r="G5747" s="497"/>
      <c r="I5747" s="497"/>
      <c r="M5747" s="497"/>
    </row>
    <row r="5748" spans="7:13" x14ac:dyDescent="0.45">
      <c r="G5748" s="497"/>
      <c r="I5748" s="497"/>
      <c r="M5748" s="497"/>
    </row>
    <row r="5749" spans="7:13" x14ac:dyDescent="0.45">
      <c r="G5749" s="497"/>
      <c r="I5749" s="497"/>
      <c r="M5749" s="497"/>
    </row>
    <row r="5750" spans="7:13" x14ac:dyDescent="0.45">
      <c r="G5750" s="497"/>
      <c r="I5750" s="497"/>
      <c r="M5750" s="497"/>
    </row>
    <row r="5751" spans="7:13" x14ac:dyDescent="0.45">
      <c r="G5751" s="497"/>
      <c r="I5751" s="497"/>
      <c r="M5751" s="497"/>
    </row>
    <row r="5752" spans="7:13" x14ac:dyDescent="0.45">
      <c r="G5752" s="497"/>
      <c r="I5752" s="497"/>
      <c r="M5752" s="497"/>
    </row>
    <row r="5753" spans="7:13" x14ac:dyDescent="0.45">
      <c r="G5753" s="497"/>
      <c r="I5753" s="497"/>
      <c r="M5753" s="497"/>
    </row>
    <row r="5754" spans="7:13" x14ac:dyDescent="0.45">
      <c r="G5754" s="497"/>
      <c r="I5754" s="497"/>
      <c r="M5754" s="497"/>
    </row>
    <row r="5755" spans="7:13" x14ac:dyDescent="0.45">
      <c r="G5755" s="497"/>
      <c r="I5755" s="497"/>
      <c r="M5755" s="497"/>
    </row>
    <row r="5756" spans="7:13" x14ac:dyDescent="0.45">
      <c r="G5756" s="497"/>
      <c r="I5756" s="497"/>
      <c r="M5756" s="497"/>
    </row>
    <row r="5757" spans="7:13" x14ac:dyDescent="0.45">
      <c r="G5757" s="497"/>
      <c r="I5757" s="497"/>
      <c r="M5757" s="497"/>
    </row>
    <row r="5758" spans="7:13" x14ac:dyDescent="0.45">
      <c r="G5758" s="497"/>
      <c r="I5758" s="497"/>
      <c r="M5758" s="497"/>
    </row>
    <row r="5759" spans="7:13" x14ac:dyDescent="0.45">
      <c r="G5759" s="497"/>
      <c r="I5759" s="497"/>
      <c r="M5759" s="497"/>
    </row>
    <row r="5760" spans="7:13" x14ac:dyDescent="0.45">
      <c r="G5760" s="497"/>
      <c r="I5760" s="497"/>
      <c r="M5760" s="497"/>
    </row>
    <row r="5761" spans="7:13" x14ac:dyDescent="0.45">
      <c r="G5761" s="497"/>
      <c r="I5761" s="497"/>
      <c r="M5761" s="497"/>
    </row>
    <row r="5762" spans="7:13" x14ac:dyDescent="0.45">
      <c r="G5762" s="497"/>
      <c r="I5762" s="497"/>
      <c r="M5762" s="497"/>
    </row>
    <row r="5763" spans="7:13" x14ac:dyDescent="0.45">
      <c r="G5763" s="497"/>
      <c r="I5763" s="497"/>
      <c r="M5763" s="497"/>
    </row>
    <row r="5764" spans="7:13" x14ac:dyDescent="0.45">
      <c r="G5764" s="497"/>
      <c r="I5764" s="497"/>
      <c r="M5764" s="497"/>
    </row>
    <row r="5765" spans="7:13" x14ac:dyDescent="0.45">
      <c r="G5765" s="497"/>
      <c r="I5765" s="497"/>
      <c r="M5765" s="497"/>
    </row>
    <row r="5766" spans="7:13" x14ac:dyDescent="0.45">
      <c r="G5766" s="497"/>
      <c r="I5766" s="497"/>
      <c r="M5766" s="497"/>
    </row>
    <row r="5767" spans="7:13" x14ac:dyDescent="0.45">
      <c r="G5767" s="497"/>
      <c r="I5767" s="497"/>
      <c r="M5767" s="497"/>
    </row>
    <row r="5768" spans="7:13" x14ac:dyDescent="0.45">
      <c r="G5768" s="497"/>
      <c r="I5768" s="497"/>
      <c r="M5768" s="497"/>
    </row>
    <row r="5769" spans="7:13" x14ac:dyDescent="0.45">
      <c r="G5769" s="497"/>
      <c r="I5769" s="497"/>
      <c r="M5769" s="497"/>
    </row>
    <row r="5770" spans="7:13" x14ac:dyDescent="0.45">
      <c r="G5770" s="497"/>
      <c r="I5770" s="497"/>
      <c r="M5770" s="497"/>
    </row>
    <row r="5771" spans="7:13" x14ac:dyDescent="0.45">
      <c r="G5771" s="497"/>
      <c r="I5771" s="497"/>
      <c r="M5771" s="497"/>
    </row>
    <row r="5772" spans="7:13" x14ac:dyDescent="0.45">
      <c r="G5772" s="497"/>
      <c r="I5772" s="497"/>
      <c r="M5772" s="497"/>
    </row>
    <row r="5773" spans="7:13" x14ac:dyDescent="0.45">
      <c r="G5773" s="497"/>
      <c r="I5773" s="497"/>
      <c r="M5773" s="497"/>
    </row>
    <row r="5774" spans="7:13" x14ac:dyDescent="0.45">
      <c r="G5774" s="497"/>
      <c r="I5774" s="497"/>
      <c r="M5774" s="497"/>
    </row>
    <row r="5775" spans="7:13" x14ac:dyDescent="0.45">
      <c r="G5775" s="497"/>
      <c r="I5775" s="497"/>
      <c r="M5775" s="497"/>
    </row>
    <row r="5776" spans="7:13" x14ac:dyDescent="0.45">
      <c r="G5776" s="497"/>
      <c r="I5776" s="497"/>
      <c r="M5776" s="497"/>
    </row>
    <row r="5777" spans="7:13" x14ac:dyDescent="0.45">
      <c r="G5777" s="497"/>
      <c r="I5777" s="497"/>
      <c r="M5777" s="497"/>
    </row>
    <row r="5778" spans="7:13" x14ac:dyDescent="0.45">
      <c r="G5778" s="497"/>
      <c r="I5778" s="497"/>
      <c r="M5778" s="497"/>
    </row>
    <row r="5779" spans="7:13" x14ac:dyDescent="0.45">
      <c r="G5779" s="497"/>
      <c r="I5779" s="497"/>
      <c r="M5779" s="497"/>
    </row>
    <row r="5780" spans="7:13" x14ac:dyDescent="0.45">
      <c r="G5780" s="497"/>
      <c r="I5780" s="497"/>
      <c r="M5780" s="497"/>
    </row>
    <row r="5781" spans="7:13" x14ac:dyDescent="0.45">
      <c r="G5781" s="497"/>
      <c r="I5781" s="497"/>
      <c r="M5781" s="497"/>
    </row>
    <row r="5782" spans="7:13" x14ac:dyDescent="0.45">
      <c r="G5782" s="497"/>
      <c r="I5782" s="497"/>
      <c r="M5782" s="497"/>
    </row>
    <row r="5783" spans="7:13" x14ac:dyDescent="0.45">
      <c r="G5783" s="497"/>
      <c r="I5783" s="497"/>
      <c r="M5783" s="497"/>
    </row>
    <row r="5784" spans="7:13" x14ac:dyDescent="0.45">
      <c r="G5784" s="497"/>
      <c r="I5784" s="497"/>
      <c r="M5784" s="497"/>
    </row>
    <row r="5785" spans="7:13" x14ac:dyDescent="0.45">
      <c r="G5785" s="497"/>
      <c r="I5785" s="497"/>
      <c r="M5785" s="497"/>
    </row>
    <row r="5786" spans="7:13" x14ac:dyDescent="0.45">
      <c r="G5786" s="497"/>
      <c r="I5786" s="497"/>
      <c r="M5786" s="497"/>
    </row>
    <row r="5787" spans="7:13" x14ac:dyDescent="0.45">
      <c r="G5787" s="497"/>
      <c r="I5787" s="497"/>
      <c r="M5787" s="497"/>
    </row>
    <row r="5788" spans="7:13" x14ac:dyDescent="0.45">
      <c r="G5788" s="497"/>
      <c r="I5788" s="497"/>
      <c r="M5788" s="497"/>
    </row>
    <row r="5789" spans="7:13" x14ac:dyDescent="0.45">
      <c r="G5789" s="497"/>
      <c r="I5789" s="497"/>
      <c r="M5789" s="497"/>
    </row>
    <row r="5790" spans="7:13" x14ac:dyDescent="0.45">
      <c r="G5790" s="497"/>
      <c r="I5790" s="497"/>
      <c r="M5790" s="497"/>
    </row>
    <row r="5791" spans="7:13" x14ac:dyDescent="0.45">
      <c r="G5791" s="497"/>
      <c r="I5791" s="497"/>
      <c r="M5791" s="497"/>
    </row>
    <row r="5792" spans="7:13" x14ac:dyDescent="0.45">
      <c r="G5792" s="497"/>
      <c r="I5792" s="497"/>
      <c r="M5792" s="497"/>
    </row>
    <row r="5793" spans="7:13" x14ac:dyDescent="0.45">
      <c r="G5793" s="497"/>
      <c r="I5793" s="497"/>
      <c r="M5793" s="497"/>
    </row>
    <row r="5794" spans="7:13" x14ac:dyDescent="0.45">
      <c r="G5794" s="497"/>
      <c r="I5794" s="497"/>
      <c r="M5794" s="497"/>
    </row>
    <row r="5795" spans="7:13" x14ac:dyDescent="0.45">
      <c r="G5795" s="497"/>
      <c r="I5795" s="497"/>
      <c r="M5795" s="497"/>
    </row>
    <row r="5796" spans="7:13" x14ac:dyDescent="0.45">
      <c r="G5796" s="497"/>
      <c r="I5796" s="497"/>
      <c r="M5796" s="497"/>
    </row>
    <row r="5797" spans="7:13" x14ac:dyDescent="0.45">
      <c r="G5797" s="497"/>
      <c r="I5797" s="497"/>
      <c r="M5797" s="497"/>
    </row>
    <row r="5798" spans="7:13" x14ac:dyDescent="0.45">
      <c r="G5798" s="497"/>
      <c r="I5798" s="497"/>
      <c r="M5798" s="497"/>
    </row>
    <row r="5799" spans="7:13" x14ac:dyDescent="0.45">
      <c r="G5799" s="497"/>
      <c r="I5799" s="497"/>
      <c r="M5799" s="497"/>
    </row>
    <row r="5800" spans="7:13" x14ac:dyDescent="0.45">
      <c r="G5800" s="497"/>
      <c r="I5800" s="497"/>
      <c r="M5800" s="497"/>
    </row>
    <row r="5801" spans="7:13" x14ac:dyDescent="0.45">
      <c r="G5801" s="497"/>
      <c r="I5801" s="497"/>
      <c r="M5801" s="497"/>
    </row>
    <row r="5802" spans="7:13" x14ac:dyDescent="0.45">
      <c r="G5802" s="497"/>
      <c r="I5802" s="497"/>
      <c r="M5802" s="497"/>
    </row>
    <row r="5803" spans="7:13" x14ac:dyDescent="0.45">
      <c r="G5803" s="497"/>
      <c r="I5803" s="497"/>
      <c r="M5803" s="497"/>
    </row>
    <row r="5804" spans="7:13" x14ac:dyDescent="0.45">
      <c r="G5804" s="497"/>
      <c r="I5804" s="497"/>
      <c r="M5804" s="497"/>
    </row>
    <row r="5805" spans="7:13" x14ac:dyDescent="0.45">
      <c r="G5805" s="497"/>
      <c r="I5805" s="497"/>
      <c r="M5805" s="497"/>
    </row>
    <row r="5806" spans="7:13" x14ac:dyDescent="0.45">
      <c r="G5806" s="497"/>
      <c r="I5806" s="497"/>
      <c r="M5806" s="497"/>
    </row>
    <row r="5807" spans="7:13" x14ac:dyDescent="0.45">
      <c r="G5807" s="497"/>
      <c r="I5807" s="497"/>
      <c r="M5807" s="497"/>
    </row>
    <row r="5808" spans="7:13" x14ac:dyDescent="0.45">
      <c r="G5808" s="497"/>
      <c r="I5808" s="497"/>
      <c r="M5808" s="497"/>
    </row>
    <row r="5809" spans="7:13" x14ac:dyDescent="0.45">
      <c r="G5809" s="497"/>
      <c r="I5809" s="497"/>
      <c r="M5809" s="497"/>
    </row>
    <row r="5810" spans="7:13" x14ac:dyDescent="0.45">
      <c r="G5810" s="497"/>
      <c r="I5810" s="497"/>
      <c r="M5810" s="497"/>
    </row>
    <row r="5811" spans="7:13" x14ac:dyDescent="0.45">
      <c r="G5811" s="497"/>
      <c r="I5811" s="497"/>
      <c r="M5811" s="497"/>
    </row>
    <row r="5812" spans="7:13" x14ac:dyDescent="0.45">
      <c r="G5812" s="497"/>
      <c r="I5812" s="497"/>
      <c r="M5812" s="497"/>
    </row>
    <row r="5813" spans="7:13" x14ac:dyDescent="0.45">
      <c r="G5813" s="497"/>
      <c r="I5813" s="497"/>
      <c r="M5813" s="497"/>
    </row>
    <row r="5814" spans="7:13" x14ac:dyDescent="0.45">
      <c r="G5814" s="497"/>
      <c r="I5814" s="497"/>
      <c r="M5814" s="497"/>
    </row>
    <row r="5815" spans="7:13" x14ac:dyDescent="0.45">
      <c r="G5815" s="497"/>
      <c r="I5815" s="497"/>
      <c r="M5815" s="497"/>
    </row>
    <row r="5816" spans="7:13" x14ac:dyDescent="0.45">
      <c r="G5816" s="497"/>
      <c r="I5816" s="497"/>
      <c r="M5816" s="497"/>
    </row>
    <row r="5817" spans="7:13" x14ac:dyDescent="0.45">
      <c r="G5817" s="497"/>
      <c r="I5817" s="497"/>
      <c r="M5817" s="497"/>
    </row>
    <row r="5818" spans="7:13" x14ac:dyDescent="0.45">
      <c r="G5818" s="497"/>
      <c r="I5818" s="497"/>
      <c r="M5818" s="497"/>
    </row>
    <row r="5819" spans="7:13" x14ac:dyDescent="0.45">
      <c r="G5819" s="497"/>
      <c r="I5819" s="497"/>
      <c r="M5819" s="497"/>
    </row>
    <row r="5820" spans="7:13" x14ac:dyDescent="0.45">
      <c r="G5820" s="497"/>
      <c r="I5820" s="497"/>
      <c r="M5820" s="497"/>
    </row>
    <row r="5821" spans="7:13" x14ac:dyDescent="0.45">
      <c r="G5821" s="497"/>
      <c r="I5821" s="497"/>
      <c r="M5821" s="497"/>
    </row>
    <row r="5822" spans="7:13" x14ac:dyDescent="0.45">
      <c r="G5822" s="497"/>
      <c r="I5822" s="497"/>
      <c r="M5822" s="497"/>
    </row>
    <row r="5823" spans="7:13" x14ac:dyDescent="0.45">
      <c r="G5823" s="497"/>
      <c r="I5823" s="497"/>
      <c r="M5823" s="497"/>
    </row>
    <row r="5824" spans="7:13" x14ac:dyDescent="0.45">
      <c r="G5824" s="497"/>
      <c r="I5824" s="497"/>
      <c r="M5824" s="497"/>
    </row>
    <row r="5825" spans="7:13" x14ac:dyDescent="0.45">
      <c r="G5825" s="497"/>
      <c r="I5825" s="497"/>
      <c r="M5825" s="497"/>
    </row>
    <row r="5826" spans="7:13" x14ac:dyDescent="0.45">
      <c r="G5826" s="497"/>
      <c r="I5826" s="497"/>
      <c r="M5826" s="497"/>
    </row>
    <row r="5827" spans="7:13" x14ac:dyDescent="0.45">
      <c r="G5827" s="497"/>
      <c r="I5827" s="497"/>
      <c r="M5827" s="497"/>
    </row>
    <row r="5828" spans="7:13" x14ac:dyDescent="0.45">
      <c r="G5828" s="497"/>
      <c r="I5828" s="497"/>
      <c r="M5828" s="497"/>
    </row>
    <row r="5829" spans="7:13" x14ac:dyDescent="0.45">
      <c r="G5829" s="497"/>
      <c r="I5829" s="497"/>
      <c r="M5829" s="497"/>
    </row>
    <row r="5830" spans="7:13" x14ac:dyDescent="0.45">
      <c r="G5830" s="497"/>
      <c r="I5830" s="497"/>
      <c r="M5830" s="497"/>
    </row>
    <row r="5831" spans="7:13" x14ac:dyDescent="0.45">
      <c r="G5831" s="497"/>
      <c r="I5831" s="497"/>
      <c r="M5831" s="497"/>
    </row>
    <row r="5832" spans="7:13" x14ac:dyDescent="0.45">
      <c r="G5832" s="497"/>
      <c r="I5832" s="497"/>
      <c r="M5832" s="497"/>
    </row>
    <row r="5833" spans="7:13" x14ac:dyDescent="0.45">
      <c r="G5833" s="497"/>
      <c r="I5833" s="497"/>
      <c r="M5833" s="497"/>
    </row>
    <row r="5834" spans="7:13" x14ac:dyDescent="0.45">
      <c r="G5834" s="497"/>
      <c r="I5834" s="497"/>
      <c r="M5834" s="497"/>
    </row>
    <row r="5835" spans="7:13" x14ac:dyDescent="0.45">
      <c r="G5835" s="497"/>
      <c r="I5835" s="497"/>
      <c r="M5835" s="497"/>
    </row>
    <row r="5836" spans="7:13" x14ac:dyDescent="0.45">
      <c r="G5836" s="497"/>
      <c r="I5836" s="497"/>
      <c r="M5836" s="497"/>
    </row>
    <row r="5837" spans="7:13" x14ac:dyDescent="0.45">
      <c r="G5837" s="497"/>
      <c r="I5837" s="497"/>
      <c r="M5837" s="497"/>
    </row>
    <row r="5838" spans="7:13" x14ac:dyDescent="0.45">
      <c r="G5838" s="497"/>
      <c r="I5838" s="497"/>
      <c r="M5838" s="497"/>
    </row>
    <row r="5839" spans="7:13" x14ac:dyDescent="0.45">
      <c r="G5839" s="497"/>
      <c r="I5839" s="497"/>
      <c r="M5839" s="497"/>
    </row>
    <row r="5840" spans="7:13" x14ac:dyDescent="0.45">
      <c r="G5840" s="497"/>
      <c r="I5840" s="497"/>
      <c r="M5840" s="497"/>
    </row>
    <row r="5841" spans="7:13" x14ac:dyDescent="0.45">
      <c r="G5841" s="497"/>
      <c r="I5841" s="497"/>
      <c r="M5841" s="497"/>
    </row>
    <row r="5842" spans="7:13" x14ac:dyDescent="0.45">
      <c r="G5842" s="497"/>
      <c r="I5842" s="497"/>
      <c r="M5842" s="497"/>
    </row>
    <row r="5843" spans="7:13" x14ac:dyDescent="0.45">
      <c r="G5843" s="497"/>
      <c r="I5843" s="497"/>
      <c r="M5843" s="497"/>
    </row>
    <row r="5844" spans="7:13" x14ac:dyDescent="0.45">
      <c r="G5844" s="497"/>
      <c r="I5844" s="497"/>
      <c r="M5844" s="497"/>
    </row>
    <row r="5845" spans="7:13" x14ac:dyDescent="0.45">
      <c r="G5845" s="497"/>
      <c r="I5845" s="497"/>
      <c r="M5845" s="497"/>
    </row>
    <row r="5846" spans="7:13" x14ac:dyDescent="0.45">
      <c r="G5846" s="497"/>
      <c r="I5846" s="497"/>
      <c r="M5846" s="497"/>
    </row>
    <row r="5847" spans="7:13" x14ac:dyDescent="0.45">
      <c r="G5847" s="497"/>
      <c r="I5847" s="497"/>
      <c r="M5847" s="497"/>
    </row>
    <row r="5848" spans="7:13" x14ac:dyDescent="0.45">
      <c r="G5848" s="497"/>
      <c r="I5848" s="497"/>
      <c r="M5848" s="497"/>
    </row>
    <row r="5849" spans="7:13" x14ac:dyDescent="0.45">
      <c r="G5849" s="497"/>
      <c r="I5849" s="497"/>
      <c r="M5849" s="497"/>
    </row>
    <row r="5850" spans="7:13" x14ac:dyDescent="0.45">
      <c r="G5850" s="497"/>
      <c r="I5850" s="497"/>
      <c r="M5850" s="497"/>
    </row>
    <row r="5851" spans="7:13" x14ac:dyDescent="0.45">
      <c r="G5851" s="497"/>
      <c r="I5851" s="497"/>
      <c r="M5851" s="497"/>
    </row>
    <row r="5852" spans="7:13" x14ac:dyDescent="0.45">
      <c r="G5852" s="497"/>
      <c r="I5852" s="497"/>
      <c r="M5852" s="497"/>
    </row>
    <row r="5853" spans="7:13" x14ac:dyDescent="0.45">
      <c r="G5853" s="497"/>
      <c r="I5853" s="497"/>
      <c r="M5853" s="497"/>
    </row>
    <row r="5854" spans="7:13" x14ac:dyDescent="0.45">
      <c r="G5854" s="497"/>
      <c r="I5854" s="497"/>
      <c r="M5854" s="497"/>
    </row>
    <row r="5855" spans="7:13" x14ac:dyDescent="0.45">
      <c r="G5855" s="497"/>
      <c r="I5855" s="497"/>
      <c r="M5855" s="497"/>
    </row>
    <row r="5856" spans="7:13" x14ac:dyDescent="0.45">
      <c r="G5856" s="497"/>
      <c r="I5856" s="497"/>
      <c r="M5856" s="497"/>
    </row>
    <row r="5857" spans="7:13" x14ac:dyDescent="0.45">
      <c r="G5857" s="497"/>
      <c r="I5857" s="497"/>
      <c r="M5857" s="497"/>
    </row>
    <row r="5858" spans="7:13" x14ac:dyDescent="0.45">
      <c r="G5858" s="497"/>
      <c r="I5858" s="497"/>
      <c r="M5858" s="497"/>
    </row>
    <row r="5859" spans="7:13" x14ac:dyDescent="0.45">
      <c r="G5859" s="497"/>
      <c r="I5859" s="497"/>
      <c r="M5859" s="497"/>
    </row>
    <row r="5860" spans="7:13" x14ac:dyDescent="0.45">
      <c r="G5860" s="497"/>
      <c r="I5860" s="497"/>
      <c r="M5860" s="497"/>
    </row>
    <row r="5861" spans="7:13" x14ac:dyDescent="0.45">
      <c r="G5861" s="497"/>
      <c r="I5861" s="497"/>
      <c r="M5861" s="497"/>
    </row>
    <row r="5862" spans="7:13" x14ac:dyDescent="0.45">
      <c r="G5862" s="497"/>
      <c r="I5862" s="497"/>
      <c r="M5862" s="497"/>
    </row>
    <row r="5863" spans="7:13" x14ac:dyDescent="0.45">
      <c r="G5863" s="497"/>
      <c r="I5863" s="497"/>
      <c r="M5863" s="497"/>
    </row>
    <row r="5864" spans="7:13" x14ac:dyDescent="0.45">
      <c r="G5864" s="497"/>
      <c r="I5864" s="497"/>
      <c r="M5864" s="497"/>
    </row>
    <row r="5865" spans="7:13" x14ac:dyDescent="0.45">
      <c r="G5865" s="497"/>
      <c r="I5865" s="497"/>
      <c r="M5865" s="497"/>
    </row>
    <row r="5866" spans="7:13" x14ac:dyDescent="0.45">
      <c r="G5866" s="497"/>
      <c r="I5866" s="497"/>
      <c r="M5866" s="497"/>
    </row>
    <row r="5867" spans="7:13" x14ac:dyDescent="0.45">
      <c r="G5867" s="497"/>
      <c r="I5867" s="497"/>
      <c r="M5867" s="497"/>
    </row>
    <row r="5868" spans="7:13" x14ac:dyDescent="0.45">
      <c r="G5868" s="497"/>
      <c r="I5868" s="497"/>
      <c r="M5868" s="497"/>
    </row>
    <row r="5869" spans="7:13" x14ac:dyDescent="0.45">
      <c r="G5869" s="497"/>
      <c r="I5869" s="497"/>
      <c r="M5869" s="497"/>
    </row>
    <row r="5870" spans="7:13" x14ac:dyDescent="0.45">
      <c r="G5870" s="497"/>
      <c r="I5870" s="497"/>
      <c r="M5870" s="497"/>
    </row>
    <row r="5871" spans="7:13" x14ac:dyDescent="0.45">
      <c r="G5871" s="497"/>
      <c r="I5871" s="497"/>
      <c r="M5871" s="497"/>
    </row>
    <row r="5872" spans="7:13" x14ac:dyDescent="0.45">
      <c r="G5872" s="497"/>
      <c r="I5872" s="497"/>
      <c r="M5872" s="497"/>
    </row>
    <row r="5873" spans="7:13" x14ac:dyDescent="0.45">
      <c r="G5873" s="497"/>
      <c r="I5873" s="497"/>
      <c r="M5873" s="497"/>
    </row>
    <row r="5874" spans="7:13" x14ac:dyDescent="0.45">
      <c r="G5874" s="497"/>
      <c r="I5874" s="497"/>
      <c r="M5874" s="497"/>
    </row>
    <row r="5875" spans="7:13" x14ac:dyDescent="0.45">
      <c r="G5875" s="497"/>
      <c r="I5875" s="497"/>
      <c r="M5875" s="497"/>
    </row>
    <row r="5876" spans="7:13" x14ac:dyDescent="0.45">
      <c r="G5876" s="497"/>
      <c r="I5876" s="497"/>
      <c r="M5876" s="497"/>
    </row>
    <row r="5877" spans="7:13" x14ac:dyDescent="0.45">
      <c r="G5877" s="497"/>
      <c r="I5877" s="497"/>
      <c r="M5877" s="497"/>
    </row>
    <row r="5878" spans="7:13" x14ac:dyDescent="0.45">
      <c r="G5878" s="497"/>
      <c r="I5878" s="497"/>
      <c r="M5878" s="497"/>
    </row>
    <row r="5879" spans="7:13" x14ac:dyDescent="0.45">
      <c r="G5879" s="497"/>
      <c r="I5879" s="497"/>
      <c r="M5879" s="497"/>
    </row>
    <row r="5880" spans="7:13" x14ac:dyDescent="0.45">
      <c r="G5880" s="497"/>
      <c r="I5880" s="497"/>
      <c r="M5880" s="497"/>
    </row>
    <row r="5881" spans="7:13" x14ac:dyDescent="0.45">
      <c r="G5881" s="497"/>
      <c r="I5881" s="497"/>
      <c r="M5881" s="497"/>
    </row>
    <row r="5882" spans="7:13" x14ac:dyDescent="0.45">
      <c r="G5882" s="497"/>
      <c r="I5882" s="497"/>
      <c r="M5882" s="497"/>
    </row>
    <row r="5883" spans="7:13" x14ac:dyDescent="0.45">
      <c r="G5883" s="497"/>
      <c r="I5883" s="497"/>
      <c r="M5883" s="497"/>
    </row>
    <row r="5884" spans="7:13" x14ac:dyDescent="0.45">
      <c r="G5884" s="497"/>
      <c r="I5884" s="497"/>
      <c r="M5884" s="497"/>
    </row>
    <row r="5885" spans="7:13" x14ac:dyDescent="0.45">
      <c r="G5885" s="497"/>
      <c r="I5885" s="497"/>
      <c r="M5885" s="497"/>
    </row>
    <row r="5886" spans="7:13" x14ac:dyDescent="0.45">
      <c r="G5886" s="497"/>
      <c r="I5886" s="497"/>
      <c r="M5886" s="497"/>
    </row>
    <row r="5887" spans="7:13" x14ac:dyDescent="0.45">
      <c r="G5887" s="497"/>
      <c r="I5887" s="497"/>
      <c r="M5887" s="497"/>
    </row>
    <row r="5888" spans="7:13" x14ac:dyDescent="0.45">
      <c r="G5888" s="497"/>
      <c r="I5888" s="497"/>
      <c r="M5888" s="497"/>
    </row>
    <row r="5889" spans="7:13" x14ac:dyDescent="0.45">
      <c r="G5889" s="497"/>
      <c r="I5889" s="497"/>
      <c r="M5889" s="497"/>
    </row>
    <row r="5890" spans="7:13" x14ac:dyDescent="0.45">
      <c r="G5890" s="497"/>
      <c r="I5890" s="497"/>
      <c r="M5890" s="497"/>
    </row>
    <row r="5891" spans="7:13" x14ac:dyDescent="0.45">
      <c r="G5891" s="497"/>
      <c r="I5891" s="497"/>
      <c r="M5891" s="497"/>
    </row>
    <row r="5892" spans="7:13" x14ac:dyDescent="0.45">
      <c r="G5892" s="497"/>
      <c r="I5892" s="497"/>
      <c r="M5892" s="497"/>
    </row>
    <row r="5893" spans="7:13" x14ac:dyDescent="0.45">
      <c r="G5893" s="497"/>
      <c r="I5893" s="497"/>
      <c r="M5893" s="497"/>
    </row>
    <row r="5894" spans="7:13" x14ac:dyDescent="0.45">
      <c r="G5894" s="497"/>
      <c r="I5894" s="497"/>
      <c r="M5894" s="497"/>
    </row>
    <row r="5895" spans="7:13" x14ac:dyDescent="0.45">
      <c r="G5895" s="497"/>
      <c r="I5895" s="497"/>
      <c r="M5895" s="497"/>
    </row>
    <row r="5896" spans="7:13" x14ac:dyDescent="0.45">
      <c r="G5896" s="497"/>
      <c r="I5896" s="497"/>
      <c r="M5896" s="497"/>
    </row>
    <row r="5897" spans="7:13" x14ac:dyDescent="0.45">
      <c r="G5897" s="497"/>
      <c r="I5897" s="497"/>
      <c r="M5897" s="497"/>
    </row>
    <row r="5898" spans="7:13" x14ac:dyDescent="0.45">
      <c r="G5898" s="497"/>
      <c r="I5898" s="497"/>
      <c r="M5898" s="497"/>
    </row>
    <row r="5899" spans="7:13" x14ac:dyDescent="0.45">
      <c r="G5899" s="497"/>
      <c r="I5899" s="497"/>
      <c r="M5899" s="497"/>
    </row>
    <row r="5900" spans="7:13" x14ac:dyDescent="0.45">
      <c r="G5900" s="497"/>
      <c r="I5900" s="497"/>
      <c r="M5900" s="497"/>
    </row>
    <row r="5901" spans="7:13" x14ac:dyDescent="0.45">
      <c r="G5901" s="497"/>
      <c r="I5901" s="497"/>
      <c r="M5901" s="497"/>
    </row>
    <row r="5902" spans="7:13" x14ac:dyDescent="0.45">
      <c r="G5902" s="497"/>
      <c r="I5902" s="497"/>
      <c r="M5902" s="497"/>
    </row>
    <row r="5903" spans="7:13" x14ac:dyDescent="0.45">
      <c r="G5903" s="497"/>
      <c r="I5903" s="497"/>
      <c r="M5903" s="497"/>
    </row>
    <row r="5904" spans="7:13" x14ac:dyDescent="0.45">
      <c r="G5904" s="497"/>
      <c r="I5904" s="497"/>
      <c r="M5904" s="497"/>
    </row>
    <row r="5905" spans="7:13" x14ac:dyDescent="0.45">
      <c r="G5905" s="497"/>
      <c r="I5905" s="497"/>
      <c r="M5905" s="497"/>
    </row>
    <row r="5906" spans="7:13" x14ac:dyDescent="0.45">
      <c r="G5906" s="497"/>
      <c r="I5906" s="497"/>
      <c r="M5906" s="497"/>
    </row>
    <row r="5907" spans="7:13" x14ac:dyDescent="0.45">
      <c r="G5907" s="497"/>
      <c r="I5907" s="497"/>
      <c r="M5907" s="497"/>
    </row>
    <row r="5908" spans="7:13" x14ac:dyDescent="0.45">
      <c r="G5908" s="497"/>
      <c r="I5908" s="497"/>
      <c r="M5908" s="497"/>
    </row>
    <row r="5909" spans="7:13" x14ac:dyDescent="0.45">
      <c r="G5909" s="497"/>
      <c r="I5909" s="497"/>
      <c r="M5909" s="497"/>
    </row>
    <row r="5910" spans="7:13" x14ac:dyDescent="0.45">
      <c r="G5910" s="497"/>
      <c r="I5910" s="497"/>
      <c r="M5910" s="497"/>
    </row>
    <row r="5911" spans="7:13" x14ac:dyDescent="0.45">
      <c r="G5911" s="497"/>
      <c r="I5911" s="497"/>
      <c r="M5911" s="497"/>
    </row>
    <row r="5912" spans="7:13" x14ac:dyDescent="0.45">
      <c r="G5912" s="497"/>
      <c r="I5912" s="497"/>
      <c r="M5912" s="497"/>
    </row>
    <row r="5913" spans="7:13" x14ac:dyDescent="0.45">
      <c r="G5913" s="497"/>
      <c r="I5913" s="497"/>
      <c r="M5913" s="497"/>
    </row>
    <row r="5914" spans="7:13" x14ac:dyDescent="0.45">
      <c r="G5914" s="497"/>
      <c r="I5914" s="497"/>
      <c r="M5914" s="497"/>
    </row>
    <row r="5915" spans="7:13" x14ac:dyDescent="0.45">
      <c r="G5915" s="497"/>
      <c r="I5915" s="497"/>
      <c r="M5915" s="497"/>
    </row>
    <row r="5916" spans="7:13" x14ac:dyDescent="0.45">
      <c r="G5916" s="497"/>
      <c r="I5916" s="497"/>
      <c r="M5916" s="497"/>
    </row>
    <row r="5917" spans="7:13" x14ac:dyDescent="0.45">
      <c r="G5917" s="497"/>
      <c r="I5917" s="497"/>
      <c r="M5917" s="497"/>
    </row>
    <row r="5918" spans="7:13" x14ac:dyDescent="0.45">
      <c r="G5918" s="497"/>
      <c r="I5918" s="497"/>
      <c r="M5918" s="497"/>
    </row>
    <row r="5919" spans="7:13" x14ac:dyDescent="0.45">
      <c r="G5919" s="497"/>
      <c r="I5919" s="497"/>
      <c r="M5919" s="497"/>
    </row>
    <row r="5920" spans="7:13" x14ac:dyDescent="0.45">
      <c r="G5920" s="497"/>
      <c r="I5920" s="497"/>
      <c r="M5920" s="497"/>
    </row>
    <row r="5921" spans="7:13" x14ac:dyDescent="0.45">
      <c r="G5921" s="497"/>
      <c r="I5921" s="497"/>
      <c r="M5921" s="497"/>
    </row>
    <row r="5922" spans="7:13" x14ac:dyDescent="0.45">
      <c r="G5922" s="497"/>
      <c r="I5922" s="497"/>
      <c r="M5922" s="497"/>
    </row>
    <row r="5923" spans="7:13" x14ac:dyDescent="0.45">
      <c r="G5923" s="497"/>
      <c r="I5923" s="497"/>
      <c r="M5923" s="497"/>
    </row>
    <row r="5924" spans="7:13" x14ac:dyDescent="0.45">
      <c r="G5924" s="497"/>
      <c r="I5924" s="497"/>
      <c r="M5924" s="497"/>
    </row>
    <row r="5925" spans="7:13" x14ac:dyDescent="0.45">
      <c r="G5925" s="497"/>
      <c r="I5925" s="497"/>
      <c r="M5925" s="497"/>
    </row>
    <row r="5926" spans="7:13" x14ac:dyDescent="0.45">
      <c r="G5926" s="497"/>
      <c r="I5926" s="497"/>
      <c r="M5926" s="497"/>
    </row>
    <row r="5927" spans="7:13" x14ac:dyDescent="0.45">
      <c r="G5927" s="497"/>
      <c r="I5927" s="497"/>
      <c r="M5927" s="497"/>
    </row>
    <row r="5928" spans="7:13" x14ac:dyDescent="0.45">
      <c r="G5928" s="497"/>
      <c r="I5928" s="497"/>
      <c r="M5928" s="497"/>
    </row>
    <row r="5929" spans="7:13" x14ac:dyDescent="0.45">
      <c r="G5929" s="497"/>
      <c r="I5929" s="497"/>
      <c r="M5929" s="497"/>
    </row>
    <row r="5930" spans="7:13" x14ac:dyDescent="0.45">
      <c r="G5930" s="497"/>
      <c r="I5930" s="497"/>
      <c r="M5930" s="497"/>
    </row>
    <row r="5931" spans="7:13" x14ac:dyDescent="0.45">
      <c r="G5931" s="497"/>
      <c r="I5931" s="497"/>
      <c r="M5931" s="497"/>
    </row>
    <row r="5932" spans="7:13" x14ac:dyDescent="0.45">
      <c r="G5932" s="497"/>
      <c r="I5932" s="497"/>
      <c r="M5932" s="497"/>
    </row>
    <row r="5933" spans="7:13" x14ac:dyDescent="0.45">
      <c r="G5933" s="497"/>
      <c r="I5933" s="497"/>
      <c r="M5933" s="497"/>
    </row>
    <row r="5934" spans="7:13" x14ac:dyDescent="0.45">
      <c r="G5934" s="497"/>
      <c r="I5934" s="497"/>
      <c r="M5934" s="497"/>
    </row>
    <row r="5935" spans="7:13" x14ac:dyDescent="0.45">
      <c r="G5935" s="497"/>
      <c r="I5935" s="497"/>
      <c r="M5935" s="497"/>
    </row>
    <row r="5936" spans="7:13" x14ac:dyDescent="0.45">
      <c r="G5936" s="497"/>
      <c r="I5936" s="497"/>
      <c r="M5936" s="497"/>
    </row>
    <row r="5937" spans="7:13" x14ac:dyDescent="0.45">
      <c r="G5937" s="497"/>
      <c r="I5937" s="497"/>
      <c r="M5937" s="497"/>
    </row>
    <row r="5938" spans="7:13" x14ac:dyDescent="0.45">
      <c r="G5938" s="497"/>
      <c r="I5938" s="497"/>
      <c r="M5938" s="497"/>
    </row>
    <row r="5939" spans="7:13" x14ac:dyDescent="0.45">
      <c r="G5939" s="497"/>
      <c r="I5939" s="497"/>
      <c r="M5939" s="497"/>
    </row>
    <row r="5940" spans="7:13" x14ac:dyDescent="0.45">
      <c r="G5940" s="497"/>
      <c r="I5940" s="497"/>
      <c r="M5940" s="497"/>
    </row>
    <row r="5941" spans="7:13" x14ac:dyDescent="0.45">
      <c r="G5941" s="497"/>
      <c r="I5941" s="497"/>
      <c r="M5941" s="497"/>
    </row>
    <row r="5942" spans="7:13" x14ac:dyDescent="0.45">
      <c r="G5942" s="497"/>
      <c r="I5942" s="497"/>
      <c r="M5942" s="497"/>
    </row>
    <row r="5943" spans="7:13" x14ac:dyDescent="0.45">
      <c r="G5943" s="497"/>
      <c r="I5943" s="497"/>
      <c r="M5943" s="497"/>
    </row>
    <row r="5944" spans="7:13" x14ac:dyDescent="0.45">
      <c r="G5944" s="497"/>
      <c r="I5944" s="497"/>
      <c r="M5944" s="497"/>
    </row>
    <row r="5945" spans="7:13" x14ac:dyDescent="0.45">
      <c r="G5945" s="497"/>
      <c r="I5945" s="497"/>
      <c r="M5945" s="497"/>
    </row>
    <row r="5946" spans="7:13" x14ac:dyDescent="0.45">
      <c r="G5946" s="497"/>
      <c r="I5946" s="497"/>
      <c r="M5946" s="497"/>
    </row>
    <row r="5947" spans="7:13" x14ac:dyDescent="0.45">
      <c r="G5947" s="497"/>
      <c r="I5947" s="497"/>
      <c r="M5947" s="497"/>
    </row>
    <row r="5948" spans="7:13" x14ac:dyDescent="0.45">
      <c r="G5948" s="497"/>
      <c r="I5948" s="497"/>
      <c r="M5948" s="497"/>
    </row>
    <row r="5949" spans="7:13" x14ac:dyDescent="0.45">
      <c r="G5949" s="497"/>
      <c r="I5949" s="497"/>
      <c r="M5949" s="497"/>
    </row>
    <row r="5950" spans="7:13" x14ac:dyDescent="0.45">
      <c r="G5950" s="497"/>
      <c r="I5950" s="497"/>
      <c r="M5950" s="497"/>
    </row>
    <row r="5951" spans="7:13" x14ac:dyDescent="0.45">
      <c r="G5951" s="497"/>
      <c r="I5951" s="497"/>
      <c r="M5951" s="497"/>
    </row>
    <row r="5952" spans="7:13" x14ac:dyDescent="0.45">
      <c r="G5952" s="497"/>
      <c r="I5952" s="497"/>
      <c r="M5952" s="497"/>
    </row>
    <row r="5953" spans="7:13" x14ac:dyDescent="0.45">
      <c r="G5953" s="497"/>
      <c r="I5953" s="497"/>
      <c r="M5953" s="497"/>
    </row>
    <row r="5954" spans="7:13" x14ac:dyDescent="0.45">
      <c r="G5954" s="497"/>
      <c r="I5954" s="497"/>
      <c r="M5954" s="497"/>
    </row>
    <row r="5955" spans="7:13" x14ac:dyDescent="0.45">
      <c r="G5955" s="497"/>
      <c r="I5955" s="497"/>
      <c r="M5955" s="497"/>
    </row>
    <row r="5956" spans="7:13" x14ac:dyDescent="0.45">
      <c r="G5956" s="497"/>
      <c r="I5956" s="497"/>
      <c r="M5956" s="497"/>
    </row>
    <row r="5957" spans="7:13" x14ac:dyDescent="0.45">
      <c r="G5957" s="497"/>
      <c r="I5957" s="497"/>
      <c r="M5957" s="497"/>
    </row>
    <row r="5958" spans="7:13" x14ac:dyDescent="0.45">
      <c r="G5958" s="497"/>
      <c r="I5958" s="497"/>
      <c r="M5958" s="497"/>
    </row>
    <row r="5959" spans="7:13" x14ac:dyDescent="0.45">
      <c r="G5959" s="497"/>
      <c r="I5959" s="497"/>
      <c r="M5959" s="497"/>
    </row>
    <row r="5960" spans="7:13" x14ac:dyDescent="0.45">
      <c r="G5960" s="497"/>
      <c r="I5960" s="497"/>
      <c r="M5960" s="497"/>
    </row>
    <row r="5961" spans="7:13" x14ac:dyDescent="0.45">
      <c r="G5961" s="497"/>
      <c r="I5961" s="497"/>
      <c r="M5961" s="497"/>
    </row>
    <row r="5962" spans="7:13" x14ac:dyDescent="0.45">
      <c r="G5962" s="497"/>
      <c r="I5962" s="497"/>
      <c r="M5962" s="497"/>
    </row>
    <row r="5963" spans="7:13" x14ac:dyDescent="0.45">
      <c r="G5963" s="497"/>
      <c r="I5963" s="497"/>
      <c r="M5963" s="497"/>
    </row>
    <row r="5964" spans="7:13" x14ac:dyDescent="0.45">
      <c r="G5964" s="497"/>
      <c r="I5964" s="497"/>
      <c r="M5964" s="497"/>
    </row>
    <row r="5965" spans="7:13" x14ac:dyDescent="0.45">
      <c r="G5965" s="497"/>
      <c r="I5965" s="497"/>
      <c r="M5965" s="497"/>
    </row>
    <row r="5966" spans="7:13" x14ac:dyDescent="0.45">
      <c r="G5966" s="497"/>
      <c r="I5966" s="497"/>
      <c r="M5966" s="497"/>
    </row>
    <row r="5967" spans="7:13" x14ac:dyDescent="0.45">
      <c r="G5967" s="497"/>
      <c r="I5967" s="497"/>
      <c r="M5967" s="497"/>
    </row>
    <row r="5968" spans="7:13" x14ac:dyDescent="0.45">
      <c r="G5968" s="497"/>
      <c r="I5968" s="497"/>
      <c r="M5968" s="497"/>
    </row>
    <row r="5969" spans="7:13" x14ac:dyDescent="0.45">
      <c r="G5969" s="497"/>
      <c r="I5969" s="497"/>
      <c r="M5969" s="497"/>
    </row>
    <row r="5970" spans="7:13" x14ac:dyDescent="0.45">
      <c r="G5970" s="497"/>
      <c r="I5970" s="497"/>
      <c r="M5970" s="497"/>
    </row>
    <row r="5971" spans="7:13" x14ac:dyDescent="0.45">
      <c r="G5971" s="497"/>
      <c r="I5971" s="497"/>
      <c r="M5971" s="497"/>
    </row>
    <row r="5972" spans="7:13" x14ac:dyDescent="0.45">
      <c r="G5972" s="497"/>
      <c r="I5972" s="497"/>
      <c r="M5972" s="497"/>
    </row>
    <row r="5973" spans="7:13" x14ac:dyDescent="0.45">
      <c r="G5973" s="497"/>
      <c r="I5973" s="497"/>
      <c r="M5973" s="497"/>
    </row>
    <row r="5974" spans="7:13" x14ac:dyDescent="0.45">
      <c r="G5974" s="497"/>
      <c r="I5974" s="497"/>
      <c r="M5974" s="497"/>
    </row>
    <row r="5975" spans="7:13" x14ac:dyDescent="0.45">
      <c r="G5975" s="497"/>
      <c r="I5975" s="497"/>
      <c r="M5975" s="497"/>
    </row>
    <row r="5976" spans="7:13" x14ac:dyDescent="0.45">
      <c r="G5976" s="497"/>
      <c r="I5976" s="497"/>
      <c r="M5976" s="497"/>
    </row>
    <row r="5977" spans="7:13" x14ac:dyDescent="0.45">
      <c r="G5977" s="497"/>
      <c r="I5977" s="497"/>
      <c r="M5977" s="497"/>
    </row>
    <row r="5978" spans="7:13" x14ac:dyDescent="0.45">
      <c r="G5978" s="497"/>
      <c r="I5978" s="497"/>
      <c r="M5978" s="497"/>
    </row>
    <row r="5979" spans="7:13" x14ac:dyDescent="0.45">
      <c r="G5979" s="497"/>
      <c r="I5979" s="497"/>
      <c r="M5979" s="497"/>
    </row>
    <row r="5980" spans="7:13" x14ac:dyDescent="0.45">
      <c r="G5980" s="497"/>
      <c r="I5980" s="497"/>
      <c r="M5980" s="497"/>
    </row>
    <row r="5981" spans="7:13" x14ac:dyDescent="0.45">
      <c r="G5981" s="497"/>
      <c r="I5981" s="497"/>
      <c r="M5981" s="497"/>
    </row>
    <row r="5982" spans="7:13" x14ac:dyDescent="0.45">
      <c r="G5982" s="497"/>
      <c r="I5982" s="497"/>
      <c r="M5982" s="497"/>
    </row>
    <row r="5983" spans="7:13" x14ac:dyDescent="0.45">
      <c r="G5983" s="497"/>
      <c r="I5983" s="497"/>
      <c r="M5983" s="497"/>
    </row>
    <row r="5984" spans="7:13" x14ac:dyDescent="0.45">
      <c r="G5984" s="497"/>
      <c r="I5984" s="497"/>
      <c r="M5984" s="497"/>
    </row>
    <row r="5985" spans="7:13" x14ac:dyDescent="0.45">
      <c r="G5985" s="497"/>
      <c r="I5985" s="497"/>
      <c r="M5985" s="497"/>
    </row>
    <row r="5986" spans="7:13" x14ac:dyDescent="0.45">
      <c r="G5986" s="497"/>
      <c r="I5986" s="497"/>
      <c r="M5986" s="497"/>
    </row>
    <row r="5987" spans="7:13" x14ac:dyDescent="0.45">
      <c r="G5987" s="497"/>
      <c r="I5987" s="497"/>
      <c r="M5987" s="497"/>
    </row>
    <row r="5988" spans="7:13" x14ac:dyDescent="0.45">
      <c r="G5988" s="497"/>
      <c r="I5988" s="497"/>
      <c r="M5988" s="497"/>
    </row>
    <row r="5989" spans="7:13" x14ac:dyDescent="0.45">
      <c r="G5989" s="497"/>
      <c r="I5989" s="497"/>
      <c r="M5989" s="497"/>
    </row>
    <row r="5990" spans="7:13" x14ac:dyDescent="0.45">
      <c r="G5990" s="497"/>
      <c r="I5990" s="497"/>
      <c r="M5990" s="497"/>
    </row>
    <row r="5991" spans="7:13" x14ac:dyDescent="0.45">
      <c r="G5991" s="497"/>
      <c r="I5991" s="497"/>
      <c r="M5991" s="497"/>
    </row>
    <row r="5992" spans="7:13" x14ac:dyDescent="0.45">
      <c r="G5992" s="497"/>
      <c r="I5992" s="497"/>
      <c r="M5992" s="497"/>
    </row>
    <row r="5993" spans="7:13" x14ac:dyDescent="0.45">
      <c r="G5993" s="497"/>
      <c r="I5993" s="497"/>
      <c r="M5993" s="497"/>
    </row>
    <row r="5994" spans="7:13" x14ac:dyDescent="0.45">
      <c r="G5994" s="497"/>
      <c r="I5994" s="497"/>
      <c r="M5994" s="497"/>
    </row>
    <row r="5995" spans="7:13" x14ac:dyDescent="0.45">
      <c r="G5995" s="497"/>
      <c r="I5995" s="497"/>
      <c r="M5995" s="497"/>
    </row>
    <row r="5996" spans="7:13" x14ac:dyDescent="0.45">
      <c r="G5996" s="497"/>
      <c r="I5996" s="497"/>
      <c r="M5996" s="497"/>
    </row>
    <row r="5997" spans="7:13" x14ac:dyDescent="0.45">
      <c r="G5997" s="497"/>
      <c r="I5997" s="497"/>
      <c r="M5997" s="497"/>
    </row>
    <row r="5998" spans="7:13" x14ac:dyDescent="0.45">
      <c r="G5998" s="497"/>
      <c r="I5998" s="497"/>
      <c r="M5998" s="497"/>
    </row>
    <row r="5999" spans="7:13" x14ac:dyDescent="0.45">
      <c r="G5999" s="497"/>
      <c r="I5999" s="497"/>
      <c r="M5999" s="497"/>
    </row>
    <row r="6000" spans="7:13" x14ac:dyDescent="0.45">
      <c r="G6000" s="497"/>
      <c r="I6000" s="497"/>
      <c r="M6000" s="497"/>
    </row>
    <row r="6001" spans="7:13" x14ac:dyDescent="0.45">
      <c r="G6001" s="497"/>
      <c r="I6001" s="497"/>
      <c r="M6001" s="497"/>
    </row>
    <row r="6002" spans="7:13" x14ac:dyDescent="0.45">
      <c r="G6002" s="497"/>
      <c r="I6002" s="497"/>
      <c r="M6002" s="497"/>
    </row>
    <row r="6003" spans="7:13" x14ac:dyDescent="0.45">
      <c r="G6003" s="497"/>
      <c r="I6003" s="497"/>
      <c r="M6003" s="497"/>
    </row>
    <row r="6004" spans="7:13" x14ac:dyDescent="0.45">
      <c r="G6004" s="497"/>
      <c r="I6004" s="497"/>
      <c r="M6004" s="497"/>
    </row>
    <row r="6005" spans="7:13" x14ac:dyDescent="0.45">
      <c r="G6005" s="497"/>
      <c r="I6005" s="497"/>
      <c r="M6005" s="497"/>
    </row>
    <row r="6006" spans="7:13" x14ac:dyDescent="0.45">
      <c r="G6006" s="497"/>
      <c r="I6006" s="497"/>
      <c r="M6006" s="497"/>
    </row>
    <row r="6007" spans="7:13" x14ac:dyDescent="0.45">
      <c r="G6007" s="497"/>
      <c r="I6007" s="497"/>
      <c r="M6007" s="497"/>
    </row>
    <row r="6008" spans="7:13" x14ac:dyDescent="0.45">
      <c r="G6008" s="497"/>
      <c r="I6008" s="497"/>
      <c r="M6008" s="497"/>
    </row>
    <row r="6009" spans="7:13" x14ac:dyDescent="0.45">
      <c r="G6009" s="497"/>
      <c r="I6009" s="497"/>
      <c r="M6009" s="497"/>
    </row>
    <row r="6010" spans="7:13" x14ac:dyDescent="0.45">
      <c r="G6010" s="497"/>
      <c r="I6010" s="497"/>
      <c r="M6010" s="497"/>
    </row>
    <row r="6011" spans="7:13" x14ac:dyDescent="0.45">
      <c r="G6011" s="497"/>
      <c r="I6011" s="497"/>
      <c r="M6011" s="497"/>
    </row>
    <row r="6012" spans="7:13" x14ac:dyDescent="0.45">
      <c r="G6012" s="497"/>
      <c r="I6012" s="497"/>
      <c r="M6012" s="497"/>
    </row>
    <row r="6013" spans="7:13" x14ac:dyDescent="0.45">
      <c r="G6013" s="497"/>
      <c r="I6013" s="497"/>
      <c r="M6013" s="497"/>
    </row>
    <row r="6014" spans="7:13" x14ac:dyDescent="0.45">
      <c r="G6014" s="497"/>
      <c r="I6014" s="497"/>
      <c r="M6014" s="497"/>
    </row>
    <row r="6015" spans="7:13" x14ac:dyDescent="0.45">
      <c r="G6015" s="497"/>
      <c r="I6015" s="497"/>
      <c r="M6015" s="497"/>
    </row>
    <row r="6016" spans="7:13" x14ac:dyDescent="0.45">
      <c r="G6016" s="497"/>
      <c r="I6016" s="497"/>
      <c r="M6016" s="497"/>
    </row>
    <row r="6017" spans="7:13" x14ac:dyDescent="0.45">
      <c r="G6017" s="497"/>
      <c r="I6017" s="497"/>
      <c r="M6017" s="497"/>
    </row>
    <row r="6018" spans="7:13" x14ac:dyDescent="0.45">
      <c r="G6018" s="497"/>
      <c r="I6018" s="497"/>
      <c r="M6018" s="497"/>
    </row>
    <row r="6019" spans="7:13" x14ac:dyDescent="0.45">
      <c r="G6019" s="497"/>
      <c r="I6019" s="497"/>
      <c r="M6019" s="497"/>
    </row>
    <row r="6020" spans="7:13" x14ac:dyDescent="0.45">
      <c r="G6020" s="497"/>
      <c r="I6020" s="497"/>
      <c r="M6020" s="497"/>
    </row>
    <row r="6021" spans="7:13" x14ac:dyDescent="0.45">
      <c r="G6021" s="497"/>
      <c r="I6021" s="497"/>
      <c r="M6021" s="497"/>
    </row>
    <row r="6022" spans="7:13" x14ac:dyDescent="0.45">
      <c r="G6022" s="497"/>
      <c r="I6022" s="497"/>
      <c r="M6022" s="497"/>
    </row>
    <row r="6023" spans="7:13" x14ac:dyDescent="0.45">
      <c r="G6023" s="497"/>
      <c r="I6023" s="497"/>
      <c r="M6023" s="497"/>
    </row>
    <row r="6024" spans="7:13" x14ac:dyDescent="0.45">
      <c r="G6024" s="497"/>
      <c r="I6024" s="497"/>
      <c r="M6024" s="497"/>
    </row>
    <row r="6025" spans="7:13" x14ac:dyDescent="0.45">
      <c r="G6025" s="497"/>
      <c r="I6025" s="497"/>
      <c r="M6025" s="497"/>
    </row>
    <row r="6026" spans="7:13" x14ac:dyDescent="0.45">
      <c r="G6026" s="497"/>
      <c r="I6026" s="497"/>
      <c r="M6026" s="497"/>
    </row>
    <row r="6027" spans="7:13" x14ac:dyDescent="0.45">
      <c r="G6027" s="497"/>
      <c r="I6027" s="497"/>
      <c r="M6027" s="497"/>
    </row>
    <row r="6028" spans="7:13" x14ac:dyDescent="0.45">
      <c r="G6028" s="497"/>
      <c r="I6028" s="497"/>
      <c r="M6028" s="497"/>
    </row>
    <row r="6029" spans="7:13" x14ac:dyDescent="0.45">
      <c r="G6029" s="497"/>
      <c r="I6029" s="497"/>
      <c r="M6029" s="497"/>
    </row>
    <row r="6030" spans="7:13" x14ac:dyDescent="0.45">
      <c r="G6030" s="497"/>
      <c r="I6030" s="497"/>
      <c r="M6030" s="497"/>
    </row>
    <row r="6031" spans="7:13" x14ac:dyDescent="0.45">
      <c r="G6031" s="497"/>
      <c r="I6031" s="497"/>
      <c r="M6031" s="497"/>
    </row>
    <row r="6032" spans="7:13" x14ac:dyDescent="0.45">
      <c r="G6032" s="497"/>
      <c r="I6032" s="497"/>
      <c r="M6032" s="497"/>
    </row>
    <row r="6033" spans="7:13" x14ac:dyDescent="0.45">
      <c r="G6033" s="497"/>
      <c r="I6033" s="497"/>
      <c r="M6033" s="497"/>
    </row>
    <row r="6034" spans="7:13" x14ac:dyDescent="0.45">
      <c r="G6034" s="497"/>
      <c r="I6034" s="497"/>
      <c r="M6034" s="497"/>
    </row>
    <row r="6035" spans="7:13" x14ac:dyDescent="0.45">
      <c r="G6035" s="497"/>
      <c r="I6035" s="497"/>
      <c r="M6035" s="497"/>
    </row>
    <row r="6036" spans="7:13" x14ac:dyDescent="0.45">
      <c r="G6036" s="497"/>
      <c r="I6036" s="497"/>
      <c r="M6036" s="497"/>
    </row>
    <row r="6037" spans="7:13" x14ac:dyDescent="0.45">
      <c r="G6037" s="497"/>
      <c r="I6037" s="497"/>
      <c r="M6037" s="497"/>
    </row>
    <row r="6038" spans="7:13" x14ac:dyDescent="0.45">
      <c r="G6038" s="497"/>
      <c r="I6038" s="497"/>
      <c r="M6038" s="497"/>
    </row>
    <row r="6039" spans="7:13" x14ac:dyDescent="0.45">
      <c r="G6039" s="497"/>
      <c r="I6039" s="497"/>
      <c r="M6039" s="497"/>
    </row>
    <row r="6040" spans="7:13" x14ac:dyDescent="0.45">
      <c r="G6040" s="497"/>
      <c r="I6040" s="497"/>
      <c r="M6040" s="497"/>
    </row>
    <row r="6041" spans="7:13" x14ac:dyDescent="0.45">
      <c r="G6041" s="497"/>
      <c r="I6041" s="497"/>
      <c r="M6041" s="497"/>
    </row>
    <row r="6042" spans="7:13" x14ac:dyDescent="0.45">
      <c r="G6042" s="497"/>
      <c r="I6042" s="497"/>
      <c r="M6042" s="497"/>
    </row>
    <row r="6043" spans="7:13" x14ac:dyDescent="0.45">
      <c r="G6043" s="497"/>
      <c r="I6043" s="497"/>
      <c r="M6043" s="497"/>
    </row>
    <row r="6044" spans="7:13" x14ac:dyDescent="0.45">
      <c r="G6044" s="497"/>
      <c r="I6044" s="497"/>
      <c r="M6044" s="497"/>
    </row>
    <row r="6045" spans="7:13" x14ac:dyDescent="0.45">
      <c r="G6045" s="497"/>
      <c r="I6045" s="497"/>
      <c r="M6045" s="497"/>
    </row>
    <row r="6046" spans="7:13" x14ac:dyDescent="0.45">
      <c r="G6046" s="497"/>
      <c r="I6046" s="497"/>
      <c r="M6046" s="497"/>
    </row>
    <row r="6047" spans="7:13" x14ac:dyDescent="0.45">
      <c r="G6047" s="497"/>
      <c r="I6047" s="497"/>
      <c r="M6047" s="497"/>
    </row>
    <row r="6048" spans="7:13" x14ac:dyDescent="0.45">
      <c r="G6048" s="497"/>
      <c r="I6048" s="497"/>
      <c r="M6048" s="497"/>
    </row>
    <row r="6049" spans="7:13" x14ac:dyDescent="0.45">
      <c r="G6049" s="497"/>
      <c r="I6049" s="497"/>
      <c r="M6049" s="497"/>
    </row>
    <row r="6050" spans="7:13" x14ac:dyDescent="0.45">
      <c r="G6050" s="497"/>
      <c r="I6050" s="497"/>
      <c r="M6050" s="497"/>
    </row>
    <row r="6051" spans="7:13" x14ac:dyDescent="0.45">
      <c r="G6051" s="497"/>
      <c r="I6051" s="497"/>
      <c r="M6051" s="497"/>
    </row>
    <row r="6052" spans="7:13" x14ac:dyDescent="0.45">
      <c r="G6052" s="497"/>
      <c r="I6052" s="497"/>
      <c r="M6052" s="497"/>
    </row>
    <row r="6053" spans="7:13" x14ac:dyDescent="0.45">
      <c r="G6053" s="497"/>
      <c r="I6053" s="497"/>
      <c r="M6053" s="497"/>
    </row>
    <row r="6054" spans="7:13" x14ac:dyDescent="0.45">
      <c r="G6054" s="497"/>
      <c r="I6054" s="497"/>
      <c r="M6054" s="497"/>
    </row>
    <row r="6055" spans="7:13" x14ac:dyDescent="0.45">
      <c r="G6055" s="497"/>
      <c r="I6055" s="497"/>
      <c r="M6055" s="497"/>
    </row>
    <row r="6056" spans="7:13" x14ac:dyDescent="0.45">
      <c r="G6056" s="497"/>
      <c r="I6056" s="497"/>
      <c r="M6056" s="497"/>
    </row>
    <row r="6057" spans="7:13" x14ac:dyDescent="0.45">
      <c r="G6057" s="497"/>
      <c r="I6057" s="497"/>
      <c r="M6057" s="497"/>
    </row>
    <row r="6058" spans="7:13" x14ac:dyDescent="0.45">
      <c r="G6058" s="497"/>
      <c r="I6058" s="497"/>
      <c r="M6058" s="497"/>
    </row>
    <row r="6059" spans="7:13" x14ac:dyDescent="0.45">
      <c r="G6059" s="497"/>
      <c r="I6059" s="497"/>
      <c r="M6059" s="497"/>
    </row>
    <row r="6060" spans="7:13" x14ac:dyDescent="0.45">
      <c r="G6060" s="497"/>
      <c r="I6060" s="497"/>
      <c r="M6060" s="497"/>
    </row>
    <row r="6061" spans="7:13" x14ac:dyDescent="0.45">
      <c r="G6061" s="497"/>
      <c r="I6061" s="497"/>
      <c r="M6061" s="497"/>
    </row>
    <row r="6062" spans="7:13" x14ac:dyDescent="0.45">
      <c r="G6062" s="497"/>
      <c r="I6062" s="497"/>
      <c r="M6062" s="497"/>
    </row>
    <row r="6063" spans="7:13" x14ac:dyDescent="0.45">
      <c r="G6063" s="497"/>
      <c r="I6063" s="497"/>
      <c r="M6063" s="497"/>
    </row>
    <row r="6064" spans="7:13" x14ac:dyDescent="0.45">
      <c r="G6064" s="497"/>
      <c r="I6064" s="497"/>
      <c r="M6064" s="497"/>
    </row>
    <row r="6065" spans="7:13" x14ac:dyDescent="0.45">
      <c r="G6065" s="497"/>
      <c r="I6065" s="497"/>
      <c r="M6065" s="497"/>
    </row>
    <row r="6066" spans="7:13" x14ac:dyDescent="0.45">
      <c r="G6066" s="497"/>
      <c r="I6066" s="497"/>
      <c r="M6066" s="497"/>
    </row>
    <row r="6067" spans="7:13" x14ac:dyDescent="0.45">
      <c r="G6067" s="497"/>
      <c r="I6067" s="497"/>
      <c r="M6067" s="497"/>
    </row>
    <row r="6068" spans="7:13" x14ac:dyDescent="0.45">
      <c r="G6068" s="497"/>
      <c r="I6068" s="497"/>
      <c r="M6068" s="497"/>
    </row>
    <row r="6069" spans="7:13" x14ac:dyDescent="0.45">
      <c r="G6069" s="497"/>
      <c r="I6069" s="497"/>
      <c r="M6069" s="497"/>
    </row>
    <row r="6070" spans="7:13" x14ac:dyDescent="0.45">
      <c r="G6070" s="497"/>
      <c r="I6070" s="497"/>
      <c r="M6070" s="497"/>
    </row>
    <row r="6071" spans="7:13" x14ac:dyDescent="0.45">
      <c r="G6071" s="497"/>
      <c r="I6071" s="497"/>
      <c r="M6071" s="497"/>
    </row>
    <row r="6072" spans="7:13" x14ac:dyDescent="0.45">
      <c r="G6072" s="497"/>
      <c r="I6072" s="497"/>
      <c r="M6072" s="497"/>
    </row>
    <row r="6073" spans="7:13" x14ac:dyDescent="0.45">
      <c r="G6073" s="497"/>
      <c r="I6073" s="497"/>
      <c r="M6073" s="497"/>
    </row>
    <row r="6074" spans="7:13" x14ac:dyDescent="0.45">
      <c r="G6074" s="497"/>
      <c r="I6074" s="497"/>
      <c r="M6074" s="497"/>
    </row>
    <row r="6075" spans="7:13" x14ac:dyDescent="0.45">
      <c r="G6075" s="497"/>
      <c r="I6075" s="497"/>
      <c r="M6075" s="497"/>
    </row>
    <row r="6076" spans="7:13" x14ac:dyDescent="0.45">
      <c r="G6076" s="497"/>
      <c r="I6076" s="497"/>
      <c r="M6076" s="497"/>
    </row>
    <row r="6077" spans="7:13" x14ac:dyDescent="0.45">
      <c r="G6077" s="497"/>
      <c r="I6077" s="497"/>
      <c r="M6077" s="497"/>
    </row>
    <row r="6078" spans="7:13" x14ac:dyDescent="0.45">
      <c r="G6078" s="497"/>
      <c r="I6078" s="497"/>
      <c r="M6078" s="497"/>
    </row>
    <row r="6079" spans="7:13" x14ac:dyDescent="0.45">
      <c r="G6079" s="497"/>
      <c r="I6079" s="497"/>
      <c r="M6079" s="497"/>
    </row>
    <row r="6080" spans="7:13" x14ac:dyDescent="0.45">
      <c r="G6080" s="497"/>
      <c r="I6080" s="497"/>
      <c r="M6080" s="497"/>
    </row>
    <row r="6081" spans="7:13" x14ac:dyDescent="0.45">
      <c r="G6081" s="497"/>
      <c r="I6081" s="497"/>
      <c r="M6081" s="497"/>
    </row>
    <row r="6082" spans="7:13" x14ac:dyDescent="0.45">
      <c r="G6082" s="497"/>
      <c r="I6082" s="497"/>
      <c r="M6082" s="497"/>
    </row>
    <row r="6083" spans="7:13" x14ac:dyDescent="0.45">
      <c r="G6083" s="497"/>
      <c r="I6083" s="497"/>
      <c r="M6083" s="497"/>
    </row>
    <row r="6084" spans="7:13" x14ac:dyDescent="0.45">
      <c r="G6084" s="497"/>
      <c r="I6084" s="497"/>
      <c r="M6084" s="497"/>
    </row>
    <row r="6085" spans="7:13" x14ac:dyDescent="0.45">
      <c r="G6085" s="497"/>
      <c r="I6085" s="497"/>
      <c r="M6085" s="497"/>
    </row>
    <row r="6086" spans="7:13" x14ac:dyDescent="0.45">
      <c r="G6086" s="497"/>
      <c r="I6086" s="497"/>
      <c r="M6086" s="497"/>
    </row>
    <row r="6087" spans="7:13" x14ac:dyDescent="0.45">
      <c r="G6087" s="497"/>
      <c r="I6087" s="497"/>
      <c r="M6087" s="497"/>
    </row>
    <row r="6088" spans="7:13" x14ac:dyDescent="0.45">
      <c r="G6088" s="497"/>
      <c r="I6088" s="497"/>
      <c r="M6088" s="497"/>
    </row>
    <row r="6089" spans="7:13" x14ac:dyDescent="0.45">
      <c r="G6089" s="497"/>
      <c r="I6089" s="497"/>
      <c r="M6089" s="497"/>
    </row>
    <row r="6090" spans="7:13" x14ac:dyDescent="0.45">
      <c r="G6090" s="497"/>
      <c r="I6090" s="497"/>
      <c r="M6090" s="497"/>
    </row>
    <row r="6091" spans="7:13" x14ac:dyDescent="0.45">
      <c r="G6091" s="497"/>
      <c r="I6091" s="497"/>
      <c r="M6091" s="497"/>
    </row>
    <row r="6092" spans="7:13" x14ac:dyDescent="0.45">
      <c r="G6092" s="497"/>
      <c r="I6092" s="497"/>
      <c r="M6092" s="497"/>
    </row>
    <row r="6093" spans="7:13" x14ac:dyDescent="0.45">
      <c r="G6093" s="497"/>
      <c r="I6093" s="497"/>
      <c r="M6093" s="497"/>
    </row>
    <row r="6094" spans="7:13" x14ac:dyDescent="0.45">
      <c r="G6094" s="497"/>
      <c r="I6094" s="497"/>
      <c r="M6094" s="497"/>
    </row>
    <row r="6095" spans="7:13" x14ac:dyDescent="0.45">
      <c r="G6095" s="497"/>
      <c r="I6095" s="497"/>
      <c r="M6095" s="497"/>
    </row>
    <row r="6096" spans="7:13" x14ac:dyDescent="0.45">
      <c r="G6096" s="497"/>
      <c r="I6096" s="497"/>
      <c r="M6096" s="497"/>
    </row>
    <row r="6097" spans="7:13" x14ac:dyDescent="0.45">
      <c r="G6097" s="497"/>
      <c r="I6097" s="497"/>
      <c r="M6097" s="497"/>
    </row>
    <row r="6098" spans="7:13" x14ac:dyDescent="0.45">
      <c r="G6098" s="497"/>
      <c r="I6098" s="497"/>
      <c r="M6098" s="497"/>
    </row>
    <row r="6099" spans="7:13" x14ac:dyDescent="0.45">
      <c r="G6099" s="497"/>
      <c r="I6099" s="497"/>
      <c r="M6099" s="497"/>
    </row>
    <row r="6100" spans="7:13" x14ac:dyDescent="0.45">
      <c r="G6100" s="497"/>
      <c r="I6100" s="497"/>
      <c r="M6100" s="497"/>
    </row>
    <row r="6101" spans="7:13" x14ac:dyDescent="0.45">
      <c r="G6101" s="497"/>
      <c r="I6101" s="497"/>
      <c r="M6101" s="497"/>
    </row>
    <row r="6102" spans="7:13" x14ac:dyDescent="0.45">
      <c r="G6102" s="497"/>
      <c r="I6102" s="497"/>
      <c r="M6102" s="497"/>
    </row>
    <row r="6103" spans="7:13" x14ac:dyDescent="0.45">
      <c r="G6103" s="497"/>
      <c r="I6103" s="497"/>
      <c r="M6103" s="497"/>
    </row>
    <row r="6104" spans="7:13" x14ac:dyDescent="0.45">
      <c r="G6104" s="497"/>
      <c r="I6104" s="497"/>
      <c r="M6104" s="497"/>
    </row>
    <row r="6105" spans="7:13" x14ac:dyDescent="0.45">
      <c r="G6105" s="497"/>
      <c r="I6105" s="497"/>
      <c r="M6105" s="497"/>
    </row>
    <row r="6106" spans="7:13" x14ac:dyDescent="0.45">
      <c r="G6106" s="497"/>
      <c r="I6106" s="497"/>
      <c r="M6106" s="497"/>
    </row>
    <row r="6107" spans="7:13" x14ac:dyDescent="0.45">
      <c r="G6107" s="497"/>
      <c r="I6107" s="497"/>
      <c r="M6107" s="497"/>
    </row>
    <row r="6108" spans="7:13" x14ac:dyDescent="0.45">
      <c r="G6108" s="497"/>
      <c r="I6108" s="497"/>
      <c r="M6108" s="497"/>
    </row>
    <row r="6109" spans="7:13" x14ac:dyDescent="0.45">
      <c r="G6109" s="497"/>
      <c r="I6109" s="497"/>
      <c r="M6109" s="497"/>
    </row>
    <row r="6110" spans="7:13" x14ac:dyDescent="0.45">
      <c r="G6110" s="497"/>
      <c r="I6110" s="497"/>
      <c r="M6110" s="497"/>
    </row>
    <row r="6111" spans="7:13" x14ac:dyDescent="0.45">
      <c r="G6111" s="497"/>
      <c r="I6111" s="497"/>
      <c r="M6111" s="497"/>
    </row>
    <row r="6112" spans="7:13" x14ac:dyDescent="0.45">
      <c r="G6112" s="497"/>
      <c r="I6112" s="497"/>
      <c r="M6112" s="497"/>
    </row>
    <row r="6113" spans="7:13" x14ac:dyDescent="0.45">
      <c r="G6113" s="497"/>
      <c r="I6113" s="497"/>
      <c r="M6113" s="497"/>
    </row>
    <row r="6114" spans="7:13" x14ac:dyDescent="0.45">
      <c r="G6114" s="497"/>
      <c r="I6114" s="497"/>
      <c r="M6114" s="497"/>
    </row>
    <row r="6115" spans="7:13" x14ac:dyDescent="0.45">
      <c r="G6115" s="497"/>
      <c r="I6115" s="497"/>
      <c r="M6115" s="497"/>
    </row>
    <row r="6116" spans="7:13" x14ac:dyDescent="0.45">
      <c r="G6116" s="497"/>
      <c r="I6116" s="497"/>
      <c r="M6116" s="497"/>
    </row>
    <row r="6117" spans="7:13" x14ac:dyDescent="0.45">
      <c r="G6117" s="497"/>
      <c r="I6117" s="497"/>
      <c r="M6117" s="497"/>
    </row>
    <row r="6118" spans="7:13" x14ac:dyDescent="0.45">
      <c r="G6118" s="497"/>
      <c r="I6118" s="497"/>
      <c r="M6118" s="497"/>
    </row>
    <row r="6119" spans="7:13" x14ac:dyDescent="0.45">
      <c r="G6119" s="497"/>
      <c r="I6119" s="497"/>
      <c r="M6119" s="497"/>
    </row>
    <row r="6120" spans="7:13" x14ac:dyDescent="0.45">
      <c r="G6120" s="497"/>
      <c r="I6120" s="497"/>
      <c r="M6120" s="497"/>
    </row>
    <row r="6121" spans="7:13" x14ac:dyDescent="0.45">
      <c r="G6121" s="497"/>
      <c r="I6121" s="497"/>
      <c r="M6121" s="497"/>
    </row>
    <row r="6122" spans="7:13" x14ac:dyDescent="0.45">
      <c r="G6122" s="497"/>
      <c r="I6122" s="497"/>
      <c r="M6122" s="497"/>
    </row>
    <row r="6123" spans="7:13" x14ac:dyDescent="0.45">
      <c r="G6123" s="497"/>
      <c r="I6123" s="497"/>
      <c r="M6123" s="497"/>
    </row>
    <row r="6124" spans="7:13" x14ac:dyDescent="0.45">
      <c r="G6124" s="497"/>
      <c r="I6124" s="497"/>
      <c r="M6124" s="497"/>
    </row>
    <row r="6125" spans="7:13" x14ac:dyDescent="0.45">
      <c r="G6125" s="497"/>
      <c r="I6125" s="497"/>
      <c r="M6125" s="497"/>
    </row>
    <row r="6126" spans="7:13" x14ac:dyDescent="0.45">
      <c r="G6126" s="497"/>
      <c r="I6126" s="497"/>
      <c r="M6126" s="497"/>
    </row>
    <row r="6127" spans="7:13" x14ac:dyDescent="0.45">
      <c r="G6127" s="497"/>
      <c r="I6127" s="497"/>
      <c r="M6127" s="497"/>
    </row>
    <row r="6128" spans="7:13" x14ac:dyDescent="0.45">
      <c r="G6128" s="497"/>
      <c r="I6128" s="497"/>
      <c r="M6128" s="497"/>
    </row>
    <row r="6129" spans="7:13" x14ac:dyDescent="0.45">
      <c r="G6129" s="497"/>
      <c r="I6129" s="497"/>
      <c r="M6129" s="497"/>
    </row>
    <row r="6130" spans="7:13" x14ac:dyDescent="0.45">
      <c r="G6130" s="497"/>
      <c r="I6130" s="497"/>
      <c r="M6130" s="497"/>
    </row>
    <row r="6131" spans="7:13" x14ac:dyDescent="0.45">
      <c r="G6131" s="497"/>
      <c r="I6131" s="497"/>
      <c r="M6131" s="497"/>
    </row>
    <row r="6132" spans="7:13" x14ac:dyDescent="0.45">
      <c r="G6132" s="497"/>
      <c r="I6132" s="497"/>
      <c r="M6132" s="497"/>
    </row>
    <row r="6133" spans="7:13" x14ac:dyDescent="0.45">
      <c r="G6133" s="497"/>
      <c r="I6133" s="497"/>
      <c r="M6133" s="497"/>
    </row>
    <row r="6134" spans="7:13" x14ac:dyDescent="0.45">
      <c r="G6134" s="497"/>
      <c r="I6134" s="497"/>
      <c r="M6134" s="497"/>
    </row>
    <row r="6135" spans="7:13" x14ac:dyDescent="0.45">
      <c r="G6135" s="497"/>
      <c r="I6135" s="497"/>
      <c r="M6135" s="497"/>
    </row>
    <row r="6136" spans="7:13" x14ac:dyDescent="0.45">
      <c r="G6136" s="497"/>
      <c r="I6136" s="497"/>
      <c r="M6136" s="497"/>
    </row>
    <row r="6137" spans="7:13" x14ac:dyDescent="0.45">
      <c r="G6137" s="497"/>
      <c r="I6137" s="497"/>
      <c r="M6137" s="497"/>
    </row>
    <row r="6138" spans="7:13" x14ac:dyDescent="0.45">
      <c r="G6138" s="497"/>
      <c r="I6138" s="497"/>
      <c r="M6138" s="497"/>
    </row>
    <row r="6139" spans="7:13" x14ac:dyDescent="0.45">
      <c r="G6139" s="497"/>
      <c r="I6139" s="497"/>
      <c r="M6139" s="497"/>
    </row>
    <row r="6140" spans="7:13" x14ac:dyDescent="0.45">
      <c r="G6140" s="497"/>
      <c r="I6140" s="497"/>
      <c r="M6140" s="497"/>
    </row>
    <row r="6141" spans="7:13" x14ac:dyDescent="0.45">
      <c r="G6141" s="497"/>
      <c r="I6141" s="497"/>
      <c r="M6141" s="497"/>
    </row>
    <row r="6142" spans="7:13" x14ac:dyDescent="0.45">
      <c r="G6142" s="497"/>
      <c r="I6142" s="497"/>
      <c r="M6142" s="497"/>
    </row>
    <row r="6143" spans="7:13" x14ac:dyDescent="0.45">
      <c r="G6143" s="497"/>
      <c r="I6143" s="497"/>
      <c r="M6143" s="497"/>
    </row>
    <row r="6144" spans="7:13" x14ac:dyDescent="0.45">
      <c r="G6144" s="497"/>
      <c r="I6144" s="497"/>
      <c r="M6144" s="497"/>
    </row>
    <row r="6145" spans="7:13" x14ac:dyDescent="0.45">
      <c r="G6145" s="497"/>
      <c r="I6145" s="497"/>
      <c r="M6145" s="497"/>
    </row>
    <row r="6146" spans="7:13" x14ac:dyDescent="0.45">
      <c r="G6146" s="497"/>
      <c r="I6146" s="497"/>
      <c r="M6146" s="497"/>
    </row>
    <row r="6147" spans="7:13" x14ac:dyDescent="0.45">
      <c r="G6147" s="497"/>
      <c r="I6147" s="497"/>
      <c r="M6147" s="497"/>
    </row>
    <row r="6148" spans="7:13" x14ac:dyDescent="0.45">
      <c r="G6148" s="497"/>
      <c r="I6148" s="497"/>
      <c r="M6148" s="497"/>
    </row>
    <row r="6149" spans="7:13" x14ac:dyDescent="0.45">
      <c r="G6149" s="497"/>
      <c r="I6149" s="497"/>
      <c r="M6149" s="497"/>
    </row>
    <row r="6150" spans="7:13" x14ac:dyDescent="0.45">
      <c r="G6150" s="497"/>
      <c r="I6150" s="497"/>
      <c r="M6150" s="497"/>
    </row>
    <row r="6151" spans="7:13" x14ac:dyDescent="0.45">
      <c r="G6151" s="497"/>
      <c r="I6151" s="497"/>
      <c r="M6151" s="497"/>
    </row>
    <row r="6152" spans="7:13" x14ac:dyDescent="0.45">
      <c r="G6152" s="497"/>
      <c r="I6152" s="497"/>
      <c r="M6152" s="497"/>
    </row>
    <row r="6153" spans="7:13" x14ac:dyDescent="0.45">
      <c r="G6153" s="497"/>
      <c r="I6153" s="497"/>
      <c r="M6153" s="497"/>
    </row>
    <row r="6154" spans="7:13" x14ac:dyDescent="0.45">
      <c r="G6154" s="497"/>
      <c r="I6154" s="497"/>
      <c r="M6154" s="497"/>
    </row>
    <row r="6155" spans="7:13" x14ac:dyDescent="0.45">
      <c r="G6155" s="497"/>
      <c r="I6155" s="497"/>
      <c r="M6155" s="497"/>
    </row>
    <row r="6156" spans="7:13" x14ac:dyDescent="0.45">
      <c r="G6156" s="497"/>
      <c r="I6156" s="497"/>
      <c r="M6156" s="497"/>
    </row>
    <row r="6157" spans="7:13" x14ac:dyDescent="0.45">
      <c r="G6157" s="497"/>
      <c r="I6157" s="497"/>
      <c r="M6157" s="497"/>
    </row>
    <row r="6158" spans="7:13" x14ac:dyDescent="0.45">
      <c r="G6158" s="497"/>
      <c r="I6158" s="497"/>
      <c r="M6158" s="497"/>
    </row>
    <row r="6159" spans="7:13" x14ac:dyDescent="0.45">
      <c r="G6159" s="497"/>
      <c r="I6159" s="497"/>
      <c r="M6159" s="497"/>
    </row>
    <row r="6160" spans="7:13" x14ac:dyDescent="0.45">
      <c r="G6160" s="497"/>
      <c r="I6160" s="497"/>
      <c r="M6160" s="497"/>
    </row>
    <row r="6161" spans="7:13" x14ac:dyDescent="0.45">
      <c r="G6161" s="497"/>
      <c r="I6161" s="497"/>
      <c r="M6161" s="497"/>
    </row>
    <row r="6162" spans="7:13" x14ac:dyDescent="0.45">
      <c r="G6162" s="497"/>
      <c r="I6162" s="497"/>
      <c r="M6162" s="497"/>
    </row>
    <row r="6163" spans="7:13" x14ac:dyDescent="0.45">
      <c r="G6163" s="497"/>
      <c r="I6163" s="497"/>
      <c r="M6163" s="497"/>
    </row>
    <row r="6164" spans="7:13" x14ac:dyDescent="0.45">
      <c r="G6164" s="497"/>
      <c r="I6164" s="497"/>
      <c r="M6164" s="497"/>
    </row>
    <row r="6165" spans="7:13" x14ac:dyDescent="0.45">
      <c r="G6165" s="497"/>
      <c r="I6165" s="497"/>
      <c r="M6165" s="497"/>
    </row>
    <row r="6166" spans="7:13" x14ac:dyDescent="0.45">
      <c r="G6166" s="497"/>
      <c r="I6166" s="497"/>
      <c r="M6166" s="497"/>
    </row>
    <row r="6167" spans="7:13" x14ac:dyDescent="0.45">
      <c r="G6167" s="497"/>
      <c r="I6167" s="497"/>
      <c r="M6167" s="497"/>
    </row>
    <row r="6168" spans="7:13" x14ac:dyDescent="0.45">
      <c r="G6168" s="497"/>
      <c r="I6168" s="497"/>
      <c r="M6168" s="497"/>
    </row>
    <row r="6169" spans="7:13" x14ac:dyDescent="0.45">
      <c r="G6169" s="497"/>
      <c r="I6169" s="497"/>
      <c r="M6169" s="497"/>
    </row>
    <row r="6170" spans="7:13" x14ac:dyDescent="0.45">
      <c r="G6170" s="497"/>
      <c r="I6170" s="497"/>
      <c r="M6170" s="497"/>
    </row>
    <row r="6171" spans="7:13" x14ac:dyDescent="0.45">
      <c r="G6171" s="497"/>
      <c r="I6171" s="497"/>
      <c r="M6171" s="497"/>
    </row>
    <row r="6172" spans="7:13" x14ac:dyDescent="0.45">
      <c r="G6172" s="497"/>
      <c r="I6172" s="497"/>
      <c r="M6172" s="497"/>
    </row>
    <row r="6173" spans="7:13" x14ac:dyDescent="0.45">
      <c r="G6173" s="497"/>
      <c r="I6173" s="497"/>
      <c r="M6173" s="497"/>
    </row>
    <row r="6174" spans="7:13" x14ac:dyDescent="0.45">
      <c r="G6174" s="497"/>
      <c r="I6174" s="497"/>
      <c r="M6174" s="497"/>
    </row>
    <row r="6175" spans="7:13" x14ac:dyDescent="0.45">
      <c r="G6175" s="497"/>
      <c r="I6175" s="497"/>
      <c r="M6175" s="497"/>
    </row>
    <row r="6176" spans="7:13" x14ac:dyDescent="0.45">
      <c r="G6176" s="497"/>
      <c r="I6176" s="497"/>
      <c r="M6176" s="497"/>
    </row>
    <row r="6177" spans="7:13" x14ac:dyDescent="0.45">
      <c r="G6177" s="497"/>
      <c r="I6177" s="497"/>
      <c r="M6177" s="497"/>
    </row>
    <row r="6178" spans="7:13" x14ac:dyDescent="0.45">
      <c r="G6178" s="497"/>
      <c r="I6178" s="497"/>
      <c r="M6178" s="497"/>
    </row>
    <row r="6179" spans="7:13" x14ac:dyDescent="0.45">
      <c r="G6179" s="497"/>
      <c r="I6179" s="497"/>
      <c r="M6179" s="497"/>
    </row>
    <row r="6180" spans="7:13" x14ac:dyDescent="0.45">
      <c r="G6180" s="497"/>
      <c r="I6180" s="497"/>
      <c r="M6180" s="497"/>
    </row>
    <row r="6181" spans="7:13" x14ac:dyDescent="0.45">
      <c r="G6181" s="497"/>
      <c r="I6181" s="497"/>
      <c r="M6181" s="497"/>
    </row>
    <row r="6182" spans="7:13" x14ac:dyDescent="0.45">
      <c r="G6182" s="497"/>
      <c r="I6182" s="497"/>
      <c r="M6182" s="497"/>
    </row>
    <row r="6183" spans="7:13" x14ac:dyDescent="0.45">
      <c r="G6183" s="497"/>
      <c r="I6183" s="497"/>
      <c r="M6183" s="497"/>
    </row>
    <row r="6184" spans="7:13" x14ac:dyDescent="0.45">
      <c r="G6184" s="497"/>
      <c r="I6184" s="497"/>
      <c r="M6184" s="497"/>
    </row>
    <row r="6185" spans="7:13" x14ac:dyDescent="0.45">
      <c r="G6185" s="497"/>
      <c r="I6185" s="497"/>
      <c r="M6185" s="497"/>
    </row>
    <row r="6186" spans="7:13" x14ac:dyDescent="0.45">
      <c r="G6186" s="497"/>
      <c r="I6186" s="497"/>
      <c r="M6186" s="497"/>
    </row>
    <row r="6187" spans="7:13" x14ac:dyDescent="0.45">
      <c r="G6187" s="497"/>
      <c r="I6187" s="497"/>
      <c r="M6187" s="497"/>
    </row>
    <row r="6188" spans="7:13" x14ac:dyDescent="0.45">
      <c r="G6188" s="497"/>
      <c r="I6188" s="497"/>
      <c r="M6188" s="497"/>
    </row>
    <row r="6189" spans="7:13" x14ac:dyDescent="0.45">
      <c r="G6189" s="497"/>
      <c r="I6189" s="497"/>
      <c r="M6189" s="497"/>
    </row>
    <row r="6190" spans="7:13" x14ac:dyDescent="0.45">
      <c r="G6190" s="497"/>
      <c r="I6190" s="497"/>
      <c r="M6190" s="497"/>
    </row>
    <row r="6191" spans="7:13" x14ac:dyDescent="0.45">
      <c r="G6191" s="497"/>
      <c r="I6191" s="497"/>
      <c r="M6191" s="497"/>
    </row>
    <row r="6192" spans="7:13" x14ac:dyDescent="0.45">
      <c r="G6192" s="497"/>
      <c r="I6192" s="497"/>
      <c r="M6192" s="497"/>
    </row>
    <row r="6193" spans="7:13" x14ac:dyDescent="0.45">
      <c r="G6193" s="497"/>
      <c r="I6193" s="497"/>
      <c r="M6193" s="497"/>
    </row>
    <row r="6194" spans="7:13" x14ac:dyDescent="0.45">
      <c r="G6194" s="497"/>
      <c r="I6194" s="497"/>
      <c r="M6194" s="497"/>
    </row>
    <row r="6195" spans="7:13" x14ac:dyDescent="0.45">
      <c r="G6195" s="497"/>
      <c r="I6195" s="497"/>
      <c r="M6195" s="497"/>
    </row>
    <row r="6196" spans="7:13" x14ac:dyDescent="0.45">
      <c r="G6196" s="497"/>
      <c r="I6196" s="497"/>
      <c r="M6196" s="497"/>
    </row>
    <row r="6197" spans="7:13" x14ac:dyDescent="0.45">
      <c r="G6197" s="497"/>
      <c r="I6197" s="497"/>
      <c r="M6197" s="497"/>
    </row>
    <row r="6198" spans="7:13" x14ac:dyDescent="0.45">
      <c r="G6198" s="497"/>
      <c r="I6198" s="497"/>
      <c r="M6198" s="497"/>
    </row>
    <row r="6199" spans="7:13" x14ac:dyDescent="0.45">
      <c r="G6199" s="497"/>
      <c r="I6199" s="497"/>
      <c r="M6199" s="497"/>
    </row>
    <row r="6200" spans="7:13" x14ac:dyDescent="0.45">
      <c r="G6200" s="497"/>
      <c r="I6200" s="497"/>
      <c r="M6200" s="497"/>
    </row>
    <row r="6201" spans="7:13" x14ac:dyDescent="0.45">
      <c r="G6201" s="497"/>
      <c r="I6201" s="497"/>
      <c r="M6201" s="497"/>
    </row>
    <row r="6202" spans="7:13" x14ac:dyDescent="0.45">
      <c r="G6202" s="497"/>
      <c r="I6202" s="497"/>
      <c r="M6202" s="497"/>
    </row>
    <row r="6203" spans="7:13" x14ac:dyDescent="0.45">
      <c r="G6203" s="497"/>
      <c r="I6203" s="497"/>
      <c r="M6203" s="497"/>
    </row>
    <row r="6204" spans="7:13" x14ac:dyDescent="0.45">
      <c r="G6204" s="497"/>
      <c r="I6204" s="497"/>
      <c r="M6204" s="497"/>
    </row>
    <row r="6205" spans="7:13" x14ac:dyDescent="0.45">
      <c r="G6205" s="497"/>
      <c r="I6205" s="497"/>
      <c r="M6205" s="497"/>
    </row>
    <row r="6206" spans="7:13" x14ac:dyDescent="0.45">
      <c r="G6206" s="497"/>
      <c r="I6206" s="497"/>
      <c r="M6206" s="497"/>
    </row>
    <row r="6207" spans="7:13" x14ac:dyDescent="0.45">
      <c r="G6207" s="497"/>
      <c r="I6207" s="497"/>
      <c r="M6207" s="497"/>
    </row>
    <row r="6208" spans="7:13" x14ac:dyDescent="0.45">
      <c r="G6208" s="497"/>
      <c r="I6208" s="497"/>
      <c r="M6208" s="497"/>
    </row>
    <row r="6209" spans="7:13" x14ac:dyDescent="0.45">
      <c r="G6209" s="497"/>
      <c r="I6209" s="497"/>
      <c r="M6209" s="497"/>
    </row>
    <row r="6210" spans="7:13" x14ac:dyDescent="0.45">
      <c r="G6210" s="497"/>
      <c r="I6210" s="497"/>
      <c r="M6210" s="497"/>
    </row>
    <row r="6211" spans="7:13" x14ac:dyDescent="0.45">
      <c r="G6211" s="497"/>
      <c r="I6211" s="497"/>
      <c r="M6211" s="497"/>
    </row>
    <row r="6212" spans="7:13" x14ac:dyDescent="0.45">
      <c r="G6212" s="497"/>
      <c r="I6212" s="497"/>
      <c r="M6212" s="497"/>
    </row>
    <row r="6213" spans="7:13" x14ac:dyDescent="0.45">
      <c r="G6213" s="497"/>
      <c r="I6213" s="497"/>
      <c r="M6213" s="497"/>
    </row>
    <row r="6214" spans="7:13" x14ac:dyDescent="0.45">
      <c r="G6214" s="497"/>
      <c r="I6214" s="497"/>
      <c r="M6214" s="497"/>
    </row>
    <row r="6215" spans="7:13" x14ac:dyDescent="0.45">
      <c r="G6215" s="497"/>
      <c r="I6215" s="497"/>
      <c r="M6215" s="497"/>
    </row>
    <row r="6216" spans="7:13" x14ac:dyDescent="0.45">
      <c r="G6216" s="497"/>
      <c r="I6216" s="497"/>
      <c r="M6216" s="497"/>
    </row>
    <row r="6217" spans="7:13" x14ac:dyDescent="0.45">
      <c r="G6217" s="497"/>
      <c r="I6217" s="497"/>
      <c r="M6217" s="497"/>
    </row>
    <row r="6218" spans="7:13" x14ac:dyDescent="0.45">
      <c r="G6218" s="497"/>
      <c r="I6218" s="497"/>
      <c r="M6218" s="497"/>
    </row>
    <row r="6219" spans="7:13" x14ac:dyDescent="0.45">
      <c r="G6219" s="497"/>
      <c r="I6219" s="497"/>
      <c r="M6219" s="497"/>
    </row>
    <row r="6220" spans="7:13" x14ac:dyDescent="0.45">
      <c r="G6220" s="497"/>
      <c r="I6220" s="497"/>
      <c r="M6220" s="497"/>
    </row>
    <row r="6221" spans="7:13" x14ac:dyDescent="0.45">
      <c r="G6221" s="497"/>
      <c r="I6221" s="497"/>
      <c r="M6221" s="497"/>
    </row>
    <row r="6222" spans="7:13" x14ac:dyDescent="0.45">
      <c r="G6222" s="497"/>
      <c r="I6222" s="497"/>
      <c r="M6222" s="497"/>
    </row>
    <row r="6223" spans="7:13" x14ac:dyDescent="0.45">
      <c r="G6223" s="497"/>
      <c r="I6223" s="497"/>
      <c r="M6223" s="497"/>
    </row>
    <row r="6224" spans="7:13" x14ac:dyDescent="0.45">
      <c r="G6224" s="497"/>
      <c r="I6224" s="497"/>
      <c r="M6224" s="497"/>
    </row>
    <row r="6225" spans="7:13" x14ac:dyDescent="0.45">
      <c r="G6225" s="497"/>
      <c r="I6225" s="497"/>
      <c r="M6225" s="497"/>
    </row>
    <row r="6226" spans="7:13" x14ac:dyDescent="0.45">
      <c r="G6226" s="497"/>
      <c r="I6226" s="497"/>
      <c r="M6226" s="497"/>
    </row>
    <row r="6227" spans="7:13" x14ac:dyDescent="0.45">
      <c r="G6227" s="497"/>
      <c r="I6227" s="497"/>
      <c r="M6227" s="497"/>
    </row>
    <row r="6228" spans="7:13" x14ac:dyDescent="0.45">
      <c r="G6228" s="497"/>
      <c r="I6228" s="497"/>
      <c r="M6228" s="497"/>
    </row>
    <row r="6229" spans="7:13" x14ac:dyDescent="0.45">
      <c r="G6229" s="497"/>
      <c r="I6229" s="497"/>
      <c r="M6229" s="497"/>
    </row>
    <row r="6230" spans="7:13" x14ac:dyDescent="0.45">
      <c r="G6230" s="497"/>
      <c r="I6230" s="497"/>
      <c r="M6230" s="497"/>
    </row>
    <row r="6231" spans="7:13" x14ac:dyDescent="0.45">
      <c r="G6231" s="497"/>
      <c r="I6231" s="497"/>
      <c r="M6231" s="497"/>
    </row>
    <row r="6232" spans="7:13" x14ac:dyDescent="0.45">
      <c r="G6232" s="497"/>
      <c r="I6232" s="497"/>
      <c r="M6232" s="497"/>
    </row>
    <row r="6233" spans="7:13" x14ac:dyDescent="0.45">
      <c r="G6233" s="497"/>
      <c r="I6233" s="497"/>
      <c r="M6233" s="497"/>
    </row>
    <row r="6234" spans="7:13" x14ac:dyDescent="0.45">
      <c r="G6234" s="497"/>
      <c r="I6234" s="497"/>
      <c r="M6234" s="497"/>
    </row>
    <row r="6235" spans="7:13" x14ac:dyDescent="0.45">
      <c r="G6235" s="497"/>
      <c r="I6235" s="497"/>
      <c r="M6235" s="497"/>
    </row>
    <row r="6236" spans="7:13" x14ac:dyDescent="0.45">
      <c r="G6236" s="497"/>
      <c r="I6236" s="497"/>
      <c r="M6236" s="497"/>
    </row>
    <row r="6237" spans="7:13" x14ac:dyDescent="0.45">
      <c r="G6237" s="497"/>
      <c r="I6237" s="497"/>
      <c r="M6237" s="497"/>
    </row>
    <row r="6238" spans="7:13" x14ac:dyDescent="0.45">
      <c r="G6238" s="497"/>
      <c r="I6238" s="497"/>
      <c r="M6238" s="497"/>
    </row>
    <row r="6239" spans="7:13" x14ac:dyDescent="0.45">
      <c r="G6239" s="497"/>
      <c r="I6239" s="497"/>
      <c r="M6239" s="497"/>
    </row>
    <row r="6240" spans="7:13" x14ac:dyDescent="0.45">
      <c r="G6240" s="497"/>
      <c r="I6240" s="497"/>
      <c r="M6240" s="497"/>
    </row>
    <row r="6241" spans="7:13" x14ac:dyDescent="0.45">
      <c r="G6241" s="497"/>
      <c r="I6241" s="497"/>
      <c r="M6241" s="497"/>
    </row>
    <row r="6242" spans="7:13" x14ac:dyDescent="0.45">
      <c r="G6242" s="497"/>
      <c r="I6242" s="497"/>
      <c r="M6242" s="497"/>
    </row>
    <row r="6243" spans="7:13" x14ac:dyDescent="0.45">
      <c r="G6243" s="497"/>
      <c r="I6243" s="497"/>
      <c r="M6243" s="497"/>
    </row>
    <row r="6244" spans="7:13" x14ac:dyDescent="0.45">
      <c r="G6244" s="497"/>
      <c r="I6244" s="497"/>
      <c r="M6244" s="497"/>
    </row>
    <row r="6245" spans="7:13" x14ac:dyDescent="0.45">
      <c r="G6245" s="497"/>
      <c r="I6245" s="497"/>
      <c r="M6245" s="497"/>
    </row>
    <row r="6246" spans="7:13" x14ac:dyDescent="0.45">
      <c r="G6246" s="497"/>
      <c r="I6246" s="497"/>
      <c r="M6246" s="497"/>
    </row>
    <row r="6247" spans="7:13" x14ac:dyDescent="0.45">
      <c r="G6247" s="497"/>
      <c r="I6247" s="497"/>
      <c r="M6247" s="497"/>
    </row>
    <row r="6248" spans="7:13" x14ac:dyDescent="0.45">
      <c r="G6248" s="497"/>
      <c r="I6248" s="497"/>
      <c r="M6248" s="497"/>
    </row>
    <row r="6249" spans="7:13" x14ac:dyDescent="0.45">
      <c r="G6249" s="497"/>
      <c r="I6249" s="497"/>
      <c r="M6249" s="497"/>
    </row>
    <row r="6250" spans="7:13" x14ac:dyDescent="0.45">
      <c r="G6250" s="497"/>
      <c r="I6250" s="497"/>
      <c r="M6250" s="497"/>
    </row>
    <row r="6251" spans="7:13" x14ac:dyDescent="0.45">
      <c r="G6251" s="497"/>
      <c r="I6251" s="497"/>
      <c r="M6251" s="497"/>
    </row>
    <row r="6252" spans="7:13" x14ac:dyDescent="0.45">
      <c r="G6252" s="497"/>
      <c r="I6252" s="497"/>
      <c r="M6252" s="497"/>
    </row>
    <row r="6253" spans="7:13" x14ac:dyDescent="0.45">
      <c r="G6253" s="497"/>
      <c r="I6253" s="497"/>
      <c r="M6253" s="497"/>
    </row>
    <row r="6254" spans="7:13" x14ac:dyDescent="0.45">
      <c r="G6254" s="497"/>
      <c r="I6254" s="497"/>
      <c r="M6254" s="497"/>
    </row>
    <row r="6255" spans="7:13" x14ac:dyDescent="0.45">
      <c r="G6255" s="497"/>
      <c r="I6255" s="497"/>
      <c r="M6255" s="497"/>
    </row>
    <row r="6256" spans="7:13" x14ac:dyDescent="0.45">
      <c r="G6256" s="497"/>
      <c r="I6256" s="497"/>
      <c r="M6256" s="497"/>
    </row>
    <row r="6257" spans="7:13" x14ac:dyDescent="0.45">
      <c r="G6257" s="497"/>
      <c r="I6257" s="497"/>
      <c r="M6257" s="497"/>
    </row>
    <row r="6258" spans="7:13" x14ac:dyDescent="0.45">
      <c r="G6258" s="497"/>
      <c r="I6258" s="497"/>
      <c r="M6258" s="497"/>
    </row>
    <row r="6259" spans="7:13" x14ac:dyDescent="0.45">
      <c r="G6259" s="497"/>
      <c r="I6259" s="497"/>
      <c r="M6259" s="497"/>
    </row>
    <row r="6260" spans="7:13" x14ac:dyDescent="0.45">
      <c r="G6260" s="497"/>
      <c r="I6260" s="497"/>
      <c r="M6260" s="497"/>
    </row>
    <row r="6261" spans="7:13" x14ac:dyDescent="0.45">
      <c r="G6261" s="497"/>
      <c r="I6261" s="497"/>
      <c r="M6261" s="497"/>
    </row>
    <row r="6262" spans="7:13" x14ac:dyDescent="0.45">
      <c r="G6262" s="497"/>
      <c r="I6262" s="497"/>
      <c r="M6262" s="497"/>
    </row>
    <row r="6263" spans="7:13" x14ac:dyDescent="0.45">
      <c r="G6263" s="497"/>
      <c r="I6263" s="497"/>
      <c r="M6263" s="497"/>
    </row>
    <row r="6264" spans="7:13" x14ac:dyDescent="0.45">
      <c r="G6264" s="497"/>
      <c r="I6264" s="497"/>
      <c r="M6264" s="497"/>
    </row>
    <row r="6265" spans="7:13" x14ac:dyDescent="0.45">
      <c r="G6265" s="497"/>
      <c r="I6265" s="497"/>
      <c r="M6265" s="497"/>
    </row>
    <row r="6266" spans="7:13" x14ac:dyDescent="0.45">
      <c r="G6266" s="497"/>
      <c r="I6266" s="497"/>
      <c r="M6266" s="497"/>
    </row>
    <row r="6267" spans="7:13" x14ac:dyDescent="0.45">
      <c r="G6267" s="497"/>
      <c r="I6267" s="497"/>
      <c r="M6267" s="497"/>
    </row>
    <row r="6268" spans="7:13" x14ac:dyDescent="0.45">
      <c r="G6268" s="497"/>
      <c r="I6268" s="497"/>
      <c r="M6268" s="497"/>
    </row>
    <row r="6269" spans="7:13" x14ac:dyDescent="0.45">
      <c r="G6269" s="497"/>
      <c r="I6269" s="497"/>
      <c r="M6269" s="497"/>
    </row>
    <row r="6270" spans="7:13" x14ac:dyDescent="0.45">
      <c r="G6270" s="497"/>
      <c r="I6270" s="497"/>
      <c r="M6270" s="497"/>
    </row>
    <row r="6271" spans="7:13" x14ac:dyDescent="0.45">
      <c r="G6271" s="497"/>
      <c r="I6271" s="497"/>
      <c r="M6271" s="497"/>
    </row>
    <row r="6272" spans="7:13" x14ac:dyDescent="0.45">
      <c r="G6272" s="497"/>
      <c r="I6272" s="497"/>
      <c r="M6272" s="497"/>
    </row>
    <row r="6273" spans="7:13" x14ac:dyDescent="0.45">
      <c r="G6273" s="497"/>
      <c r="I6273" s="497"/>
      <c r="M6273" s="497"/>
    </row>
    <row r="6274" spans="7:13" x14ac:dyDescent="0.45">
      <c r="G6274" s="497"/>
      <c r="I6274" s="497"/>
      <c r="M6274" s="497"/>
    </row>
    <row r="6275" spans="7:13" x14ac:dyDescent="0.45">
      <c r="G6275" s="497"/>
      <c r="I6275" s="497"/>
      <c r="M6275" s="497"/>
    </row>
    <row r="6276" spans="7:13" x14ac:dyDescent="0.45">
      <c r="G6276" s="497"/>
      <c r="I6276" s="497"/>
      <c r="M6276" s="497"/>
    </row>
    <row r="6277" spans="7:13" x14ac:dyDescent="0.45">
      <c r="G6277" s="497"/>
      <c r="I6277" s="497"/>
      <c r="M6277" s="497"/>
    </row>
    <row r="6278" spans="7:13" x14ac:dyDescent="0.45">
      <c r="G6278" s="497"/>
      <c r="I6278" s="497"/>
      <c r="M6278" s="497"/>
    </row>
    <row r="6279" spans="7:13" x14ac:dyDescent="0.45">
      <c r="G6279" s="497"/>
      <c r="I6279" s="497"/>
      <c r="M6279" s="497"/>
    </row>
    <row r="6280" spans="7:13" x14ac:dyDescent="0.45">
      <c r="G6280" s="497"/>
      <c r="I6280" s="497"/>
      <c r="M6280" s="497"/>
    </row>
    <row r="6281" spans="7:13" x14ac:dyDescent="0.45">
      <c r="G6281" s="497"/>
      <c r="I6281" s="497"/>
      <c r="M6281" s="497"/>
    </row>
    <row r="6282" spans="7:13" x14ac:dyDescent="0.45">
      <c r="G6282" s="497"/>
      <c r="I6282" s="497"/>
      <c r="M6282" s="497"/>
    </row>
    <row r="6283" spans="7:13" x14ac:dyDescent="0.45">
      <c r="G6283" s="497"/>
      <c r="I6283" s="497"/>
      <c r="M6283" s="497"/>
    </row>
    <row r="6284" spans="7:13" x14ac:dyDescent="0.45">
      <c r="G6284" s="497"/>
      <c r="I6284" s="497"/>
      <c r="M6284" s="497"/>
    </row>
    <row r="6285" spans="7:13" x14ac:dyDescent="0.45">
      <c r="G6285" s="497"/>
      <c r="I6285" s="497"/>
      <c r="M6285" s="497"/>
    </row>
    <row r="6286" spans="7:13" x14ac:dyDescent="0.45">
      <c r="G6286" s="497"/>
      <c r="I6286" s="497"/>
      <c r="M6286" s="497"/>
    </row>
    <row r="6287" spans="7:13" x14ac:dyDescent="0.45">
      <c r="G6287" s="497"/>
      <c r="I6287" s="497"/>
      <c r="M6287" s="497"/>
    </row>
    <row r="6288" spans="7:13" x14ac:dyDescent="0.45">
      <c r="G6288" s="497"/>
      <c r="I6288" s="497"/>
      <c r="M6288" s="497"/>
    </row>
    <row r="6289" spans="7:13" x14ac:dyDescent="0.45">
      <c r="G6289" s="497"/>
      <c r="I6289" s="497"/>
      <c r="M6289" s="497"/>
    </row>
    <row r="6290" spans="7:13" x14ac:dyDescent="0.45">
      <c r="G6290" s="497"/>
      <c r="I6290" s="497"/>
      <c r="M6290" s="497"/>
    </row>
    <row r="6291" spans="7:13" x14ac:dyDescent="0.45">
      <c r="G6291" s="497"/>
      <c r="I6291" s="497"/>
      <c r="M6291" s="497"/>
    </row>
    <row r="6292" spans="7:13" x14ac:dyDescent="0.45">
      <c r="G6292" s="497"/>
      <c r="I6292" s="497"/>
      <c r="M6292" s="497"/>
    </row>
    <row r="6293" spans="7:13" x14ac:dyDescent="0.45">
      <c r="G6293" s="497"/>
      <c r="I6293" s="497"/>
      <c r="M6293" s="497"/>
    </row>
    <row r="6294" spans="7:13" x14ac:dyDescent="0.45">
      <c r="G6294" s="497"/>
      <c r="I6294" s="497"/>
      <c r="M6294" s="497"/>
    </row>
    <row r="6295" spans="7:13" x14ac:dyDescent="0.45">
      <c r="G6295" s="497"/>
      <c r="I6295" s="497"/>
      <c r="M6295" s="497"/>
    </row>
    <row r="6296" spans="7:13" x14ac:dyDescent="0.45">
      <c r="G6296" s="497"/>
      <c r="I6296" s="497"/>
      <c r="M6296" s="497"/>
    </row>
    <row r="6297" spans="7:13" x14ac:dyDescent="0.45">
      <c r="G6297" s="497"/>
      <c r="I6297" s="497"/>
      <c r="M6297" s="497"/>
    </row>
    <row r="6298" spans="7:13" x14ac:dyDescent="0.45">
      <c r="G6298" s="497"/>
      <c r="I6298" s="497"/>
      <c r="M6298" s="497"/>
    </row>
    <row r="6299" spans="7:13" x14ac:dyDescent="0.45">
      <c r="G6299" s="497"/>
      <c r="I6299" s="497"/>
      <c r="M6299" s="497"/>
    </row>
    <row r="6300" spans="7:13" x14ac:dyDescent="0.45">
      <c r="G6300" s="497"/>
      <c r="I6300" s="497"/>
      <c r="M6300" s="497"/>
    </row>
    <row r="6301" spans="7:13" x14ac:dyDescent="0.45">
      <c r="G6301" s="497"/>
      <c r="I6301" s="497"/>
      <c r="M6301" s="497"/>
    </row>
    <row r="6302" spans="7:13" x14ac:dyDescent="0.45">
      <c r="G6302" s="497"/>
      <c r="I6302" s="497"/>
      <c r="M6302" s="497"/>
    </row>
    <row r="6303" spans="7:13" x14ac:dyDescent="0.45">
      <c r="G6303" s="497"/>
      <c r="I6303" s="497"/>
      <c r="M6303" s="497"/>
    </row>
    <row r="6304" spans="7:13" x14ac:dyDescent="0.45">
      <c r="G6304" s="497"/>
      <c r="I6304" s="497"/>
      <c r="M6304" s="497"/>
    </row>
    <row r="6305" spans="7:13" x14ac:dyDescent="0.45">
      <c r="G6305" s="497"/>
      <c r="I6305" s="497"/>
      <c r="M6305" s="497"/>
    </row>
    <row r="6306" spans="7:13" x14ac:dyDescent="0.45">
      <c r="G6306" s="497"/>
      <c r="I6306" s="497"/>
      <c r="M6306" s="497"/>
    </row>
    <row r="6307" spans="7:13" x14ac:dyDescent="0.45">
      <c r="G6307" s="497"/>
      <c r="I6307" s="497"/>
      <c r="M6307" s="497"/>
    </row>
    <row r="6308" spans="7:13" x14ac:dyDescent="0.45">
      <c r="G6308" s="497"/>
      <c r="I6308" s="497"/>
      <c r="M6308" s="497"/>
    </row>
    <row r="6309" spans="7:13" x14ac:dyDescent="0.45">
      <c r="G6309" s="497"/>
      <c r="I6309" s="497"/>
      <c r="M6309" s="497"/>
    </row>
    <row r="6310" spans="7:13" x14ac:dyDescent="0.45">
      <c r="G6310" s="497"/>
      <c r="I6310" s="497"/>
      <c r="M6310" s="497"/>
    </row>
    <row r="6311" spans="7:13" x14ac:dyDescent="0.45">
      <c r="G6311" s="497"/>
      <c r="I6311" s="497"/>
      <c r="M6311" s="497"/>
    </row>
    <row r="6312" spans="7:13" x14ac:dyDescent="0.45">
      <c r="G6312" s="497"/>
      <c r="I6312" s="497"/>
      <c r="M6312" s="497"/>
    </row>
    <row r="6313" spans="7:13" x14ac:dyDescent="0.45">
      <c r="G6313" s="497"/>
      <c r="I6313" s="497"/>
      <c r="M6313" s="497"/>
    </row>
    <row r="6314" spans="7:13" x14ac:dyDescent="0.45">
      <c r="G6314" s="497"/>
      <c r="I6314" s="497"/>
      <c r="M6314" s="497"/>
    </row>
    <row r="6315" spans="7:13" x14ac:dyDescent="0.45">
      <c r="G6315" s="497"/>
      <c r="I6315" s="497"/>
      <c r="M6315" s="497"/>
    </row>
    <row r="6316" spans="7:13" x14ac:dyDescent="0.45">
      <c r="G6316" s="497"/>
      <c r="I6316" s="497"/>
      <c r="M6316" s="497"/>
    </row>
    <row r="6317" spans="7:13" x14ac:dyDescent="0.45">
      <c r="G6317" s="497"/>
      <c r="I6317" s="497"/>
      <c r="M6317" s="497"/>
    </row>
    <row r="6318" spans="7:13" x14ac:dyDescent="0.45">
      <c r="G6318" s="497"/>
      <c r="I6318" s="497"/>
      <c r="M6318" s="497"/>
    </row>
    <row r="6319" spans="7:13" x14ac:dyDescent="0.45">
      <c r="G6319" s="497"/>
      <c r="I6319" s="497"/>
      <c r="M6319" s="497"/>
    </row>
    <row r="6320" spans="7:13" x14ac:dyDescent="0.45">
      <c r="G6320" s="497"/>
      <c r="I6320" s="497"/>
      <c r="M6320" s="497"/>
    </row>
    <row r="6321" spans="7:13" x14ac:dyDescent="0.45">
      <c r="G6321" s="497"/>
      <c r="I6321" s="497"/>
      <c r="M6321" s="497"/>
    </row>
    <row r="6322" spans="7:13" x14ac:dyDescent="0.45">
      <c r="G6322" s="497"/>
      <c r="I6322" s="497"/>
      <c r="M6322" s="497"/>
    </row>
    <row r="6323" spans="7:13" x14ac:dyDescent="0.45">
      <c r="G6323" s="497"/>
      <c r="I6323" s="497"/>
      <c r="M6323" s="497"/>
    </row>
    <row r="6324" spans="7:13" x14ac:dyDescent="0.45">
      <c r="G6324" s="497"/>
      <c r="I6324" s="497"/>
      <c r="M6324" s="497"/>
    </row>
    <row r="6325" spans="7:13" x14ac:dyDescent="0.45">
      <c r="G6325" s="497"/>
      <c r="I6325" s="497"/>
      <c r="M6325" s="497"/>
    </row>
    <row r="6326" spans="7:13" x14ac:dyDescent="0.45">
      <c r="G6326" s="497"/>
      <c r="I6326" s="497"/>
      <c r="M6326" s="497"/>
    </row>
    <row r="6327" spans="7:13" x14ac:dyDescent="0.45">
      <c r="G6327" s="497"/>
      <c r="I6327" s="497"/>
      <c r="M6327" s="497"/>
    </row>
    <row r="6328" spans="7:13" x14ac:dyDescent="0.45">
      <c r="G6328" s="497"/>
      <c r="I6328" s="497"/>
      <c r="M6328" s="497"/>
    </row>
    <row r="6329" spans="7:13" x14ac:dyDescent="0.45">
      <c r="G6329" s="497"/>
      <c r="I6329" s="497"/>
      <c r="M6329" s="497"/>
    </row>
    <row r="6330" spans="7:13" x14ac:dyDescent="0.45">
      <c r="G6330" s="497"/>
      <c r="I6330" s="497"/>
      <c r="M6330" s="497"/>
    </row>
    <row r="6331" spans="7:13" x14ac:dyDescent="0.45">
      <c r="G6331" s="497"/>
      <c r="I6331" s="497"/>
      <c r="M6331" s="497"/>
    </row>
    <row r="6332" spans="7:13" x14ac:dyDescent="0.45">
      <c r="G6332" s="497"/>
      <c r="I6332" s="497"/>
      <c r="M6332" s="497"/>
    </row>
    <row r="6333" spans="7:13" x14ac:dyDescent="0.45">
      <c r="G6333" s="497"/>
      <c r="I6333" s="497"/>
      <c r="M6333" s="497"/>
    </row>
    <row r="6334" spans="7:13" x14ac:dyDescent="0.45">
      <c r="G6334" s="497"/>
      <c r="I6334" s="497"/>
      <c r="M6334" s="497"/>
    </row>
    <row r="6335" spans="7:13" x14ac:dyDescent="0.45">
      <c r="G6335" s="497"/>
      <c r="I6335" s="497"/>
      <c r="M6335" s="497"/>
    </row>
    <row r="6336" spans="7:13" x14ac:dyDescent="0.45">
      <c r="G6336" s="497"/>
      <c r="I6336" s="497"/>
      <c r="M6336" s="497"/>
    </row>
    <row r="6337" spans="7:13" x14ac:dyDescent="0.45">
      <c r="G6337" s="497"/>
      <c r="I6337" s="497"/>
      <c r="M6337" s="497"/>
    </row>
    <row r="6338" spans="7:13" x14ac:dyDescent="0.45">
      <c r="G6338" s="497"/>
      <c r="I6338" s="497"/>
      <c r="M6338" s="497"/>
    </row>
    <row r="6339" spans="7:13" x14ac:dyDescent="0.45">
      <c r="G6339" s="497"/>
      <c r="I6339" s="497"/>
      <c r="M6339" s="497"/>
    </row>
    <row r="6340" spans="7:13" x14ac:dyDescent="0.45">
      <c r="G6340" s="497"/>
      <c r="I6340" s="497"/>
      <c r="M6340" s="497"/>
    </row>
    <row r="6341" spans="7:13" x14ac:dyDescent="0.45">
      <c r="G6341" s="497"/>
      <c r="I6341" s="497"/>
      <c r="M6341" s="497"/>
    </row>
    <row r="6342" spans="7:13" x14ac:dyDescent="0.45">
      <c r="G6342" s="497"/>
      <c r="I6342" s="497"/>
      <c r="M6342" s="497"/>
    </row>
    <row r="6343" spans="7:13" x14ac:dyDescent="0.45">
      <c r="G6343" s="497"/>
      <c r="I6343" s="497"/>
      <c r="M6343" s="497"/>
    </row>
    <row r="6344" spans="7:13" x14ac:dyDescent="0.45">
      <c r="G6344" s="497"/>
      <c r="I6344" s="497"/>
      <c r="M6344" s="497"/>
    </row>
    <row r="6345" spans="7:13" x14ac:dyDescent="0.45">
      <c r="G6345" s="497"/>
      <c r="I6345" s="497"/>
      <c r="M6345" s="497"/>
    </row>
    <row r="6346" spans="7:13" x14ac:dyDescent="0.45">
      <c r="G6346" s="497"/>
      <c r="I6346" s="497"/>
      <c r="M6346" s="497"/>
    </row>
    <row r="6347" spans="7:13" x14ac:dyDescent="0.45">
      <c r="G6347" s="497"/>
      <c r="I6347" s="497"/>
      <c r="M6347" s="497"/>
    </row>
    <row r="6348" spans="7:13" x14ac:dyDescent="0.45">
      <c r="G6348" s="497"/>
      <c r="I6348" s="497"/>
      <c r="M6348" s="497"/>
    </row>
    <row r="6349" spans="7:13" x14ac:dyDescent="0.45">
      <c r="G6349" s="497"/>
      <c r="I6349" s="497"/>
      <c r="M6349" s="497"/>
    </row>
    <row r="6350" spans="7:13" x14ac:dyDescent="0.45">
      <c r="G6350" s="497"/>
      <c r="I6350" s="497"/>
      <c r="M6350" s="497"/>
    </row>
    <row r="6351" spans="7:13" x14ac:dyDescent="0.45">
      <c r="G6351" s="497"/>
      <c r="I6351" s="497"/>
      <c r="M6351" s="497"/>
    </row>
    <row r="6352" spans="7:13" x14ac:dyDescent="0.45">
      <c r="G6352" s="497"/>
      <c r="I6352" s="497"/>
      <c r="M6352" s="497"/>
    </row>
    <row r="6353" spans="7:13" x14ac:dyDescent="0.45">
      <c r="G6353" s="497"/>
      <c r="I6353" s="497"/>
      <c r="M6353" s="497"/>
    </row>
    <row r="6354" spans="7:13" x14ac:dyDescent="0.45">
      <c r="G6354" s="497"/>
      <c r="I6354" s="497"/>
      <c r="M6354" s="497"/>
    </row>
    <row r="6355" spans="7:13" x14ac:dyDescent="0.45">
      <c r="G6355" s="497"/>
      <c r="I6355" s="497"/>
      <c r="M6355" s="497"/>
    </row>
    <row r="6356" spans="7:13" x14ac:dyDescent="0.45">
      <c r="G6356" s="497"/>
      <c r="I6356" s="497"/>
      <c r="M6356" s="497"/>
    </row>
    <row r="6357" spans="7:13" x14ac:dyDescent="0.45">
      <c r="G6357" s="497"/>
      <c r="I6357" s="497"/>
      <c r="M6357" s="497"/>
    </row>
    <row r="6358" spans="7:13" x14ac:dyDescent="0.45">
      <c r="G6358" s="497"/>
      <c r="I6358" s="497"/>
      <c r="M6358" s="497"/>
    </row>
    <row r="6359" spans="7:13" x14ac:dyDescent="0.45">
      <c r="G6359" s="497"/>
      <c r="I6359" s="497"/>
      <c r="M6359" s="497"/>
    </row>
    <row r="6360" spans="7:13" x14ac:dyDescent="0.45">
      <c r="G6360" s="497"/>
      <c r="I6360" s="497"/>
      <c r="M6360" s="497"/>
    </row>
    <row r="6361" spans="7:13" x14ac:dyDescent="0.45">
      <c r="G6361" s="497"/>
      <c r="I6361" s="497"/>
      <c r="M6361" s="497"/>
    </row>
    <row r="6362" spans="7:13" x14ac:dyDescent="0.45">
      <c r="G6362" s="497"/>
      <c r="I6362" s="497"/>
      <c r="M6362" s="497"/>
    </row>
    <row r="6363" spans="7:13" x14ac:dyDescent="0.45">
      <c r="G6363" s="497"/>
      <c r="I6363" s="497"/>
      <c r="M6363" s="497"/>
    </row>
    <row r="6364" spans="7:13" x14ac:dyDescent="0.45">
      <c r="G6364" s="497"/>
      <c r="I6364" s="497"/>
      <c r="M6364" s="497"/>
    </row>
    <row r="6365" spans="7:13" x14ac:dyDescent="0.45">
      <c r="G6365" s="497"/>
      <c r="I6365" s="497"/>
      <c r="M6365" s="497"/>
    </row>
    <row r="6366" spans="7:13" x14ac:dyDescent="0.45">
      <c r="G6366" s="497"/>
      <c r="I6366" s="497"/>
      <c r="M6366" s="497"/>
    </row>
    <row r="6367" spans="7:13" x14ac:dyDescent="0.45">
      <c r="G6367" s="497"/>
      <c r="I6367" s="497"/>
      <c r="M6367" s="497"/>
    </row>
    <row r="6368" spans="7:13" x14ac:dyDescent="0.45">
      <c r="G6368" s="497"/>
      <c r="I6368" s="497"/>
      <c r="M6368" s="497"/>
    </row>
    <row r="6369" spans="7:13" x14ac:dyDescent="0.45">
      <c r="G6369" s="497"/>
      <c r="I6369" s="497"/>
      <c r="M6369" s="497"/>
    </row>
    <row r="6370" spans="7:13" x14ac:dyDescent="0.45">
      <c r="G6370" s="497"/>
      <c r="I6370" s="497"/>
      <c r="M6370" s="497"/>
    </row>
    <row r="6371" spans="7:13" x14ac:dyDescent="0.45">
      <c r="G6371" s="497"/>
      <c r="I6371" s="497"/>
      <c r="M6371" s="497"/>
    </row>
    <row r="6372" spans="7:13" x14ac:dyDescent="0.45">
      <c r="G6372" s="497"/>
      <c r="I6372" s="497"/>
      <c r="M6372" s="497"/>
    </row>
    <row r="6373" spans="7:13" x14ac:dyDescent="0.45">
      <c r="G6373" s="497"/>
      <c r="I6373" s="497"/>
      <c r="M6373" s="497"/>
    </row>
    <row r="6374" spans="7:13" x14ac:dyDescent="0.45">
      <c r="G6374" s="497"/>
      <c r="I6374" s="497"/>
      <c r="M6374" s="497"/>
    </row>
    <row r="6375" spans="7:13" x14ac:dyDescent="0.45">
      <c r="G6375" s="497"/>
      <c r="I6375" s="497"/>
      <c r="M6375" s="497"/>
    </row>
    <row r="6376" spans="7:13" x14ac:dyDescent="0.45">
      <c r="G6376" s="497"/>
      <c r="I6376" s="497"/>
      <c r="M6376" s="497"/>
    </row>
    <row r="6377" spans="7:13" x14ac:dyDescent="0.45">
      <c r="G6377" s="497"/>
      <c r="I6377" s="497"/>
      <c r="M6377" s="497"/>
    </row>
    <row r="6378" spans="7:13" x14ac:dyDescent="0.45">
      <c r="G6378" s="497"/>
      <c r="I6378" s="497"/>
      <c r="M6378" s="497"/>
    </row>
    <row r="6379" spans="7:13" x14ac:dyDescent="0.45">
      <c r="G6379" s="497"/>
      <c r="I6379" s="497"/>
      <c r="M6379" s="497"/>
    </row>
    <row r="6380" spans="7:13" x14ac:dyDescent="0.45">
      <c r="G6380" s="497"/>
      <c r="I6380" s="497"/>
      <c r="M6380" s="497"/>
    </row>
    <row r="6381" spans="7:13" x14ac:dyDescent="0.45">
      <c r="G6381" s="497"/>
      <c r="I6381" s="497"/>
      <c r="M6381" s="497"/>
    </row>
    <row r="6382" spans="7:13" x14ac:dyDescent="0.45">
      <c r="G6382" s="497"/>
      <c r="I6382" s="497"/>
      <c r="M6382" s="497"/>
    </row>
    <row r="6383" spans="7:13" x14ac:dyDescent="0.45">
      <c r="G6383" s="497"/>
      <c r="I6383" s="497"/>
      <c r="M6383" s="497"/>
    </row>
    <row r="6384" spans="7:13" x14ac:dyDescent="0.45">
      <c r="G6384" s="497"/>
      <c r="I6384" s="497"/>
      <c r="M6384" s="497"/>
    </row>
    <row r="6385" spans="7:13" x14ac:dyDescent="0.45">
      <c r="G6385" s="497"/>
      <c r="I6385" s="497"/>
      <c r="M6385" s="497"/>
    </row>
    <row r="6386" spans="7:13" x14ac:dyDescent="0.45">
      <c r="G6386" s="497"/>
      <c r="I6386" s="497"/>
      <c r="M6386" s="497"/>
    </row>
    <row r="6387" spans="7:13" x14ac:dyDescent="0.45">
      <c r="G6387" s="497"/>
      <c r="I6387" s="497"/>
      <c r="M6387" s="497"/>
    </row>
    <row r="6388" spans="7:13" x14ac:dyDescent="0.45">
      <c r="G6388" s="497"/>
      <c r="I6388" s="497"/>
      <c r="M6388" s="497"/>
    </row>
    <row r="6389" spans="7:13" x14ac:dyDescent="0.45">
      <c r="G6389" s="497"/>
      <c r="I6389" s="497"/>
      <c r="M6389" s="497"/>
    </row>
    <row r="6390" spans="7:13" x14ac:dyDescent="0.45">
      <c r="G6390" s="497"/>
      <c r="I6390" s="497"/>
      <c r="M6390" s="497"/>
    </row>
    <row r="6391" spans="7:13" x14ac:dyDescent="0.45">
      <c r="G6391" s="497"/>
      <c r="I6391" s="497"/>
      <c r="M6391" s="497"/>
    </row>
    <row r="6392" spans="7:13" x14ac:dyDescent="0.45">
      <c r="G6392" s="497"/>
      <c r="I6392" s="497"/>
      <c r="M6392" s="497"/>
    </row>
    <row r="6393" spans="7:13" x14ac:dyDescent="0.45">
      <c r="G6393" s="497"/>
      <c r="I6393" s="497"/>
      <c r="M6393" s="497"/>
    </row>
    <row r="6394" spans="7:13" x14ac:dyDescent="0.45">
      <c r="G6394" s="497"/>
      <c r="I6394" s="497"/>
      <c r="M6394" s="497"/>
    </row>
    <row r="6395" spans="7:13" x14ac:dyDescent="0.45">
      <c r="G6395" s="497"/>
      <c r="I6395" s="497"/>
      <c r="M6395" s="497"/>
    </row>
    <row r="6396" spans="7:13" x14ac:dyDescent="0.45">
      <c r="G6396" s="497"/>
      <c r="I6396" s="497"/>
      <c r="M6396" s="497"/>
    </row>
    <row r="6397" spans="7:13" x14ac:dyDescent="0.45">
      <c r="G6397" s="497"/>
      <c r="I6397" s="497"/>
      <c r="M6397" s="497"/>
    </row>
    <row r="6398" spans="7:13" x14ac:dyDescent="0.45">
      <c r="G6398" s="497"/>
      <c r="I6398" s="497"/>
      <c r="M6398" s="497"/>
    </row>
    <row r="6399" spans="7:13" x14ac:dyDescent="0.45">
      <c r="G6399" s="497"/>
      <c r="I6399" s="497"/>
      <c r="M6399" s="497"/>
    </row>
    <row r="6400" spans="7:13" x14ac:dyDescent="0.45">
      <c r="G6400" s="497"/>
      <c r="I6400" s="497"/>
      <c r="M6400" s="497"/>
    </row>
    <row r="6401" spans="7:13" x14ac:dyDescent="0.45">
      <c r="G6401" s="497"/>
      <c r="I6401" s="497"/>
      <c r="M6401" s="497"/>
    </row>
    <row r="6402" spans="7:13" x14ac:dyDescent="0.45">
      <c r="G6402" s="497"/>
      <c r="I6402" s="497"/>
      <c r="M6402" s="497"/>
    </row>
    <row r="6403" spans="7:13" x14ac:dyDescent="0.45">
      <c r="G6403" s="497"/>
      <c r="I6403" s="497"/>
      <c r="M6403" s="497"/>
    </row>
    <row r="6404" spans="7:13" x14ac:dyDescent="0.45">
      <c r="G6404" s="497"/>
      <c r="I6404" s="497"/>
      <c r="M6404" s="497"/>
    </row>
    <row r="6405" spans="7:13" x14ac:dyDescent="0.45">
      <c r="G6405" s="497"/>
      <c r="I6405" s="497"/>
      <c r="M6405" s="497"/>
    </row>
    <row r="6406" spans="7:13" x14ac:dyDescent="0.45">
      <c r="G6406" s="497"/>
      <c r="I6406" s="497"/>
      <c r="M6406" s="497"/>
    </row>
    <row r="6407" spans="7:13" x14ac:dyDescent="0.45">
      <c r="G6407" s="497"/>
      <c r="I6407" s="497"/>
      <c r="M6407" s="497"/>
    </row>
    <row r="6408" spans="7:13" x14ac:dyDescent="0.45">
      <c r="G6408" s="497"/>
      <c r="I6408" s="497"/>
      <c r="M6408" s="497"/>
    </row>
    <row r="6409" spans="7:13" x14ac:dyDescent="0.45">
      <c r="G6409" s="497"/>
      <c r="I6409" s="497"/>
      <c r="M6409" s="497"/>
    </row>
    <row r="6410" spans="7:13" x14ac:dyDescent="0.45">
      <c r="G6410" s="497"/>
      <c r="I6410" s="497"/>
      <c r="M6410" s="497"/>
    </row>
    <row r="6411" spans="7:13" x14ac:dyDescent="0.45">
      <c r="G6411" s="497"/>
      <c r="I6411" s="497"/>
      <c r="M6411" s="497"/>
    </row>
    <row r="6412" spans="7:13" x14ac:dyDescent="0.45">
      <c r="G6412" s="497"/>
      <c r="I6412" s="497"/>
      <c r="M6412" s="497"/>
    </row>
    <row r="6413" spans="7:13" x14ac:dyDescent="0.45">
      <c r="G6413" s="497"/>
      <c r="I6413" s="497"/>
      <c r="M6413" s="497"/>
    </row>
    <row r="6414" spans="7:13" x14ac:dyDescent="0.45">
      <c r="G6414" s="497"/>
      <c r="I6414" s="497"/>
      <c r="M6414" s="497"/>
    </row>
    <row r="6415" spans="7:13" x14ac:dyDescent="0.45">
      <c r="G6415" s="497"/>
      <c r="I6415" s="497"/>
      <c r="M6415" s="497"/>
    </row>
    <row r="6416" spans="7:13" x14ac:dyDescent="0.45">
      <c r="G6416" s="497"/>
      <c r="I6416" s="497"/>
      <c r="M6416" s="497"/>
    </row>
    <row r="6417" spans="7:13" x14ac:dyDescent="0.45">
      <c r="G6417" s="497"/>
      <c r="I6417" s="497"/>
      <c r="M6417" s="497"/>
    </row>
    <row r="6418" spans="7:13" x14ac:dyDescent="0.45">
      <c r="G6418" s="497"/>
      <c r="I6418" s="497"/>
      <c r="M6418" s="497"/>
    </row>
    <row r="6419" spans="7:13" x14ac:dyDescent="0.45">
      <c r="G6419" s="497"/>
      <c r="I6419" s="497"/>
      <c r="M6419" s="497"/>
    </row>
    <row r="6420" spans="7:13" x14ac:dyDescent="0.45">
      <c r="G6420" s="497"/>
      <c r="I6420" s="497"/>
      <c r="M6420" s="497"/>
    </row>
    <row r="6421" spans="7:13" x14ac:dyDescent="0.45">
      <c r="G6421" s="497"/>
      <c r="I6421" s="497"/>
      <c r="M6421" s="497"/>
    </row>
    <row r="6422" spans="7:13" x14ac:dyDescent="0.45">
      <c r="G6422" s="497"/>
      <c r="I6422" s="497"/>
      <c r="M6422" s="497"/>
    </row>
    <row r="6423" spans="7:13" x14ac:dyDescent="0.45">
      <c r="G6423" s="497"/>
      <c r="I6423" s="497"/>
      <c r="M6423" s="497"/>
    </row>
    <row r="6424" spans="7:13" x14ac:dyDescent="0.45">
      <c r="G6424" s="497"/>
      <c r="I6424" s="497"/>
      <c r="M6424" s="497"/>
    </row>
    <row r="6425" spans="7:13" x14ac:dyDescent="0.45">
      <c r="G6425" s="497"/>
      <c r="I6425" s="497"/>
      <c r="M6425" s="497"/>
    </row>
    <row r="6426" spans="7:13" x14ac:dyDescent="0.45">
      <c r="G6426" s="497"/>
      <c r="I6426" s="497"/>
      <c r="M6426" s="497"/>
    </row>
    <row r="6427" spans="7:13" x14ac:dyDescent="0.45">
      <c r="G6427" s="497"/>
      <c r="I6427" s="497"/>
      <c r="M6427" s="497"/>
    </row>
    <row r="6428" spans="7:13" x14ac:dyDescent="0.45">
      <c r="G6428" s="497"/>
      <c r="I6428" s="497"/>
      <c r="M6428" s="497"/>
    </row>
    <row r="6429" spans="7:13" x14ac:dyDescent="0.45">
      <c r="G6429" s="497"/>
      <c r="I6429" s="497"/>
      <c r="M6429" s="497"/>
    </row>
    <row r="6430" spans="7:13" x14ac:dyDescent="0.45">
      <c r="G6430" s="497"/>
      <c r="I6430" s="497"/>
      <c r="M6430" s="497"/>
    </row>
    <row r="6431" spans="7:13" x14ac:dyDescent="0.45">
      <c r="G6431" s="497"/>
      <c r="I6431" s="497"/>
      <c r="M6431" s="497"/>
    </row>
    <row r="6432" spans="7:13" x14ac:dyDescent="0.45">
      <c r="G6432" s="497"/>
      <c r="I6432" s="497"/>
      <c r="M6432" s="497"/>
    </row>
    <row r="6433" spans="7:13" x14ac:dyDescent="0.45">
      <c r="G6433" s="497"/>
      <c r="I6433" s="497"/>
      <c r="M6433" s="497"/>
    </row>
    <row r="6434" spans="7:13" x14ac:dyDescent="0.45">
      <c r="G6434" s="497"/>
      <c r="I6434" s="497"/>
      <c r="M6434" s="497"/>
    </row>
    <row r="6435" spans="7:13" x14ac:dyDescent="0.45">
      <c r="G6435" s="497"/>
      <c r="I6435" s="497"/>
      <c r="M6435" s="497"/>
    </row>
    <row r="6436" spans="7:13" x14ac:dyDescent="0.45">
      <c r="G6436" s="497"/>
      <c r="I6436" s="497"/>
      <c r="M6436" s="497"/>
    </row>
    <row r="6437" spans="7:13" x14ac:dyDescent="0.45">
      <c r="G6437" s="497"/>
      <c r="I6437" s="497"/>
      <c r="M6437" s="497"/>
    </row>
    <row r="6438" spans="7:13" x14ac:dyDescent="0.45">
      <c r="G6438" s="497"/>
      <c r="I6438" s="497"/>
      <c r="M6438" s="497"/>
    </row>
    <row r="6439" spans="7:13" x14ac:dyDescent="0.45">
      <c r="G6439" s="497"/>
      <c r="I6439" s="497"/>
      <c r="M6439" s="497"/>
    </row>
    <row r="6440" spans="7:13" x14ac:dyDescent="0.45">
      <c r="G6440" s="497"/>
      <c r="I6440" s="497"/>
      <c r="M6440" s="497"/>
    </row>
    <row r="6441" spans="7:13" x14ac:dyDescent="0.45">
      <c r="G6441" s="497"/>
      <c r="I6441" s="497"/>
      <c r="M6441" s="497"/>
    </row>
    <row r="6442" spans="7:13" x14ac:dyDescent="0.45">
      <c r="G6442" s="497"/>
      <c r="I6442" s="497"/>
      <c r="M6442" s="497"/>
    </row>
    <row r="6443" spans="7:13" x14ac:dyDescent="0.45">
      <c r="G6443" s="497"/>
      <c r="I6443" s="497"/>
      <c r="M6443" s="497"/>
    </row>
    <row r="6444" spans="7:13" x14ac:dyDescent="0.45">
      <c r="G6444" s="497"/>
      <c r="I6444" s="497"/>
      <c r="M6444" s="497"/>
    </row>
    <row r="6445" spans="7:13" x14ac:dyDescent="0.45">
      <c r="G6445" s="497"/>
      <c r="I6445" s="497"/>
      <c r="M6445" s="497"/>
    </row>
    <row r="6446" spans="7:13" x14ac:dyDescent="0.45">
      <c r="G6446" s="497"/>
      <c r="I6446" s="497"/>
      <c r="M6446" s="497"/>
    </row>
    <row r="6447" spans="7:13" x14ac:dyDescent="0.45">
      <c r="G6447" s="497"/>
      <c r="I6447" s="497"/>
      <c r="M6447" s="497"/>
    </row>
    <row r="6448" spans="7:13" x14ac:dyDescent="0.45">
      <c r="G6448" s="497"/>
      <c r="I6448" s="497"/>
      <c r="M6448" s="497"/>
    </row>
    <row r="6449" spans="7:13" x14ac:dyDescent="0.45">
      <c r="G6449" s="497"/>
      <c r="I6449" s="497"/>
      <c r="M6449" s="497"/>
    </row>
    <row r="6450" spans="7:13" x14ac:dyDescent="0.45">
      <c r="G6450" s="497"/>
      <c r="I6450" s="497"/>
      <c r="M6450" s="497"/>
    </row>
    <row r="6451" spans="7:13" x14ac:dyDescent="0.45">
      <c r="G6451" s="497"/>
      <c r="I6451" s="497"/>
      <c r="M6451" s="497"/>
    </row>
    <row r="6452" spans="7:13" x14ac:dyDescent="0.45">
      <c r="G6452" s="497"/>
      <c r="I6452" s="497"/>
      <c r="M6452" s="497"/>
    </row>
    <row r="6453" spans="7:13" x14ac:dyDescent="0.45">
      <c r="G6453" s="497"/>
      <c r="I6453" s="497"/>
      <c r="M6453" s="497"/>
    </row>
    <row r="6454" spans="7:13" x14ac:dyDescent="0.45">
      <c r="G6454" s="497"/>
      <c r="I6454" s="497"/>
      <c r="M6454" s="497"/>
    </row>
    <row r="6455" spans="7:13" x14ac:dyDescent="0.45">
      <c r="G6455" s="497"/>
      <c r="I6455" s="497"/>
      <c r="M6455" s="497"/>
    </row>
    <row r="6456" spans="7:13" x14ac:dyDescent="0.45">
      <c r="G6456" s="497"/>
      <c r="I6456" s="497"/>
      <c r="M6456" s="497"/>
    </row>
    <row r="6457" spans="7:13" x14ac:dyDescent="0.45">
      <c r="G6457" s="497"/>
      <c r="I6457" s="497"/>
      <c r="M6457" s="497"/>
    </row>
    <row r="6458" spans="7:13" x14ac:dyDescent="0.45">
      <c r="G6458" s="497"/>
      <c r="I6458" s="497"/>
      <c r="M6458" s="497"/>
    </row>
    <row r="6459" spans="7:13" x14ac:dyDescent="0.45">
      <c r="G6459" s="497"/>
      <c r="I6459" s="497"/>
      <c r="M6459" s="497"/>
    </row>
    <row r="6460" spans="7:13" x14ac:dyDescent="0.45">
      <c r="G6460" s="497"/>
      <c r="I6460" s="497"/>
      <c r="M6460" s="497"/>
    </row>
    <row r="6461" spans="7:13" x14ac:dyDescent="0.45">
      <c r="G6461" s="497"/>
      <c r="I6461" s="497"/>
      <c r="M6461" s="497"/>
    </row>
    <row r="6462" spans="7:13" x14ac:dyDescent="0.45">
      <c r="G6462" s="497"/>
      <c r="I6462" s="497"/>
      <c r="M6462" s="497"/>
    </row>
    <row r="6463" spans="7:13" x14ac:dyDescent="0.45">
      <c r="G6463" s="497"/>
      <c r="I6463" s="497"/>
      <c r="M6463" s="497"/>
    </row>
    <row r="6464" spans="7:13" x14ac:dyDescent="0.45">
      <c r="G6464" s="497"/>
      <c r="I6464" s="497"/>
      <c r="M6464" s="497"/>
    </row>
    <row r="6465" spans="7:13" x14ac:dyDescent="0.45">
      <c r="G6465" s="497"/>
      <c r="I6465" s="497"/>
      <c r="M6465" s="497"/>
    </row>
    <row r="6466" spans="7:13" x14ac:dyDescent="0.45">
      <c r="G6466" s="497"/>
      <c r="I6466" s="497"/>
      <c r="M6466" s="497"/>
    </row>
    <row r="6467" spans="7:13" x14ac:dyDescent="0.45">
      <c r="G6467" s="497"/>
      <c r="I6467" s="497"/>
      <c r="M6467" s="497"/>
    </row>
    <row r="6468" spans="7:13" x14ac:dyDescent="0.45">
      <c r="G6468" s="497"/>
      <c r="I6468" s="497"/>
      <c r="M6468" s="497"/>
    </row>
    <row r="6469" spans="7:13" x14ac:dyDescent="0.45">
      <c r="G6469" s="497"/>
      <c r="I6469" s="497"/>
      <c r="M6469" s="497"/>
    </row>
    <row r="6470" spans="7:13" x14ac:dyDescent="0.45">
      <c r="G6470" s="497"/>
      <c r="I6470" s="497"/>
      <c r="M6470" s="497"/>
    </row>
    <row r="6471" spans="7:13" x14ac:dyDescent="0.45">
      <c r="G6471" s="497"/>
      <c r="I6471" s="497"/>
      <c r="M6471" s="497"/>
    </row>
    <row r="6472" spans="7:13" x14ac:dyDescent="0.45">
      <c r="G6472" s="497"/>
      <c r="I6472" s="497"/>
      <c r="M6472" s="497"/>
    </row>
    <row r="6473" spans="7:13" x14ac:dyDescent="0.45">
      <c r="G6473" s="497"/>
      <c r="I6473" s="497"/>
      <c r="M6473" s="497"/>
    </row>
    <row r="6474" spans="7:13" x14ac:dyDescent="0.45">
      <c r="G6474" s="497"/>
      <c r="I6474" s="497"/>
      <c r="M6474" s="497"/>
    </row>
    <row r="6475" spans="7:13" x14ac:dyDescent="0.45">
      <c r="G6475" s="497"/>
      <c r="I6475" s="497"/>
      <c r="M6475" s="497"/>
    </row>
    <row r="6476" spans="7:13" x14ac:dyDescent="0.45">
      <c r="G6476" s="497"/>
      <c r="I6476" s="497"/>
      <c r="M6476" s="497"/>
    </row>
    <row r="6477" spans="7:13" x14ac:dyDescent="0.45">
      <c r="G6477" s="497"/>
      <c r="I6477" s="497"/>
      <c r="M6477" s="497"/>
    </row>
    <row r="6478" spans="7:13" x14ac:dyDescent="0.45">
      <c r="G6478" s="497"/>
      <c r="I6478" s="497"/>
      <c r="M6478" s="497"/>
    </row>
    <row r="6479" spans="7:13" x14ac:dyDescent="0.45">
      <c r="G6479" s="497"/>
      <c r="I6479" s="497"/>
      <c r="M6479" s="497"/>
    </row>
    <row r="6480" spans="7:13" x14ac:dyDescent="0.45">
      <c r="G6480" s="497"/>
      <c r="I6480" s="497"/>
      <c r="M6480" s="497"/>
    </row>
    <row r="6481" spans="7:13" x14ac:dyDescent="0.45">
      <c r="G6481" s="497"/>
      <c r="I6481" s="497"/>
      <c r="M6481" s="497"/>
    </row>
    <row r="6482" spans="7:13" x14ac:dyDescent="0.45">
      <c r="G6482" s="497"/>
      <c r="I6482" s="497"/>
      <c r="M6482" s="497"/>
    </row>
    <row r="6483" spans="7:13" x14ac:dyDescent="0.45">
      <c r="G6483" s="497"/>
      <c r="I6483" s="497"/>
      <c r="M6483" s="497"/>
    </row>
    <row r="6484" spans="7:13" x14ac:dyDescent="0.45">
      <c r="G6484" s="497"/>
      <c r="I6484" s="497"/>
      <c r="M6484" s="497"/>
    </row>
    <row r="6485" spans="7:13" x14ac:dyDescent="0.45">
      <c r="G6485" s="497"/>
      <c r="I6485" s="497"/>
      <c r="M6485" s="497"/>
    </row>
    <row r="6486" spans="7:13" x14ac:dyDescent="0.45">
      <c r="G6486" s="497"/>
      <c r="I6486" s="497"/>
      <c r="M6486" s="497"/>
    </row>
    <row r="6487" spans="7:13" x14ac:dyDescent="0.45">
      <c r="G6487" s="497"/>
      <c r="I6487" s="497"/>
      <c r="M6487" s="497"/>
    </row>
    <row r="6488" spans="7:13" x14ac:dyDescent="0.45">
      <c r="G6488" s="497"/>
      <c r="I6488" s="497"/>
      <c r="M6488" s="497"/>
    </row>
    <row r="6489" spans="7:13" x14ac:dyDescent="0.45">
      <c r="G6489" s="497"/>
      <c r="I6489" s="497"/>
      <c r="M6489" s="497"/>
    </row>
    <row r="6490" spans="7:13" x14ac:dyDescent="0.45">
      <c r="G6490" s="497"/>
      <c r="I6490" s="497"/>
      <c r="M6490" s="497"/>
    </row>
    <row r="6491" spans="7:13" x14ac:dyDescent="0.45">
      <c r="G6491" s="497"/>
      <c r="I6491" s="497"/>
      <c r="M6491" s="497"/>
    </row>
    <row r="6492" spans="7:13" x14ac:dyDescent="0.45">
      <c r="G6492" s="497"/>
      <c r="I6492" s="497"/>
      <c r="M6492" s="497"/>
    </row>
    <row r="6493" spans="7:13" x14ac:dyDescent="0.45">
      <c r="G6493" s="497"/>
      <c r="I6493" s="497"/>
      <c r="M6493" s="497"/>
    </row>
    <row r="6494" spans="7:13" x14ac:dyDescent="0.45">
      <c r="G6494" s="497"/>
      <c r="I6494" s="497"/>
      <c r="M6494" s="497"/>
    </row>
    <row r="6495" spans="7:13" x14ac:dyDescent="0.45">
      <c r="G6495" s="497"/>
      <c r="I6495" s="497"/>
      <c r="M6495" s="497"/>
    </row>
    <row r="6496" spans="7:13" x14ac:dyDescent="0.45">
      <c r="G6496" s="497"/>
      <c r="I6496" s="497"/>
      <c r="M6496" s="497"/>
    </row>
    <row r="6497" spans="7:13" x14ac:dyDescent="0.45">
      <c r="G6497" s="497"/>
      <c r="I6497" s="497"/>
      <c r="M6497" s="497"/>
    </row>
    <row r="6498" spans="7:13" x14ac:dyDescent="0.45">
      <c r="G6498" s="497"/>
      <c r="I6498" s="497"/>
      <c r="M6498" s="497"/>
    </row>
    <row r="6499" spans="7:13" x14ac:dyDescent="0.45">
      <c r="G6499" s="497"/>
      <c r="I6499" s="497"/>
      <c r="M6499" s="497"/>
    </row>
    <row r="6500" spans="7:13" x14ac:dyDescent="0.45">
      <c r="G6500" s="497"/>
      <c r="I6500" s="497"/>
      <c r="M6500" s="497"/>
    </row>
    <row r="6501" spans="7:13" x14ac:dyDescent="0.45">
      <c r="G6501" s="497"/>
      <c r="I6501" s="497"/>
      <c r="M6501" s="497"/>
    </row>
    <row r="6502" spans="7:13" x14ac:dyDescent="0.45">
      <c r="G6502" s="497"/>
      <c r="I6502" s="497"/>
      <c r="M6502" s="497"/>
    </row>
    <row r="6503" spans="7:13" x14ac:dyDescent="0.45">
      <c r="G6503" s="497"/>
      <c r="I6503" s="497"/>
      <c r="M6503" s="497"/>
    </row>
    <row r="6504" spans="7:13" x14ac:dyDescent="0.45">
      <c r="G6504" s="497"/>
      <c r="I6504" s="497"/>
      <c r="M6504" s="497"/>
    </row>
    <row r="6505" spans="7:13" x14ac:dyDescent="0.45">
      <c r="G6505" s="497"/>
      <c r="I6505" s="497"/>
      <c r="M6505" s="497"/>
    </row>
    <row r="6506" spans="7:13" x14ac:dyDescent="0.45">
      <c r="G6506" s="497"/>
      <c r="I6506" s="497"/>
      <c r="M6506" s="497"/>
    </row>
    <row r="6507" spans="7:13" x14ac:dyDescent="0.45">
      <c r="G6507" s="497"/>
      <c r="I6507" s="497"/>
      <c r="M6507" s="497"/>
    </row>
    <row r="6508" spans="7:13" x14ac:dyDescent="0.45">
      <c r="G6508" s="497"/>
      <c r="I6508" s="497"/>
      <c r="M6508" s="497"/>
    </row>
    <row r="6509" spans="7:13" x14ac:dyDescent="0.45">
      <c r="G6509" s="497"/>
      <c r="I6509" s="497"/>
      <c r="M6509" s="497"/>
    </row>
    <row r="6510" spans="7:13" x14ac:dyDescent="0.45">
      <c r="G6510" s="497"/>
      <c r="I6510" s="497"/>
      <c r="M6510" s="497"/>
    </row>
    <row r="6511" spans="7:13" x14ac:dyDescent="0.45">
      <c r="G6511" s="497"/>
      <c r="I6511" s="497"/>
      <c r="M6511" s="497"/>
    </row>
    <row r="6512" spans="7:13" x14ac:dyDescent="0.45">
      <c r="G6512" s="497"/>
      <c r="I6512" s="497"/>
      <c r="M6512" s="497"/>
    </row>
    <row r="6513" spans="7:13" x14ac:dyDescent="0.45">
      <c r="G6513" s="497"/>
      <c r="I6513" s="497"/>
      <c r="M6513" s="497"/>
    </row>
    <row r="6514" spans="7:13" x14ac:dyDescent="0.45">
      <c r="G6514" s="497"/>
      <c r="I6514" s="497"/>
      <c r="M6514" s="497"/>
    </row>
    <row r="6515" spans="7:13" x14ac:dyDescent="0.45">
      <c r="G6515" s="497"/>
      <c r="I6515" s="497"/>
      <c r="M6515" s="497"/>
    </row>
    <row r="6516" spans="7:13" x14ac:dyDescent="0.45">
      <c r="G6516" s="497"/>
      <c r="I6516" s="497"/>
      <c r="M6516" s="497"/>
    </row>
    <row r="6517" spans="7:13" x14ac:dyDescent="0.45">
      <c r="G6517" s="497"/>
      <c r="I6517" s="497"/>
      <c r="M6517" s="497"/>
    </row>
    <row r="6518" spans="7:13" x14ac:dyDescent="0.45">
      <c r="G6518" s="497"/>
      <c r="I6518" s="497"/>
      <c r="M6518" s="497"/>
    </row>
    <row r="6519" spans="7:13" x14ac:dyDescent="0.45">
      <c r="G6519" s="497"/>
      <c r="I6519" s="497"/>
      <c r="M6519" s="497"/>
    </row>
    <row r="6520" spans="7:13" x14ac:dyDescent="0.45">
      <c r="G6520" s="497"/>
      <c r="I6520" s="497"/>
      <c r="M6520" s="497"/>
    </row>
    <row r="6521" spans="7:13" x14ac:dyDescent="0.45">
      <c r="G6521" s="497"/>
      <c r="I6521" s="497"/>
      <c r="M6521" s="497"/>
    </row>
    <row r="6522" spans="7:13" x14ac:dyDescent="0.45">
      <c r="G6522" s="497"/>
      <c r="I6522" s="497"/>
      <c r="M6522" s="497"/>
    </row>
    <row r="6523" spans="7:13" x14ac:dyDescent="0.45">
      <c r="G6523" s="497"/>
      <c r="I6523" s="497"/>
      <c r="M6523" s="497"/>
    </row>
    <row r="6524" spans="7:13" x14ac:dyDescent="0.45">
      <c r="G6524" s="497"/>
      <c r="I6524" s="497"/>
      <c r="M6524" s="497"/>
    </row>
    <row r="6525" spans="7:13" x14ac:dyDescent="0.45">
      <c r="G6525" s="497"/>
      <c r="I6525" s="497"/>
      <c r="M6525" s="497"/>
    </row>
    <row r="6526" spans="7:13" x14ac:dyDescent="0.45">
      <c r="G6526" s="497"/>
      <c r="I6526" s="497"/>
      <c r="M6526" s="497"/>
    </row>
    <row r="6527" spans="7:13" x14ac:dyDescent="0.45">
      <c r="G6527" s="497"/>
      <c r="I6527" s="497"/>
      <c r="M6527" s="497"/>
    </row>
    <row r="6528" spans="7:13" x14ac:dyDescent="0.45">
      <c r="G6528" s="497"/>
      <c r="I6528" s="497"/>
      <c r="M6528" s="497"/>
    </row>
    <row r="6529" spans="7:13" x14ac:dyDescent="0.45">
      <c r="G6529" s="497"/>
      <c r="I6529" s="497"/>
      <c r="M6529" s="497"/>
    </row>
    <row r="6530" spans="7:13" x14ac:dyDescent="0.45">
      <c r="G6530" s="497"/>
      <c r="I6530" s="497"/>
      <c r="M6530" s="497"/>
    </row>
    <row r="6531" spans="7:13" x14ac:dyDescent="0.45">
      <c r="G6531" s="497"/>
      <c r="I6531" s="497"/>
      <c r="M6531" s="497"/>
    </row>
    <row r="6532" spans="7:13" x14ac:dyDescent="0.45">
      <c r="G6532" s="497"/>
      <c r="I6532" s="497"/>
      <c r="M6532" s="497"/>
    </row>
    <row r="6533" spans="7:13" x14ac:dyDescent="0.45">
      <c r="G6533" s="497"/>
      <c r="I6533" s="497"/>
      <c r="M6533" s="497"/>
    </row>
    <row r="6534" spans="7:13" x14ac:dyDescent="0.45">
      <c r="G6534" s="497"/>
      <c r="I6534" s="497"/>
      <c r="M6534" s="497"/>
    </row>
    <row r="6535" spans="7:13" x14ac:dyDescent="0.45">
      <c r="G6535" s="497"/>
      <c r="I6535" s="497"/>
      <c r="M6535" s="497"/>
    </row>
    <row r="6536" spans="7:13" x14ac:dyDescent="0.45">
      <c r="G6536" s="497"/>
      <c r="I6536" s="497"/>
      <c r="M6536" s="497"/>
    </row>
    <row r="6537" spans="7:13" x14ac:dyDescent="0.45">
      <c r="G6537" s="497"/>
      <c r="I6537" s="497"/>
      <c r="M6537" s="497"/>
    </row>
    <row r="6538" spans="7:13" x14ac:dyDescent="0.45">
      <c r="G6538" s="497"/>
      <c r="I6538" s="497"/>
      <c r="M6538" s="497"/>
    </row>
    <row r="6539" spans="7:13" x14ac:dyDescent="0.45">
      <c r="G6539" s="497"/>
      <c r="I6539" s="497"/>
      <c r="M6539" s="497"/>
    </row>
    <row r="6540" spans="7:13" x14ac:dyDescent="0.45">
      <c r="G6540" s="497"/>
      <c r="I6540" s="497"/>
      <c r="M6540" s="497"/>
    </row>
    <row r="6541" spans="7:13" x14ac:dyDescent="0.45">
      <c r="G6541" s="497"/>
      <c r="I6541" s="497"/>
      <c r="M6541" s="497"/>
    </row>
    <row r="6542" spans="7:13" x14ac:dyDescent="0.45">
      <c r="G6542" s="497"/>
      <c r="I6542" s="497"/>
      <c r="M6542" s="497"/>
    </row>
    <row r="6543" spans="7:13" x14ac:dyDescent="0.45">
      <c r="G6543" s="497"/>
      <c r="I6543" s="497"/>
      <c r="M6543" s="497"/>
    </row>
    <row r="6544" spans="7:13" x14ac:dyDescent="0.45">
      <c r="G6544" s="497"/>
      <c r="I6544" s="497"/>
      <c r="M6544" s="497"/>
    </row>
    <row r="6545" spans="7:13" x14ac:dyDescent="0.45">
      <c r="G6545" s="497"/>
      <c r="I6545" s="497"/>
      <c r="M6545" s="497"/>
    </row>
    <row r="6546" spans="7:13" x14ac:dyDescent="0.45">
      <c r="G6546" s="497"/>
      <c r="I6546" s="497"/>
      <c r="M6546" s="497"/>
    </row>
    <row r="6547" spans="7:13" x14ac:dyDescent="0.45">
      <c r="G6547" s="497"/>
      <c r="I6547" s="497"/>
      <c r="M6547" s="497"/>
    </row>
    <row r="6548" spans="7:13" x14ac:dyDescent="0.45">
      <c r="G6548" s="497"/>
      <c r="I6548" s="497"/>
      <c r="M6548" s="497"/>
    </row>
    <row r="6549" spans="7:13" x14ac:dyDescent="0.45">
      <c r="G6549" s="497"/>
      <c r="I6549" s="497"/>
      <c r="M6549" s="497"/>
    </row>
    <row r="6550" spans="7:13" x14ac:dyDescent="0.45">
      <c r="G6550" s="497"/>
      <c r="I6550" s="497"/>
      <c r="M6550" s="497"/>
    </row>
    <row r="6551" spans="7:13" x14ac:dyDescent="0.45">
      <c r="G6551" s="497"/>
      <c r="I6551" s="497"/>
      <c r="M6551" s="497"/>
    </row>
    <row r="6552" spans="7:13" x14ac:dyDescent="0.45">
      <c r="G6552" s="497"/>
      <c r="I6552" s="497"/>
      <c r="M6552" s="497"/>
    </row>
    <row r="6553" spans="7:13" x14ac:dyDescent="0.45">
      <c r="G6553" s="497"/>
      <c r="I6553" s="497"/>
      <c r="M6553" s="497"/>
    </row>
    <row r="6554" spans="7:13" x14ac:dyDescent="0.45">
      <c r="G6554" s="497"/>
      <c r="I6554" s="497"/>
      <c r="M6554" s="497"/>
    </row>
    <row r="6555" spans="7:13" x14ac:dyDescent="0.45">
      <c r="G6555" s="497"/>
      <c r="I6555" s="497"/>
      <c r="M6555" s="497"/>
    </row>
    <row r="6556" spans="7:13" x14ac:dyDescent="0.45">
      <c r="G6556" s="497"/>
      <c r="I6556" s="497"/>
      <c r="M6556" s="497"/>
    </row>
    <row r="6557" spans="7:13" x14ac:dyDescent="0.45">
      <c r="G6557" s="497"/>
      <c r="I6557" s="497"/>
      <c r="M6557" s="497"/>
    </row>
    <row r="6558" spans="7:13" x14ac:dyDescent="0.45">
      <c r="G6558" s="497"/>
      <c r="I6558" s="497"/>
      <c r="M6558" s="497"/>
    </row>
    <row r="6559" spans="7:13" x14ac:dyDescent="0.45">
      <c r="G6559" s="497"/>
      <c r="I6559" s="497"/>
      <c r="M6559" s="497"/>
    </row>
    <row r="6560" spans="7:13" x14ac:dyDescent="0.45">
      <c r="G6560" s="497"/>
      <c r="I6560" s="497"/>
      <c r="M6560" s="497"/>
    </row>
    <row r="6561" spans="7:13" x14ac:dyDescent="0.45">
      <c r="G6561" s="497"/>
      <c r="I6561" s="497"/>
      <c r="M6561" s="497"/>
    </row>
    <row r="6562" spans="7:13" x14ac:dyDescent="0.45">
      <c r="G6562" s="497"/>
      <c r="I6562" s="497"/>
      <c r="M6562" s="497"/>
    </row>
    <row r="6563" spans="7:13" x14ac:dyDescent="0.45">
      <c r="G6563" s="497"/>
      <c r="I6563" s="497"/>
      <c r="M6563" s="497"/>
    </row>
    <row r="6564" spans="7:13" x14ac:dyDescent="0.45">
      <c r="G6564" s="497"/>
      <c r="I6564" s="497"/>
      <c r="M6564" s="497"/>
    </row>
    <row r="6565" spans="7:13" x14ac:dyDescent="0.45">
      <c r="G6565" s="497"/>
      <c r="I6565" s="497"/>
      <c r="M6565" s="497"/>
    </row>
    <row r="6566" spans="7:13" x14ac:dyDescent="0.45">
      <c r="G6566" s="497"/>
      <c r="I6566" s="497"/>
      <c r="M6566" s="497"/>
    </row>
    <row r="6567" spans="7:13" x14ac:dyDescent="0.45">
      <c r="G6567" s="497"/>
      <c r="I6567" s="497"/>
      <c r="M6567" s="497"/>
    </row>
    <row r="6568" spans="7:13" x14ac:dyDescent="0.45">
      <c r="G6568" s="497"/>
      <c r="I6568" s="497"/>
      <c r="M6568" s="497"/>
    </row>
    <row r="6569" spans="7:13" x14ac:dyDescent="0.45">
      <c r="G6569" s="497"/>
      <c r="I6569" s="497"/>
      <c r="M6569" s="497"/>
    </row>
    <row r="6570" spans="7:13" x14ac:dyDescent="0.45">
      <c r="G6570" s="497"/>
      <c r="I6570" s="497"/>
      <c r="M6570" s="497"/>
    </row>
    <row r="6571" spans="7:13" x14ac:dyDescent="0.45">
      <c r="G6571" s="497"/>
      <c r="I6571" s="497"/>
      <c r="M6571" s="497"/>
    </row>
    <row r="6572" spans="7:13" x14ac:dyDescent="0.45">
      <c r="G6572" s="497"/>
      <c r="I6572" s="497"/>
      <c r="M6572" s="497"/>
    </row>
    <row r="6573" spans="7:13" x14ac:dyDescent="0.45">
      <c r="G6573" s="497"/>
      <c r="I6573" s="497"/>
      <c r="M6573" s="497"/>
    </row>
    <row r="6574" spans="7:13" x14ac:dyDescent="0.45">
      <c r="G6574" s="497"/>
      <c r="I6574" s="497"/>
      <c r="M6574" s="497"/>
    </row>
    <row r="6575" spans="7:13" x14ac:dyDescent="0.45">
      <c r="G6575" s="497"/>
      <c r="I6575" s="497"/>
      <c r="M6575" s="497"/>
    </row>
    <row r="6576" spans="7:13" x14ac:dyDescent="0.45">
      <c r="G6576" s="497"/>
      <c r="I6576" s="497"/>
      <c r="M6576" s="497"/>
    </row>
    <row r="6577" spans="7:13" x14ac:dyDescent="0.45">
      <c r="G6577" s="497"/>
      <c r="I6577" s="497"/>
      <c r="M6577" s="497"/>
    </row>
    <row r="6578" spans="7:13" x14ac:dyDescent="0.45">
      <c r="G6578" s="497"/>
      <c r="I6578" s="497"/>
      <c r="M6578" s="497"/>
    </row>
    <row r="6579" spans="7:13" x14ac:dyDescent="0.45">
      <c r="G6579" s="497"/>
      <c r="I6579" s="497"/>
      <c r="M6579" s="497"/>
    </row>
    <row r="6580" spans="7:13" x14ac:dyDescent="0.45">
      <c r="G6580" s="497"/>
      <c r="I6580" s="497"/>
      <c r="M6580" s="497"/>
    </row>
    <row r="6581" spans="7:13" x14ac:dyDescent="0.45">
      <c r="G6581" s="497"/>
      <c r="I6581" s="497"/>
      <c r="M6581" s="497"/>
    </row>
    <row r="6582" spans="7:13" x14ac:dyDescent="0.45">
      <c r="G6582" s="497"/>
      <c r="I6582" s="497"/>
      <c r="M6582" s="497"/>
    </row>
    <row r="6583" spans="7:13" x14ac:dyDescent="0.45">
      <c r="G6583" s="497"/>
      <c r="I6583" s="497"/>
      <c r="M6583" s="497"/>
    </row>
    <row r="6584" spans="7:13" x14ac:dyDescent="0.45">
      <c r="G6584" s="497"/>
      <c r="I6584" s="497"/>
      <c r="M6584" s="497"/>
    </row>
    <row r="6585" spans="7:13" x14ac:dyDescent="0.45">
      <c r="G6585" s="497"/>
      <c r="I6585" s="497"/>
      <c r="M6585" s="497"/>
    </row>
    <row r="6586" spans="7:13" x14ac:dyDescent="0.45">
      <c r="G6586" s="497"/>
      <c r="I6586" s="497"/>
      <c r="M6586" s="497"/>
    </row>
    <row r="6587" spans="7:13" x14ac:dyDescent="0.45">
      <c r="G6587" s="497"/>
      <c r="I6587" s="497"/>
      <c r="M6587" s="497"/>
    </row>
    <row r="6588" spans="7:13" x14ac:dyDescent="0.45">
      <c r="G6588" s="497"/>
      <c r="I6588" s="497"/>
      <c r="M6588" s="497"/>
    </row>
    <row r="6589" spans="7:13" x14ac:dyDescent="0.45">
      <c r="G6589" s="497"/>
      <c r="I6589" s="497"/>
      <c r="M6589" s="497"/>
    </row>
    <row r="6590" spans="7:13" x14ac:dyDescent="0.45">
      <c r="G6590" s="497"/>
      <c r="I6590" s="497"/>
      <c r="M6590" s="497"/>
    </row>
    <row r="6591" spans="7:13" x14ac:dyDescent="0.45">
      <c r="G6591" s="497"/>
      <c r="I6591" s="497"/>
      <c r="M6591" s="497"/>
    </row>
    <row r="6592" spans="7:13" x14ac:dyDescent="0.45">
      <c r="G6592" s="497"/>
      <c r="I6592" s="497"/>
      <c r="M6592" s="497"/>
    </row>
    <row r="6593" spans="7:13" x14ac:dyDescent="0.45">
      <c r="G6593" s="497"/>
      <c r="I6593" s="497"/>
      <c r="M6593" s="497"/>
    </row>
    <row r="6594" spans="7:13" x14ac:dyDescent="0.45">
      <c r="G6594" s="497"/>
      <c r="I6594" s="497"/>
      <c r="M6594" s="497"/>
    </row>
    <row r="6595" spans="7:13" x14ac:dyDescent="0.45">
      <c r="G6595" s="497"/>
      <c r="I6595" s="497"/>
      <c r="M6595" s="497"/>
    </row>
    <row r="6596" spans="7:13" x14ac:dyDescent="0.45">
      <c r="G6596" s="497"/>
      <c r="I6596" s="497"/>
      <c r="M6596" s="497"/>
    </row>
    <row r="6597" spans="7:13" x14ac:dyDescent="0.45">
      <c r="G6597" s="497"/>
      <c r="I6597" s="497"/>
      <c r="M6597" s="497"/>
    </row>
    <row r="6598" spans="7:13" x14ac:dyDescent="0.45">
      <c r="G6598" s="497"/>
      <c r="I6598" s="497"/>
      <c r="M6598" s="497"/>
    </row>
    <row r="6599" spans="7:13" x14ac:dyDescent="0.45">
      <c r="G6599" s="497"/>
      <c r="I6599" s="497"/>
      <c r="M6599" s="497"/>
    </row>
    <row r="6600" spans="7:13" x14ac:dyDescent="0.45">
      <c r="G6600" s="497"/>
      <c r="I6600" s="497"/>
      <c r="M6600" s="497"/>
    </row>
    <row r="6601" spans="7:13" x14ac:dyDescent="0.45">
      <c r="G6601" s="497"/>
      <c r="I6601" s="497"/>
      <c r="M6601" s="497"/>
    </row>
    <row r="6602" spans="7:13" x14ac:dyDescent="0.45">
      <c r="G6602" s="497"/>
      <c r="I6602" s="497"/>
      <c r="M6602" s="497"/>
    </row>
    <row r="6603" spans="7:13" x14ac:dyDescent="0.45">
      <c r="G6603" s="497"/>
      <c r="I6603" s="497"/>
      <c r="M6603" s="497"/>
    </row>
    <row r="6604" spans="7:13" x14ac:dyDescent="0.45">
      <c r="G6604" s="497"/>
      <c r="I6604" s="497"/>
      <c r="M6604" s="497"/>
    </row>
    <row r="6605" spans="7:13" x14ac:dyDescent="0.45">
      <c r="G6605" s="497"/>
      <c r="I6605" s="497"/>
      <c r="M6605" s="497"/>
    </row>
    <row r="6606" spans="7:13" x14ac:dyDescent="0.45">
      <c r="G6606" s="497"/>
      <c r="I6606" s="497"/>
      <c r="M6606" s="497"/>
    </row>
    <row r="6607" spans="7:13" x14ac:dyDescent="0.45">
      <c r="G6607" s="497"/>
      <c r="I6607" s="497"/>
      <c r="M6607" s="497"/>
    </row>
    <row r="6608" spans="7:13" x14ac:dyDescent="0.45">
      <c r="G6608" s="497"/>
      <c r="I6608" s="497"/>
      <c r="M6608" s="497"/>
    </row>
    <row r="6609" spans="7:13" x14ac:dyDescent="0.45">
      <c r="G6609" s="497"/>
      <c r="I6609" s="497"/>
      <c r="M6609" s="497"/>
    </row>
    <row r="6610" spans="7:13" x14ac:dyDescent="0.45">
      <c r="G6610" s="497"/>
      <c r="I6610" s="497"/>
      <c r="M6610" s="497"/>
    </row>
    <row r="6611" spans="7:13" x14ac:dyDescent="0.45">
      <c r="G6611" s="497"/>
      <c r="I6611" s="497"/>
      <c r="M6611" s="497"/>
    </row>
    <row r="6612" spans="7:13" x14ac:dyDescent="0.45">
      <c r="G6612" s="497"/>
      <c r="I6612" s="497"/>
      <c r="M6612" s="497"/>
    </row>
    <row r="6613" spans="7:13" x14ac:dyDescent="0.45">
      <c r="G6613" s="497"/>
      <c r="I6613" s="497"/>
      <c r="M6613" s="497"/>
    </row>
    <row r="6614" spans="7:13" x14ac:dyDescent="0.45">
      <c r="G6614" s="497"/>
      <c r="I6614" s="497"/>
      <c r="M6614" s="497"/>
    </row>
    <row r="6615" spans="7:13" x14ac:dyDescent="0.45">
      <c r="G6615" s="497"/>
      <c r="I6615" s="497"/>
      <c r="M6615" s="497"/>
    </row>
    <row r="6616" spans="7:13" x14ac:dyDescent="0.45">
      <c r="G6616" s="497"/>
      <c r="I6616" s="497"/>
      <c r="M6616" s="497"/>
    </row>
    <row r="6617" spans="7:13" x14ac:dyDescent="0.45">
      <c r="G6617" s="497"/>
      <c r="I6617" s="497"/>
      <c r="M6617" s="497"/>
    </row>
    <row r="6618" spans="7:13" x14ac:dyDescent="0.45">
      <c r="G6618" s="497"/>
      <c r="I6618" s="497"/>
      <c r="M6618" s="497"/>
    </row>
    <row r="6619" spans="7:13" x14ac:dyDescent="0.45">
      <c r="G6619" s="497"/>
      <c r="I6619" s="497"/>
      <c r="M6619" s="497"/>
    </row>
    <row r="6620" spans="7:13" x14ac:dyDescent="0.45">
      <c r="G6620" s="497"/>
      <c r="I6620" s="497"/>
      <c r="M6620" s="497"/>
    </row>
    <row r="6621" spans="7:13" x14ac:dyDescent="0.45">
      <c r="G6621" s="497"/>
      <c r="I6621" s="497"/>
      <c r="M6621" s="497"/>
    </row>
    <row r="6622" spans="7:13" x14ac:dyDescent="0.45">
      <c r="G6622" s="497"/>
      <c r="I6622" s="497"/>
      <c r="M6622" s="497"/>
    </row>
    <row r="6623" spans="7:13" x14ac:dyDescent="0.45">
      <c r="G6623" s="497"/>
      <c r="I6623" s="497"/>
      <c r="M6623" s="497"/>
    </row>
    <row r="6624" spans="7:13" x14ac:dyDescent="0.45">
      <c r="G6624" s="497"/>
      <c r="I6624" s="497"/>
      <c r="M6624" s="497"/>
    </row>
    <row r="6625" spans="7:13" x14ac:dyDescent="0.45">
      <c r="G6625" s="497"/>
      <c r="I6625" s="497"/>
      <c r="M6625" s="497"/>
    </row>
    <row r="6626" spans="7:13" x14ac:dyDescent="0.45">
      <c r="G6626" s="497"/>
      <c r="I6626" s="497"/>
      <c r="M6626" s="497"/>
    </row>
    <row r="6627" spans="7:13" x14ac:dyDescent="0.45">
      <c r="G6627" s="497"/>
      <c r="I6627" s="497"/>
      <c r="M6627" s="497"/>
    </row>
    <row r="6628" spans="7:13" x14ac:dyDescent="0.45">
      <c r="G6628" s="497"/>
      <c r="I6628" s="497"/>
      <c r="M6628" s="497"/>
    </row>
    <row r="6629" spans="7:13" x14ac:dyDescent="0.45">
      <c r="G6629" s="497"/>
      <c r="I6629" s="497"/>
      <c r="M6629" s="497"/>
    </row>
    <row r="6630" spans="7:13" x14ac:dyDescent="0.45">
      <c r="G6630" s="497"/>
      <c r="I6630" s="497"/>
      <c r="M6630" s="497"/>
    </row>
    <row r="6631" spans="7:13" x14ac:dyDescent="0.45">
      <c r="G6631" s="497"/>
      <c r="I6631" s="497"/>
      <c r="M6631" s="497"/>
    </row>
    <row r="6632" spans="7:13" x14ac:dyDescent="0.45">
      <c r="G6632" s="497"/>
      <c r="I6632" s="497"/>
      <c r="M6632" s="497"/>
    </row>
    <row r="6633" spans="7:13" x14ac:dyDescent="0.45">
      <c r="G6633" s="497"/>
      <c r="I6633" s="497"/>
      <c r="M6633" s="497"/>
    </row>
    <row r="6634" spans="7:13" x14ac:dyDescent="0.45">
      <c r="G6634" s="497"/>
      <c r="I6634" s="497"/>
      <c r="M6634" s="497"/>
    </row>
    <row r="6635" spans="7:13" x14ac:dyDescent="0.45">
      <c r="G6635" s="497"/>
      <c r="I6635" s="497"/>
      <c r="M6635" s="497"/>
    </row>
    <row r="6636" spans="7:13" x14ac:dyDescent="0.45">
      <c r="G6636" s="497"/>
      <c r="I6636" s="497"/>
      <c r="M6636" s="497"/>
    </row>
    <row r="6637" spans="7:13" x14ac:dyDescent="0.45">
      <c r="G6637" s="497"/>
      <c r="I6637" s="497"/>
      <c r="M6637" s="497"/>
    </row>
    <row r="6638" spans="7:13" x14ac:dyDescent="0.45">
      <c r="G6638" s="497"/>
      <c r="I6638" s="497"/>
      <c r="M6638" s="497"/>
    </row>
    <row r="6639" spans="7:13" x14ac:dyDescent="0.45">
      <c r="G6639" s="497"/>
      <c r="I6639" s="497"/>
      <c r="M6639" s="497"/>
    </row>
    <row r="6640" spans="7:13" x14ac:dyDescent="0.45">
      <c r="G6640" s="497"/>
      <c r="I6640" s="497"/>
      <c r="M6640" s="497"/>
    </row>
    <row r="6641" spans="7:13" x14ac:dyDescent="0.45">
      <c r="G6641" s="497"/>
      <c r="I6641" s="497"/>
      <c r="M6641" s="497"/>
    </row>
    <row r="6642" spans="7:13" x14ac:dyDescent="0.45">
      <c r="G6642" s="497"/>
      <c r="I6642" s="497"/>
      <c r="M6642" s="497"/>
    </row>
    <row r="6643" spans="7:13" x14ac:dyDescent="0.45">
      <c r="G6643" s="497"/>
      <c r="I6643" s="497"/>
      <c r="M6643" s="497"/>
    </row>
    <row r="6644" spans="7:13" x14ac:dyDescent="0.45">
      <c r="G6644" s="497"/>
      <c r="I6644" s="497"/>
      <c r="M6644" s="497"/>
    </row>
    <row r="6645" spans="7:13" x14ac:dyDescent="0.45">
      <c r="I6645" s="497"/>
    </row>
    <row r="6646" spans="7:13" x14ac:dyDescent="0.45">
      <c r="G6646" s="497"/>
      <c r="I6646" s="497"/>
      <c r="M6646" s="497"/>
    </row>
    <row r="6647" spans="7:13" x14ac:dyDescent="0.45">
      <c r="G6647" s="497"/>
      <c r="I6647" s="497"/>
      <c r="M6647" s="497"/>
    </row>
    <row r="6648" spans="7:13" x14ac:dyDescent="0.45">
      <c r="G6648" s="497"/>
      <c r="I6648" s="497"/>
      <c r="M6648" s="517"/>
    </row>
    <row r="6649" spans="7:13" x14ac:dyDescent="0.45">
      <c r="G6649" s="497"/>
      <c r="I6649" s="497"/>
      <c r="M6649" s="497"/>
    </row>
    <row r="6650" spans="7:13" x14ac:dyDescent="0.45">
      <c r="G6650" s="497"/>
      <c r="I6650" s="497"/>
      <c r="M6650" s="497"/>
    </row>
    <row r="6651" spans="7:13" x14ac:dyDescent="0.45">
      <c r="G6651" s="497"/>
      <c r="I6651" s="497"/>
      <c r="M6651" s="497"/>
    </row>
    <row r="6652" spans="7:13" x14ac:dyDescent="0.45">
      <c r="G6652" s="497"/>
      <c r="I6652" s="497"/>
      <c r="M6652" s="497"/>
    </row>
    <row r="6653" spans="7:13" x14ac:dyDescent="0.45">
      <c r="G6653" s="497"/>
      <c r="I6653" s="497"/>
      <c r="M6653" s="517"/>
    </row>
    <row r="6654" spans="7:13" x14ac:dyDescent="0.45">
      <c r="G6654" s="497"/>
      <c r="I6654" s="497"/>
      <c r="M6654" s="497"/>
    </row>
    <row r="6655" spans="7:13" x14ac:dyDescent="0.45">
      <c r="G6655" s="497"/>
      <c r="I6655" s="497"/>
      <c r="M6655" s="497"/>
    </row>
    <row r="6656" spans="7:13" x14ac:dyDescent="0.45">
      <c r="G6656" s="497"/>
      <c r="I6656" s="497"/>
      <c r="M6656" s="497"/>
    </row>
    <row r="6657" spans="7:13" x14ac:dyDescent="0.45">
      <c r="G6657" s="497"/>
      <c r="I6657" s="497"/>
      <c r="M6657" s="517"/>
    </row>
    <row r="6658" spans="7:13" x14ac:dyDescent="0.45">
      <c r="G6658" s="497"/>
      <c r="I6658" s="497"/>
      <c r="M6658" s="517"/>
    </row>
    <row r="6659" spans="7:13" x14ac:dyDescent="0.45">
      <c r="G6659" s="497"/>
      <c r="I6659" s="497"/>
      <c r="M6659" s="517"/>
    </row>
    <row r="6660" spans="7:13" x14ac:dyDescent="0.45">
      <c r="G6660" s="497"/>
      <c r="I6660" s="497"/>
      <c r="M6660" s="517"/>
    </row>
    <row r="6661" spans="7:13" x14ac:dyDescent="0.45">
      <c r="G6661" s="497"/>
      <c r="I6661" s="497"/>
      <c r="M6661" s="517"/>
    </row>
    <row r="6662" spans="7:13" x14ac:dyDescent="0.45">
      <c r="G6662" s="497"/>
      <c r="I6662" s="497"/>
      <c r="M6662" s="497"/>
    </row>
    <row r="6663" spans="7:13" x14ac:dyDescent="0.45">
      <c r="G6663" s="497"/>
      <c r="I6663" s="497"/>
      <c r="M6663" s="497"/>
    </row>
    <row r="6664" spans="7:13" x14ac:dyDescent="0.45">
      <c r="G6664" s="497"/>
      <c r="I6664" s="497"/>
      <c r="M6664" s="517"/>
    </row>
    <row r="6665" spans="7:13" x14ac:dyDescent="0.45">
      <c r="G6665" s="497"/>
      <c r="I6665" s="497"/>
      <c r="M6665" s="517"/>
    </row>
    <row r="6666" spans="7:13" x14ac:dyDescent="0.45">
      <c r="G6666" s="497"/>
      <c r="I6666" s="497"/>
      <c r="M6666" s="517"/>
    </row>
    <row r="6667" spans="7:13" x14ac:dyDescent="0.45">
      <c r="G6667" s="497"/>
      <c r="I6667" s="497"/>
      <c r="M6667" s="517"/>
    </row>
    <row r="6668" spans="7:13" x14ac:dyDescent="0.45">
      <c r="G6668" s="497"/>
      <c r="I6668" s="497"/>
      <c r="M6668" s="517"/>
    </row>
    <row r="6669" spans="7:13" x14ac:dyDescent="0.45">
      <c r="G6669" s="497"/>
      <c r="I6669" s="497"/>
      <c r="M6669" s="497"/>
    </row>
    <row r="6670" spans="7:13" x14ac:dyDescent="0.45">
      <c r="G6670" s="497"/>
      <c r="I6670" s="497"/>
      <c r="M6670" s="517"/>
    </row>
    <row r="6671" spans="7:13" x14ac:dyDescent="0.45">
      <c r="G6671" s="497"/>
      <c r="I6671" s="497"/>
      <c r="M6671" s="497"/>
    </row>
    <row r="6672" spans="7:13" x14ac:dyDescent="0.45">
      <c r="G6672" s="497"/>
      <c r="I6672" s="497"/>
      <c r="M6672" s="497"/>
    </row>
    <row r="6673" spans="7:13" x14ac:dyDescent="0.45">
      <c r="G6673" s="497"/>
      <c r="I6673" s="497"/>
      <c r="M6673" s="517"/>
    </row>
    <row r="6674" spans="7:13" x14ac:dyDescent="0.45">
      <c r="G6674" s="497"/>
      <c r="I6674" s="497"/>
      <c r="M6674" s="497"/>
    </row>
    <row r="6675" spans="7:13" x14ac:dyDescent="0.45">
      <c r="G6675" s="497"/>
      <c r="I6675" s="497"/>
      <c r="M6675" s="497"/>
    </row>
    <row r="6676" spans="7:13" x14ac:dyDescent="0.45">
      <c r="G6676" s="497"/>
      <c r="I6676" s="497"/>
      <c r="M6676" s="517"/>
    </row>
    <row r="6677" spans="7:13" x14ac:dyDescent="0.45">
      <c r="G6677" s="497"/>
      <c r="I6677" s="497"/>
      <c r="M6677" s="517"/>
    </row>
    <row r="6678" spans="7:13" x14ac:dyDescent="0.45">
      <c r="G6678" s="497"/>
      <c r="I6678" s="497"/>
      <c r="M6678" s="497"/>
    </row>
    <row r="6679" spans="7:13" x14ac:dyDescent="0.45">
      <c r="G6679" s="497"/>
      <c r="I6679" s="497"/>
      <c r="M6679" s="497"/>
    </row>
    <row r="6680" spans="7:13" x14ac:dyDescent="0.45">
      <c r="G6680" s="497"/>
      <c r="I6680" s="497"/>
      <c r="M6680" s="517"/>
    </row>
    <row r="6681" spans="7:13" x14ac:dyDescent="0.45">
      <c r="G6681" s="497"/>
      <c r="I6681" s="497"/>
      <c r="M6681" s="497"/>
    </row>
    <row r="6682" spans="7:13" x14ac:dyDescent="0.45">
      <c r="G6682" s="497"/>
      <c r="I6682" s="497"/>
      <c r="M6682" s="497"/>
    </row>
    <row r="6683" spans="7:13" x14ac:dyDescent="0.45">
      <c r="G6683" s="497"/>
      <c r="I6683" s="497"/>
      <c r="M6683" s="517"/>
    </row>
    <row r="6684" spans="7:13" x14ac:dyDescent="0.45">
      <c r="G6684" s="497"/>
      <c r="I6684" s="497"/>
      <c r="M6684" s="517"/>
    </row>
    <row r="6685" spans="7:13" x14ac:dyDescent="0.45">
      <c r="G6685" s="497"/>
      <c r="I6685" s="497"/>
      <c r="M6685" s="497"/>
    </row>
    <row r="6686" spans="7:13" x14ac:dyDescent="0.45">
      <c r="G6686" s="497"/>
      <c r="I6686" s="497"/>
      <c r="M6686" s="517"/>
    </row>
    <row r="6687" spans="7:13" x14ac:dyDescent="0.45">
      <c r="G6687" s="497"/>
      <c r="I6687" s="497"/>
      <c r="M6687" s="517"/>
    </row>
    <row r="6688" spans="7:13" x14ac:dyDescent="0.45">
      <c r="G6688" s="497"/>
      <c r="I6688" s="497"/>
      <c r="M6688" s="497"/>
    </row>
    <row r="6689" spans="7:13" x14ac:dyDescent="0.45">
      <c r="G6689" s="497"/>
      <c r="I6689" s="497"/>
      <c r="M6689" s="517"/>
    </row>
    <row r="6690" spans="7:13" x14ac:dyDescent="0.45">
      <c r="G6690" s="497"/>
      <c r="I6690" s="497"/>
      <c r="M6690" s="497"/>
    </row>
    <row r="6691" spans="7:13" x14ac:dyDescent="0.45">
      <c r="G6691" s="497"/>
      <c r="I6691" s="497"/>
      <c r="M6691" s="497"/>
    </row>
    <row r="6692" spans="7:13" x14ac:dyDescent="0.45">
      <c r="G6692" s="497"/>
      <c r="I6692" s="497"/>
      <c r="M6692" s="517"/>
    </row>
    <row r="6693" spans="7:13" x14ac:dyDescent="0.45">
      <c r="G6693" s="497"/>
      <c r="I6693" s="497"/>
      <c r="M6693" s="497"/>
    </row>
    <row r="6694" spans="7:13" x14ac:dyDescent="0.45">
      <c r="G6694" s="497"/>
      <c r="I6694" s="497"/>
      <c r="M6694" s="517"/>
    </row>
    <row r="6695" spans="7:13" x14ac:dyDescent="0.45">
      <c r="G6695" s="497"/>
      <c r="I6695" s="497"/>
      <c r="M6695" s="497"/>
    </row>
    <row r="6696" spans="7:13" x14ac:dyDescent="0.45">
      <c r="G6696" s="497"/>
      <c r="I6696" s="497"/>
      <c r="M6696" s="497"/>
    </row>
    <row r="6697" spans="7:13" x14ac:dyDescent="0.45">
      <c r="G6697" s="497"/>
      <c r="I6697" s="497"/>
      <c r="M6697" s="497"/>
    </row>
    <row r="6698" spans="7:13" x14ac:dyDescent="0.45">
      <c r="G6698" s="497"/>
      <c r="I6698" s="497"/>
      <c r="M6698" s="517"/>
    </row>
    <row r="6699" spans="7:13" x14ac:dyDescent="0.45">
      <c r="G6699" s="497"/>
      <c r="I6699" s="497"/>
      <c r="M6699" s="517"/>
    </row>
    <row r="6700" spans="7:13" x14ac:dyDescent="0.45">
      <c r="G6700" s="497"/>
      <c r="I6700" s="497"/>
      <c r="M6700" s="497"/>
    </row>
    <row r="6701" spans="7:13" x14ac:dyDescent="0.45">
      <c r="G6701" s="497"/>
      <c r="I6701" s="497"/>
      <c r="M6701" s="497"/>
    </row>
    <row r="6702" spans="7:13" x14ac:dyDescent="0.45">
      <c r="G6702" s="497"/>
      <c r="I6702" s="497"/>
      <c r="M6702" s="517"/>
    </row>
    <row r="6703" spans="7:13" x14ac:dyDescent="0.45">
      <c r="G6703" s="497"/>
      <c r="I6703" s="497"/>
      <c r="M6703" s="517"/>
    </row>
    <row r="6704" spans="7:13" x14ac:dyDescent="0.45">
      <c r="G6704" s="497"/>
      <c r="I6704" s="497"/>
      <c r="M6704" s="497"/>
    </row>
    <row r="6705" spans="7:13" x14ac:dyDescent="0.45">
      <c r="G6705" s="497"/>
      <c r="I6705" s="497"/>
      <c r="M6705" s="517"/>
    </row>
    <row r="6706" spans="7:13" x14ac:dyDescent="0.45">
      <c r="G6706" s="497"/>
      <c r="I6706" s="497"/>
      <c r="M6706" s="517"/>
    </row>
    <row r="6707" spans="7:13" x14ac:dyDescent="0.45">
      <c r="G6707" s="497"/>
      <c r="I6707" s="497"/>
      <c r="M6707" s="497"/>
    </row>
    <row r="6708" spans="7:13" x14ac:dyDescent="0.45">
      <c r="G6708" s="497"/>
      <c r="I6708" s="497"/>
      <c r="M6708" s="517"/>
    </row>
    <row r="6709" spans="7:13" x14ac:dyDescent="0.45">
      <c r="G6709" s="497"/>
      <c r="I6709" s="497"/>
      <c r="M6709" s="497"/>
    </row>
    <row r="6710" spans="7:13" x14ac:dyDescent="0.45">
      <c r="G6710" s="497"/>
      <c r="I6710" s="497"/>
      <c r="M6710" s="497"/>
    </row>
    <row r="6711" spans="7:13" x14ac:dyDescent="0.45">
      <c r="G6711" s="497"/>
      <c r="I6711" s="497"/>
      <c r="M6711" s="517"/>
    </row>
    <row r="6712" spans="7:13" x14ac:dyDescent="0.45">
      <c r="G6712" s="497"/>
      <c r="I6712" s="497"/>
      <c r="M6712" s="517"/>
    </row>
    <row r="6713" spans="7:13" x14ac:dyDescent="0.45">
      <c r="G6713" s="497"/>
      <c r="I6713" s="497"/>
      <c r="M6713" s="517"/>
    </row>
    <row r="6714" spans="7:13" x14ac:dyDescent="0.45">
      <c r="G6714" s="497"/>
      <c r="I6714" s="497"/>
      <c r="M6714" s="497"/>
    </row>
    <row r="6715" spans="7:13" x14ac:dyDescent="0.45">
      <c r="G6715" s="497"/>
      <c r="I6715" s="497"/>
      <c r="M6715" s="497"/>
    </row>
    <row r="6716" spans="7:13" x14ac:dyDescent="0.45">
      <c r="G6716" s="497"/>
      <c r="I6716" s="497"/>
      <c r="M6716" s="497"/>
    </row>
    <row r="6717" spans="7:13" x14ac:dyDescent="0.45">
      <c r="G6717" s="497"/>
      <c r="I6717" s="497"/>
      <c r="M6717" s="517"/>
    </row>
    <row r="6718" spans="7:13" x14ac:dyDescent="0.45">
      <c r="G6718" s="497"/>
      <c r="I6718" s="497"/>
      <c r="M6718" s="497"/>
    </row>
    <row r="6719" spans="7:13" x14ac:dyDescent="0.45">
      <c r="G6719" s="497"/>
      <c r="I6719" s="497"/>
      <c r="M6719" s="517"/>
    </row>
    <row r="6720" spans="7:13" x14ac:dyDescent="0.45">
      <c r="G6720" s="497"/>
      <c r="I6720" s="497"/>
      <c r="M6720" s="517"/>
    </row>
    <row r="6721" spans="7:13" x14ac:dyDescent="0.45">
      <c r="G6721" s="497"/>
      <c r="I6721" s="497"/>
      <c r="M6721" s="497"/>
    </row>
    <row r="6722" spans="7:13" x14ac:dyDescent="0.45">
      <c r="G6722" s="497"/>
      <c r="I6722" s="497"/>
      <c r="M6722" s="517"/>
    </row>
    <row r="6723" spans="7:13" x14ac:dyDescent="0.45">
      <c r="G6723" s="497"/>
      <c r="I6723" s="497"/>
      <c r="M6723" s="497"/>
    </row>
    <row r="6724" spans="7:13" x14ac:dyDescent="0.45">
      <c r="G6724" s="497"/>
      <c r="I6724" s="497"/>
      <c r="M6724" s="497"/>
    </row>
    <row r="6725" spans="7:13" x14ac:dyDescent="0.45">
      <c r="G6725" s="497"/>
      <c r="I6725" s="497"/>
      <c r="M6725" s="497"/>
    </row>
    <row r="6726" spans="7:13" x14ac:dyDescent="0.45">
      <c r="G6726" s="497"/>
      <c r="I6726" s="497"/>
      <c r="M6726" s="497"/>
    </row>
    <row r="6727" spans="7:13" x14ac:dyDescent="0.45">
      <c r="G6727" s="497"/>
      <c r="I6727" s="497"/>
      <c r="M6727" s="497"/>
    </row>
    <row r="6728" spans="7:13" x14ac:dyDescent="0.45">
      <c r="G6728" s="497"/>
      <c r="I6728" s="497"/>
      <c r="M6728" s="497"/>
    </row>
    <row r="6729" spans="7:13" x14ac:dyDescent="0.45">
      <c r="G6729" s="497"/>
      <c r="I6729" s="497"/>
      <c r="M6729" s="497"/>
    </row>
    <row r="6730" spans="7:13" x14ac:dyDescent="0.45">
      <c r="G6730" s="497"/>
      <c r="I6730" s="497"/>
      <c r="M6730" s="497"/>
    </row>
    <row r="6731" spans="7:13" x14ac:dyDescent="0.45">
      <c r="G6731" s="497"/>
      <c r="I6731" s="497"/>
      <c r="M6731" s="517"/>
    </row>
    <row r="6732" spans="7:13" x14ac:dyDescent="0.45">
      <c r="G6732" s="497"/>
      <c r="I6732" s="497"/>
      <c r="M6732" s="517"/>
    </row>
    <row r="6733" spans="7:13" x14ac:dyDescent="0.45">
      <c r="G6733" s="497"/>
      <c r="I6733" s="497"/>
      <c r="M6733" s="497"/>
    </row>
    <row r="6734" spans="7:13" x14ac:dyDescent="0.45">
      <c r="G6734" s="497"/>
      <c r="I6734" s="497"/>
      <c r="M6734" s="497"/>
    </row>
    <row r="6735" spans="7:13" x14ac:dyDescent="0.45">
      <c r="G6735" s="497"/>
      <c r="I6735" s="497"/>
      <c r="M6735" s="517"/>
    </row>
    <row r="6736" spans="7:13" x14ac:dyDescent="0.45">
      <c r="G6736" s="497"/>
      <c r="I6736" s="497"/>
      <c r="M6736" s="497"/>
    </row>
    <row r="6737" spans="7:13" x14ac:dyDescent="0.45">
      <c r="G6737" s="497"/>
      <c r="I6737" s="497"/>
      <c r="M6737" s="497"/>
    </row>
    <row r="6738" spans="7:13" x14ac:dyDescent="0.45">
      <c r="G6738" s="497"/>
      <c r="I6738" s="497"/>
      <c r="M6738" s="497"/>
    </row>
    <row r="6739" spans="7:13" x14ac:dyDescent="0.45">
      <c r="G6739" s="497"/>
      <c r="I6739" s="497"/>
      <c r="M6739" s="497"/>
    </row>
    <row r="6740" spans="7:13" x14ac:dyDescent="0.45">
      <c r="G6740" s="497"/>
      <c r="I6740" s="497"/>
      <c r="M6740" s="517"/>
    </row>
    <row r="6741" spans="7:13" x14ac:dyDescent="0.45">
      <c r="G6741" s="497"/>
      <c r="I6741" s="497"/>
      <c r="M6741" s="497"/>
    </row>
    <row r="6742" spans="7:13" x14ac:dyDescent="0.45">
      <c r="G6742" s="497"/>
      <c r="I6742" s="497"/>
      <c r="M6742" s="497"/>
    </row>
    <row r="6743" spans="7:13" x14ac:dyDescent="0.45">
      <c r="G6743" s="497"/>
      <c r="I6743" s="497"/>
      <c r="M6743" s="517"/>
    </row>
    <row r="6744" spans="7:13" x14ac:dyDescent="0.45">
      <c r="G6744" s="497"/>
      <c r="I6744" s="497"/>
      <c r="M6744" s="497"/>
    </row>
    <row r="6745" spans="7:13" x14ac:dyDescent="0.45">
      <c r="G6745" s="497"/>
      <c r="I6745" s="497"/>
      <c r="M6745" s="517"/>
    </row>
    <row r="6746" spans="7:13" x14ac:dyDescent="0.45">
      <c r="G6746" s="497"/>
      <c r="I6746" s="497"/>
      <c r="M6746" s="497"/>
    </row>
    <row r="6747" spans="7:13" x14ac:dyDescent="0.45">
      <c r="G6747" s="497"/>
      <c r="I6747" s="497"/>
      <c r="M6747" s="517"/>
    </row>
    <row r="6748" spans="7:13" x14ac:dyDescent="0.45">
      <c r="G6748" s="497"/>
      <c r="I6748" s="497"/>
      <c r="M6748" s="517"/>
    </row>
    <row r="6749" spans="7:13" x14ac:dyDescent="0.45">
      <c r="G6749" s="497"/>
      <c r="I6749" s="497"/>
      <c r="M6749" s="517"/>
    </row>
    <row r="6750" spans="7:13" x14ac:dyDescent="0.45">
      <c r="G6750" s="497"/>
      <c r="I6750" s="497"/>
      <c r="M6750" s="497"/>
    </row>
    <row r="6751" spans="7:13" x14ac:dyDescent="0.45">
      <c r="G6751" s="497"/>
      <c r="I6751" s="497"/>
      <c r="M6751" s="497"/>
    </row>
    <row r="6752" spans="7:13" x14ac:dyDescent="0.45">
      <c r="G6752" s="497"/>
      <c r="I6752" s="497"/>
      <c r="M6752" s="497"/>
    </row>
    <row r="6753" spans="7:13" x14ac:dyDescent="0.45">
      <c r="G6753" s="497"/>
      <c r="I6753" s="497"/>
      <c r="M6753" s="497"/>
    </row>
    <row r="6754" spans="7:13" x14ac:dyDescent="0.45">
      <c r="G6754" s="497"/>
      <c r="I6754" s="497"/>
      <c r="M6754" s="497"/>
    </row>
    <row r="6755" spans="7:13" x14ac:dyDescent="0.45">
      <c r="G6755" s="497"/>
      <c r="I6755" s="497"/>
      <c r="M6755" s="517"/>
    </row>
    <row r="6756" spans="7:13" x14ac:dyDescent="0.45">
      <c r="G6756" s="497"/>
      <c r="I6756" s="497"/>
      <c r="M6756" s="497"/>
    </row>
    <row r="6757" spans="7:13" x14ac:dyDescent="0.45">
      <c r="G6757" s="497"/>
      <c r="I6757" s="497"/>
      <c r="M6757" s="517"/>
    </row>
    <row r="6758" spans="7:13" x14ac:dyDescent="0.45">
      <c r="G6758" s="497"/>
      <c r="I6758" s="497"/>
      <c r="M6758" s="517"/>
    </row>
    <row r="6759" spans="7:13" x14ac:dyDescent="0.45">
      <c r="G6759" s="497"/>
      <c r="I6759" s="497"/>
      <c r="M6759" s="497"/>
    </row>
    <row r="6760" spans="7:13" x14ac:dyDescent="0.45">
      <c r="G6760" s="497"/>
      <c r="I6760" s="497"/>
      <c r="M6760" s="497"/>
    </row>
    <row r="6761" spans="7:13" x14ac:dyDescent="0.45">
      <c r="G6761" s="497"/>
      <c r="I6761" s="497"/>
      <c r="M6761" s="517"/>
    </row>
    <row r="6762" spans="7:13" x14ac:dyDescent="0.45">
      <c r="G6762" s="497"/>
      <c r="I6762" s="497"/>
      <c r="M6762" s="517"/>
    </row>
    <row r="6763" spans="7:13" x14ac:dyDescent="0.45">
      <c r="G6763" s="497"/>
      <c r="I6763" s="497"/>
      <c r="M6763" s="517"/>
    </row>
    <row r="6764" spans="7:13" x14ac:dyDescent="0.45">
      <c r="G6764" s="497"/>
      <c r="I6764" s="497"/>
      <c r="M6764" s="517"/>
    </row>
    <row r="6765" spans="7:13" x14ac:dyDescent="0.45">
      <c r="G6765" s="497"/>
      <c r="I6765" s="497"/>
      <c r="M6765" s="497"/>
    </row>
    <row r="6766" spans="7:13" x14ac:dyDescent="0.45">
      <c r="G6766" s="497"/>
      <c r="I6766" s="497"/>
      <c r="M6766" s="497"/>
    </row>
    <row r="6767" spans="7:13" x14ac:dyDescent="0.45">
      <c r="G6767" s="497"/>
      <c r="I6767" s="497"/>
      <c r="M6767" s="517"/>
    </row>
    <row r="6768" spans="7:13" x14ac:dyDescent="0.45">
      <c r="G6768" s="497"/>
      <c r="I6768" s="497"/>
      <c r="M6768" s="497"/>
    </row>
    <row r="6769" spans="7:13" x14ac:dyDescent="0.45">
      <c r="G6769" s="497"/>
      <c r="I6769" s="497"/>
      <c r="M6769" s="497"/>
    </row>
    <row r="6770" spans="7:13" x14ac:dyDescent="0.45">
      <c r="G6770" s="497"/>
      <c r="I6770" s="497"/>
      <c r="M6770" s="497"/>
    </row>
    <row r="6771" spans="7:13" x14ac:dyDescent="0.45">
      <c r="G6771" s="497"/>
      <c r="I6771" s="497"/>
      <c r="M6771" s="497"/>
    </row>
    <row r="6772" spans="7:13" x14ac:dyDescent="0.45">
      <c r="G6772" s="497"/>
      <c r="I6772" s="497"/>
      <c r="M6772" s="497"/>
    </row>
    <row r="6773" spans="7:13" x14ac:dyDescent="0.45">
      <c r="G6773" s="497"/>
      <c r="I6773" s="497"/>
      <c r="M6773" s="497"/>
    </row>
    <row r="6774" spans="7:13" x14ac:dyDescent="0.45">
      <c r="G6774" s="497"/>
      <c r="I6774" s="497"/>
      <c r="M6774" s="497"/>
    </row>
    <row r="6775" spans="7:13" x14ac:dyDescent="0.45">
      <c r="G6775" s="497"/>
      <c r="I6775" s="497"/>
      <c r="M6775" s="517"/>
    </row>
    <row r="6776" spans="7:13" x14ac:dyDescent="0.45">
      <c r="G6776" s="497"/>
      <c r="I6776" s="497"/>
      <c r="M6776" s="497"/>
    </row>
    <row r="6777" spans="7:13" x14ac:dyDescent="0.45">
      <c r="G6777" s="497"/>
      <c r="I6777" s="497"/>
      <c r="M6777" s="497"/>
    </row>
    <row r="6778" spans="7:13" x14ac:dyDescent="0.45">
      <c r="G6778" s="497"/>
      <c r="I6778" s="497"/>
      <c r="M6778" s="497"/>
    </row>
    <row r="6779" spans="7:13" x14ac:dyDescent="0.45">
      <c r="G6779" s="497"/>
      <c r="I6779" s="497"/>
      <c r="M6779" s="497"/>
    </row>
    <row r="6780" spans="7:13" x14ac:dyDescent="0.45">
      <c r="G6780" s="497"/>
      <c r="I6780" s="497"/>
      <c r="M6780" s="497"/>
    </row>
    <row r="6781" spans="7:13" x14ac:dyDescent="0.45">
      <c r="G6781" s="497"/>
      <c r="I6781" s="497"/>
      <c r="M6781" s="497"/>
    </row>
    <row r="6782" spans="7:13" x14ac:dyDescent="0.45">
      <c r="G6782" s="497"/>
      <c r="I6782" s="497"/>
      <c r="M6782" s="517"/>
    </row>
    <row r="6783" spans="7:13" x14ac:dyDescent="0.45">
      <c r="G6783" s="497"/>
      <c r="I6783" s="497"/>
      <c r="M6783" s="517"/>
    </row>
    <row r="6784" spans="7:13" x14ac:dyDescent="0.45">
      <c r="G6784" s="497"/>
      <c r="I6784" s="497"/>
      <c r="M6784" s="497"/>
    </row>
    <row r="6785" spans="7:13" x14ac:dyDescent="0.45">
      <c r="G6785" s="497"/>
      <c r="I6785" s="497"/>
      <c r="M6785" s="497"/>
    </row>
    <row r="6786" spans="7:13" x14ac:dyDescent="0.45">
      <c r="G6786" s="497"/>
      <c r="I6786" s="497"/>
      <c r="M6786" s="517"/>
    </row>
    <row r="6787" spans="7:13" x14ac:dyDescent="0.45">
      <c r="G6787" s="497"/>
      <c r="I6787" s="497"/>
      <c r="M6787" s="517"/>
    </row>
    <row r="6788" spans="7:13" x14ac:dyDescent="0.45">
      <c r="G6788" s="497"/>
      <c r="I6788" s="497"/>
      <c r="M6788" s="497"/>
    </row>
    <row r="6789" spans="7:13" x14ac:dyDescent="0.45">
      <c r="G6789" s="497"/>
      <c r="I6789" s="497"/>
      <c r="M6789" s="497"/>
    </row>
    <row r="6790" spans="7:13" x14ac:dyDescent="0.45">
      <c r="G6790" s="497"/>
      <c r="I6790" s="497"/>
      <c r="M6790" s="497"/>
    </row>
    <row r="6791" spans="7:13" x14ac:dyDescent="0.45">
      <c r="G6791" s="497"/>
      <c r="I6791" s="497"/>
      <c r="M6791" s="517"/>
    </row>
    <row r="6792" spans="7:13" x14ac:dyDescent="0.45">
      <c r="G6792" s="497"/>
      <c r="I6792" s="497"/>
      <c r="M6792" s="497"/>
    </row>
    <row r="6793" spans="7:13" x14ac:dyDescent="0.45">
      <c r="G6793" s="497"/>
      <c r="I6793" s="497"/>
      <c r="M6793" s="517"/>
    </row>
    <row r="6794" spans="7:13" x14ac:dyDescent="0.45">
      <c r="G6794" s="497"/>
      <c r="I6794" s="497"/>
      <c r="M6794" s="517"/>
    </row>
    <row r="6795" spans="7:13" x14ac:dyDescent="0.45">
      <c r="G6795" s="497"/>
      <c r="I6795" s="497"/>
      <c r="M6795" s="517"/>
    </row>
    <row r="6796" spans="7:13" x14ac:dyDescent="0.45">
      <c r="G6796" s="497"/>
      <c r="I6796" s="497"/>
      <c r="M6796" s="497"/>
    </row>
    <row r="6797" spans="7:13" x14ac:dyDescent="0.45">
      <c r="G6797" s="497"/>
      <c r="I6797" s="497"/>
      <c r="M6797" s="517"/>
    </row>
    <row r="6798" spans="7:13" x14ac:dyDescent="0.45">
      <c r="G6798" s="497"/>
      <c r="I6798" s="497"/>
      <c r="M6798" s="517"/>
    </row>
    <row r="6799" spans="7:13" x14ac:dyDescent="0.45">
      <c r="G6799" s="497"/>
      <c r="I6799" s="497"/>
      <c r="M6799" s="497"/>
    </row>
    <row r="6800" spans="7:13" x14ac:dyDescent="0.45">
      <c r="G6800" s="497"/>
      <c r="I6800" s="497"/>
      <c r="M6800" s="517"/>
    </row>
    <row r="6801" spans="7:13" x14ac:dyDescent="0.45">
      <c r="G6801" s="497"/>
      <c r="I6801" s="497"/>
      <c r="M6801" s="517"/>
    </row>
    <row r="6802" spans="7:13" x14ac:dyDescent="0.45">
      <c r="G6802" s="497"/>
      <c r="I6802" s="497"/>
      <c r="M6802" s="517"/>
    </row>
    <row r="6803" spans="7:13" x14ac:dyDescent="0.45">
      <c r="G6803" s="497"/>
      <c r="I6803" s="497"/>
      <c r="M6803" s="497"/>
    </row>
    <row r="6804" spans="7:13" x14ac:dyDescent="0.45">
      <c r="G6804" s="497"/>
      <c r="I6804" s="497"/>
      <c r="M6804" s="497"/>
    </row>
    <row r="6805" spans="7:13" x14ac:dyDescent="0.45">
      <c r="G6805" s="497"/>
      <c r="I6805" s="497"/>
      <c r="M6805" s="497"/>
    </row>
    <row r="6806" spans="7:13" x14ac:dyDescent="0.45">
      <c r="G6806" s="497"/>
      <c r="I6806" s="497"/>
      <c r="M6806" s="517"/>
    </row>
    <row r="6807" spans="7:13" x14ac:dyDescent="0.45">
      <c r="G6807" s="497"/>
      <c r="I6807" s="497"/>
      <c r="M6807" s="497"/>
    </row>
    <row r="6808" spans="7:13" x14ac:dyDescent="0.45">
      <c r="G6808" s="497"/>
      <c r="I6808" s="497"/>
      <c r="M6808" s="497"/>
    </row>
    <row r="6809" spans="7:13" x14ac:dyDescent="0.45">
      <c r="G6809" s="497"/>
      <c r="I6809" s="497"/>
      <c r="M6809" s="497"/>
    </row>
    <row r="6810" spans="7:13" x14ac:dyDescent="0.45">
      <c r="G6810" s="497"/>
      <c r="I6810" s="497"/>
      <c r="M6810" s="517"/>
    </row>
    <row r="6811" spans="7:13" x14ac:dyDescent="0.45">
      <c r="G6811" s="497"/>
      <c r="I6811" s="497"/>
      <c r="M6811" s="517"/>
    </row>
    <row r="6812" spans="7:13" x14ac:dyDescent="0.45">
      <c r="G6812" s="497"/>
      <c r="I6812" s="497"/>
      <c r="M6812" s="517"/>
    </row>
    <row r="6813" spans="7:13" x14ac:dyDescent="0.45">
      <c r="G6813" s="497"/>
      <c r="I6813" s="497"/>
      <c r="M6813" s="517"/>
    </row>
    <row r="6814" spans="7:13" x14ac:dyDescent="0.45">
      <c r="G6814" s="497"/>
      <c r="I6814" s="497"/>
      <c r="M6814" s="497"/>
    </row>
    <row r="6815" spans="7:13" x14ac:dyDescent="0.45">
      <c r="G6815" s="497"/>
      <c r="I6815" s="497"/>
      <c r="M6815" s="497"/>
    </row>
    <row r="6816" spans="7:13" x14ac:dyDescent="0.45">
      <c r="G6816" s="497"/>
      <c r="I6816" s="497"/>
      <c r="M6816" s="497"/>
    </row>
    <row r="6817" spans="7:13" x14ac:dyDescent="0.45">
      <c r="G6817" s="497"/>
      <c r="I6817" s="497"/>
      <c r="M6817" s="497"/>
    </row>
    <row r="6818" spans="7:13" x14ac:dyDescent="0.45">
      <c r="G6818" s="497"/>
      <c r="I6818" s="497"/>
      <c r="M6818" s="497"/>
    </row>
    <row r="6819" spans="7:13" x14ac:dyDescent="0.45">
      <c r="G6819" s="497"/>
      <c r="I6819" s="497"/>
      <c r="M6819" s="497"/>
    </row>
    <row r="6820" spans="7:13" x14ac:dyDescent="0.45">
      <c r="G6820" s="497"/>
      <c r="I6820" s="497"/>
      <c r="M6820" s="497"/>
    </row>
    <row r="6821" spans="7:13" x14ac:dyDescent="0.45">
      <c r="G6821" s="497"/>
      <c r="I6821" s="497"/>
      <c r="M6821" s="515"/>
    </row>
    <row r="6822" spans="7:13" x14ac:dyDescent="0.45">
      <c r="G6822" s="497"/>
      <c r="I6822" s="497"/>
      <c r="M6822" s="517"/>
    </row>
    <row r="6823" spans="7:13" x14ac:dyDescent="0.45">
      <c r="G6823" s="497"/>
      <c r="I6823" s="497"/>
      <c r="M6823" s="517"/>
    </row>
    <row r="6824" spans="7:13" x14ac:dyDescent="0.45">
      <c r="G6824" s="497"/>
      <c r="I6824" s="497"/>
      <c r="M6824" s="497"/>
    </row>
    <row r="6825" spans="7:13" x14ac:dyDescent="0.45">
      <c r="G6825" s="497"/>
      <c r="I6825" s="497"/>
      <c r="M6825" s="517"/>
    </row>
    <row r="6826" spans="7:13" x14ac:dyDescent="0.45">
      <c r="G6826" s="497"/>
      <c r="I6826" s="497"/>
      <c r="M6826" s="497"/>
    </row>
    <row r="6827" spans="7:13" x14ac:dyDescent="0.45">
      <c r="G6827" s="497"/>
      <c r="I6827" s="497"/>
      <c r="M6827" s="517"/>
    </row>
    <row r="6828" spans="7:13" x14ac:dyDescent="0.45">
      <c r="G6828" s="497"/>
      <c r="I6828" s="497"/>
      <c r="M6828" s="497"/>
    </row>
    <row r="6829" spans="7:13" x14ac:dyDescent="0.45">
      <c r="G6829" s="497"/>
      <c r="I6829" s="497"/>
      <c r="M6829" s="517"/>
    </row>
    <row r="6830" spans="7:13" x14ac:dyDescent="0.45">
      <c r="G6830" s="497"/>
      <c r="I6830" s="497"/>
      <c r="M6830" s="497"/>
    </row>
    <row r="6831" spans="7:13" x14ac:dyDescent="0.45">
      <c r="G6831" s="497"/>
      <c r="I6831" s="497"/>
      <c r="M6831" s="517"/>
    </row>
    <row r="6832" spans="7:13" x14ac:dyDescent="0.45">
      <c r="G6832" s="497"/>
      <c r="I6832" s="497"/>
      <c r="M6832" s="517"/>
    </row>
    <row r="6833" spans="7:13" x14ac:dyDescent="0.45">
      <c r="G6833" s="497"/>
      <c r="I6833" s="497"/>
      <c r="M6833" s="497"/>
    </row>
    <row r="6834" spans="7:13" x14ac:dyDescent="0.45">
      <c r="G6834" s="497"/>
      <c r="I6834" s="497"/>
      <c r="M6834" s="517"/>
    </row>
    <row r="6835" spans="7:13" x14ac:dyDescent="0.45">
      <c r="G6835" s="497"/>
      <c r="I6835" s="497"/>
      <c r="M6835" s="517"/>
    </row>
    <row r="6836" spans="7:13" x14ac:dyDescent="0.45">
      <c r="G6836" s="497"/>
      <c r="I6836" s="497"/>
      <c r="M6836" s="497"/>
    </row>
    <row r="6837" spans="7:13" x14ac:dyDescent="0.45">
      <c r="G6837" s="497"/>
      <c r="I6837" s="497"/>
      <c r="M6837" s="517"/>
    </row>
    <row r="6838" spans="7:13" x14ac:dyDescent="0.45">
      <c r="G6838" s="497"/>
      <c r="I6838" s="497"/>
      <c r="M6838" s="497"/>
    </row>
    <row r="6839" spans="7:13" x14ac:dyDescent="0.45">
      <c r="G6839" s="497"/>
      <c r="I6839" s="497"/>
      <c r="M6839" s="497"/>
    </row>
    <row r="6840" spans="7:13" x14ac:dyDescent="0.45">
      <c r="G6840" s="497"/>
      <c r="I6840" s="497"/>
      <c r="M6840" s="497"/>
    </row>
    <row r="6841" spans="7:13" x14ac:dyDescent="0.45">
      <c r="G6841" s="497"/>
      <c r="I6841" s="497"/>
      <c r="M6841" s="497"/>
    </row>
    <row r="6842" spans="7:13" x14ac:dyDescent="0.45">
      <c r="G6842" s="497"/>
      <c r="I6842" s="497"/>
      <c r="M6842" s="497"/>
    </row>
    <row r="6843" spans="7:13" x14ac:dyDescent="0.45">
      <c r="G6843" s="497"/>
      <c r="I6843" s="497"/>
      <c r="M6843" s="517"/>
    </row>
    <row r="6844" spans="7:13" x14ac:dyDescent="0.45">
      <c r="G6844" s="497"/>
      <c r="I6844" s="497"/>
      <c r="M6844" s="497"/>
    </row>
    <row r="6845" spans="7:13" x14ac:dyDescent="0.45">
      <c r="G6845" s="497"/>
      <c r="I6845" s="497"/>
      <c r="M6845" s="517"/>
    </row>
    <row r="6846" spans="7:13" x14ac:dyDescent="0.45">
      <c r="G6846" s="497"/>
      <c r="I6846" s="497"/>
      <c r="M6846" s="497"/>
    </row>
    <row r="6847" spans="7:13" x14ac:dyDescent="0.45">
      <c r="G6847" s="497"/>
      <c r="I6847" s="497"/>
      <c r="M6847" s="497"/>
    </row>
    <row r="6848" spans="7:13" x14ac:dyDescent="0.45">
      <c r="G6848" s="497"/>
      <c r="I6848" s="497"/>
      <c r="M6848" s="497"/>
    </row>
    <row r="6849" spans="7:13" x14ac:dyDescent="0.45">
      <c r="G6849" s="497"/>
      <c r="I6849" s="497"/>
      <c r="M6849" s="497"/>
    </row>
    <row r="6850" spans="7:13" x14ac:dyDescent="0.45">
      <c r="G6850" s="497"/>
      <c r="I6850" s="497"/>
      <c r="M6850" s="497"/>
    </row>
    <row r="6851" spans="7:13" x14ac:dyDescent="0.45">
      <c r="G6851" s="497"/>
      <c r="I6851" s="497"/>
      <c r="M6851" s="517"/>
    </row>
    <row r="6852" spans="7:13" x14ac:dyDescent="0.45">
      <c r="G6852" s="497"/>
      <c r="I6852" s="497"/>
      <c r="M6852" s="517"/>
    </row>
    <row r="6853" spans="7:13" x14ac:dyDescent="0.45">
      <c r="G6853" s="497"/>
      <c r="I6853" s="497"/>
      <c r="M6853" s="497"/>
    </row>
    <row r="6854" spans="7:13" x14ac:dyDescent="0.45">
      <c r="G6854" s="497"/>
      <c r="I6854" s="497"/>
      <c r="M6854" s="517"/>
    </row>
    <row r="6855" spans="7:13" x14ac:dyDescent="0.45">
      <c r="G6855" s="497"/>
      <c r="I6855" s="497"/>
      <c r="M6855" s="497"/>
    </row>
    <row r="6856" spans="7:13" x14ac:dyDescent="0.45">
      <c r="G6856" s="497"/>
      <c r="I6856" s="497"/>
      <c r="M6856" s="497"/>
    </row>
    <row r="6857" spans="7:13" x14ac:dyDescent="0.45">
      <c r="G6857" s="497"/>
      <c r="I6857" s="497"/>
      <c r="M6857" s="497"/>
    </row>
    <row r="6858" spans="7:13" x14ac:dyDescent="0.45">
      <c r="G6858" s="497"/>
      <c r="I6858" s="497"/>
      <c r="M6858" s="497"/>
    </row>
    <row r="6859" spans="7:13" x14ac:dyDescent="0.45">
      <c r="G6859" s="497"/>
      <c r="I6859" s="497"/>
      <c r="M6859" s="517"/>
    </row>
    <row r="6860" spans="7:13" x14ac:dyDescent="0.45">
      <c r="G6860" s="497"/>
      <c r="I6860" s="497"/>
      <c r="M6860" s="497"/>
    </row>
    <row r="6861" spans="7:13" x14ac:dyDescent="0.45">
      <c r="G6861" s="497"/>
      <c r="I6861" s="497"/>
      <c r="M6861" s="497"/>
    </row>
    <row r="6862" spans="7:13" x14ac:dyDescent="0.45">
      <c r="G6862" s="497"/>
      <c r="I6862" s="497"/>
      <c r="M6862" s="517"/>
    </row>
    <row r="6863" spans="7:13" x14ac:dyDescent="0.45">
      <c r="G6863" s="497"/>
      <c r="I6863" s="497"/>
      <c r="M6863" s="517"/>
    </row>
    <row r="6864" spans="7:13" x14ac:dyDescent="0.45">
      <c r="G6864" s="497"/>
      <c r="I6864" s="497"/>
      <c r="M6864" s="517"/>
    </row>
    <row r="6865" spans="7:13" x14ac:dyDescent="0.45">
      <c r="G6865" s="497"/>
      <c r="I6865" s="497"/>
      <c r="M6865" s="517"/>
    </row>
    <row r="6866" spans="7:13" x14ac:dyDescent="0.45">
      <c r="G6866" s="497"/>
      <c r="I6866" s="497"/>
      <c r="M6866" s="497"/>
    </row>
    <row r="6867" spans="7:13" x14ac:dyDescent="0.45">
      <c r="G6867" s="497"/>
      <c r="I6867" s="497"/>
      <c r="M6867" s="497"/>
    </row>
    <row r="6868" spans="7:13" x14ac:dyDescent="0.45">
      <c r="G6868" s="497"/>
      <c r="I6868" s="497"/>
      <c r="M6868" s="497"/>
    </row>
    <row r="6869" spans="7:13" x14ac:dyDescent="0.45">
      <c r="G6869" s="497"/>
      <c r="I6869" s="497"/>
      <c r="M6869" s="517"/>
    </row>
    <row r="6870" spans="7:13" x14ac:dyDescent="0.45">
      <c r="G6870" s="497"/>
      <c r="I6870" s="497"/>
      <c r="M6870" s="497"/>
    </row>
    <row r="6871" spans="7:13" x14ac:dyDescent="0.45">
      <c r="G6871" s="497"/>
      <c r="I6871" s="497"/>
      <c r="M6871" s="497"/>
    </row>
    <row r="6872" spans="7:13" x14ac:dyDescent="0.45">
      <c r="G6872" s="497"/>
      <c r="I6872" s="497"/>
      <c r="M6872" s="497"/>
    </row>
    <row r="6873" spans="7:13" x14ac:dyDescent="0.45">
      <c r="G6873" s="497"/>
      <c r="I6873" s="497"/>
      <c r="M6873" s="497"/>
    </row>
    <row r="6874" spans="7:13" x14ac:dyDescent="0.45">
      <c r="G6874" s="497"/>
      <c r="I6874" s="497"/>
      <c r="M6874" s="517"/>
    </row>
    <row r="6875" spans="7:13" x14ac:dyDescent="0.45">
      <c r="G6875" s="497"/>
      <c r="I6875" s="497"/>
      <c r="M6875" s="497"/>
    </row>
    <row r="6876" spans="7:13" x14ac:dyDescent="0.45">
      <c r="G6876" s="497"/>
      <c r="I6876" s="497"/>
      <c r="M6876" s="497"/>
    </row>
    <row r="6877" spans="7:13" x14ac:dyDescent="0.45">
      <c r="G6877" s="497"/>
      <c r="I6877" s="497"/>
      <c r="M6877" s="517"/>
    </row>
    <row r="6878" spans="7:13" x14ac:dyDescent="0.45">
      <c r="G6878" s="497"/>
      <c r="I6878" s="497"/>
      <c r="M6878" s="497"/>
    </row>
    <row r="6879" spans="7:13" x14ac:dyDescent="0.45">
      <c r="G6879" s="497"/>
      <c r="I6879" s="497"/>
      <c r="M6879" s="497"/>
    </row>
    <row r="6880" spans="7:13" x14ac:dyDescent="0.45">
      <c r="G6880" s="497"/>
      <c r="I6880" s="497"/>
      <c r="M6880" s="517"/>
    </row>
    <row r="6881" spans="7:13" x14ac:dyDescent="0.45">
      <c r="G6881" s="497"/>
      <c r="I6881" s="497"/>
      <c r="M6881" s="517"/>
    </row>
    <row r="6882" spans="7:13" x14ac:dyDescent="0.45">
      <c r="G6882" s="497"/>
      <c r="I6882" s="497"/>
      <c r="M6882" s="517"/>
    </row>
    <row r="6883" spans="7:13" x14ac:dyDescent="0.45">
      <c r="G6883" s="497"/>
      <c r="I6883" s="497"/>
      <c r="M6883" s="497"/>
    </row>
    <row r="6884" spans="7:13" x14ac:dyDescent="0.45">
      <c r="G6884" s="497"/>
      <c r="I6884" s="497"/>
      <c r="M6884" s="497"/>
    </row>
    <row r="6885" spans="7:13" x14ac:dyDescent="0.45">
      <c r="G6885" s="497"/>
      <c r="I6885" s="497"/>
      <c r="M6885" s="497"/>
    </row>
    <row r="6886" spans="7:13" x14ac:dyDescent="0.45">
      <c r="G6886" s="497"/>
      <c r="I6886" s="497"/>
      <c r="M6886" s="497"/>
    </row>
    <row r="6887" spans="7:13" x14ac:dyDescent="0.45">
      <c r="G6887" s="497"/>
      <c r="I6887" s="497"/>
      <c r="M6887" s="497"/>
    </row>
    <row r="6888" spans="7:13" x14ac:dyDescent="0.45">
      <c r="G6888" s="497"/>
      <c r="I6888" s="497"/>
      <c r="M6888" s="497"/>
    </row>
    <row r="6889" spans="7:13" x14ac:dyDescent="0.45">
      <c r="G6889" s="497"/>
      <c r="I6889" s="497"/>
      <c r="M6889" s="517"/>
    </row>
    <row r="6890" spans="7:13" x14ac:dyDescent="0.45">
      <c r="G6890" s="497"/>
      <c r="I6890" s="497"/>
      <c r="M6890" s="497"/>
    </row>
    <row r="6891" spans="7:13" x14ac:dyDescent="0.45">
      <c r="G6891" s="497"/>
      <c r="I6891" s="497"/>
      <c r="M6891" s="497"/>
    </row>
    <row r="6892" spans="7:13" x14ac:dyDescent="0.45">
      <c r="G6892" s="497"/>
      <c r="I6892" s="497"/>
      <c r="M6892" s="517"/>
    </row>
    <row r="6893" spans="7:13" x14ac:dyDescent="0.45">
      <c r="G6893" s="497"/>
      <c r="I6893" s="497"/>
      <c r="M6893" s="517"/>
    </row>
    <row r="6894" spans="7:13" x14ac:dyDescent="0.45">
      <c r="G6894" s="497"/>
      <c r="I6894" s="497"/>
      <c r="M6894" s="497"/>
    </row>
    <row r="6895" spans="7:13" x14ac:dyDescent="0.45">
      <c r="G6895" s="497"/>
      <c r="I6895" s="497"/>
      <c r="M6895" s="497"/>
    </row>
    <row r="6896" spans="7:13" x14ac:dyDescent="0.45">
      <c r="G6896" s="497"/>
      <c r="I6896" s="497"/>
      <c r="M6896" s="497"/>
    </row>
    <row r="6897" spans="7:13" x14ac:dyDescent="0.45">
      <c r="G6897" s="497"/>
      <c r="I6897" s="497"/>
      <c r="M6897" s="497"/>
    </row>
    <row r="6898" spans="7:13" x14ac:dyDescent="0.45">
      <c r="G6898" s="497"/>
      <c r="I6898" s="497"/>
      <c r="M6898" s="517"/>
    </row>
    <row r="6899" spans="7:13" x14ac:dyDescent="0.45">
      <c r="G6899" s="497"/>
      <c r="I6899" s="497"/>
      <c r="M6899" s="517"/>
    </row>
    <row r="6900" spans="7:13" x14ac:dyDescent="0.45">
      <c r="G6900" s="497"/>
      <c r="I6900" s="497"/>
      <c r="M6900" s="497"/>
    </row>
    <row r="6901" spans="7:13" x14ac:dyDescent="0.45">
      <c r="G6901" s="497"/>
      <c r="I6901" s="497"/>
      <c r="M6901" s="497"/>
    </row>
    <row r="6902" spans="7:13" x14ac:dyDescent="0.45">
      <c r="G6902" s="497"/>
      <c r="I6902" s="497"/>
      <c r="M6902" s="497"/>
    </row>
    <row r="6903" spans="7:13" x14ac:dyDescent="0.45">
      <c r="G6903" s="497"/>
      <c r="I6903" s="497"/>
      <c r="M6903" s="517"/>
    </row>
    <row r="6904" spans="7:13" x14ac:dyDescent="0.45">
      <c r="G6904" s="497"/>
      <c r="I6904" s="497"/>
      <c r="M6904" s="497"/>
    </row>
    <row r="6905" spans="7:13" x14ac:dyDescent="0.45">
      <c r="G6905" s="497"/>
      <c r="I6905" s="497"/>
      <c r="M6905" s="497"/>
    </row>
    <row r="6906" spans="7:13" x14ac:dyDescent="0.45">
      <c r="G6906" s="497"/>
      <c r="I6906" s="497"/>
      <c r="M6906" s="517"/>
    </row>
    <row r="6907" spans="7:13" x14ac:dyDescent="0.45">
      <c r="G6907" s="497"/>
      <c r="I6907" s="497"/>
      <c r="M6907" s="497"/>
    </row>
    <row r="6908" spans="7:13" x14ac:dyDescent="0.45">
      <c r="G6908" s="497"/>
      <c r="I6908" s="497"/>
      <c r="M6908" s="497"/>
    </row>
    <row r="6909" spans="7:13" x14ac:dyDescent="0.45">
      <c r="G6909" s="497"/>
      <c r="I6909" s="497"/>
      <c r="M6909" s="517"/>
    </row>
    <row r="6910" spans="7:13" x14ac:dyDescent="0.45">
      <c r="G6910" s="497"/>
      <c r="I6910" s="497"/>
      <c r="M6910" s="517"/>
    </row>
    <row r="6911" spans="7:13" x14ac:dyDescent="0.45">
      <c r="G6911" s="497"/>
      <c r="I6911" s="497"/>
      <c r="M6911" s="517"/>
    </row>
    <row r="6912" spans="7:13" x14ac:dyDescent="0.45">
      <c r="G6912" s="497"/>
      <c r="I6912" s="497"/>
      <c r="M6912" s="517"/>
    </row>
    <row r="6913" spans="7:13" x14ac:dyDescent="0.45">
      <c r="G6913" s="497"/>
      <c r="I6913" s="497"/>
      <c r="M6913" s="497"/>
    </row>
    <row r="6914" spans="7:13" x14ac:dyDescent="0.45">
      <c r="G6914" s="497"/>
      <c r="I6914" s="497"/>
      <c r="M6914" s="497"/>
    </row>
    <row r="6915" spans="7:13" x14ac:dyDescent="0.45">
      <c r="G6915" s="497"/>
      <c r="I6915" s="497"/>
      <c r="M6915" s="497"/>
    </row>
    <row r="6916" spans="7:13" x14ac:dyDescent="0.45">
      <c r="G6916" s="497"/>
      <c r="I6916" s="497"/>
      <c r="M6916" s="497"/>
    </row>
    <row r="6917" spans="7:13" x14ac:dyDescent="0.45">
      <c r="G6917" s="497"/>
      <c r="I6917" s="497"/>
      <c r="M6917" s="497"/>
    </row>
    <row r="6918" spans="7:13" x14ac:dyDescent="0.45">
      <c r="G6918" s="497"/>
      <c r="I6918" s="497"/>
      <c r="M6918" s="517"/>
    </row>
    <row r="6919" spans="7:13" x14ac:dyDescent="0.45">
      <c r="G6919" s="497"/>
      <c r="I6919" s="497"/>
      <c r="M6919" s="497"/>
    </row>
    <row r="6920" spans="7:13" x14ac:dyDescent="0.45">
      <c r="G6920" s="497"/>
      <c r="I6920" s="497"/>
      <c r="M6920" s="497"/>
    </row>
    <row r="6921" spans="7:13" x14ac:dyDescent="0.45">
      <c r="G6921" s="497"/>
      <c r="I6921" s="497"/>
      <c r="M6921" s="497"/>
    </row>
    <row r="6922" spans="7:13" x14ac:dyDescent="0.45">
      <c r="G6922" s="497"/>
      <c r="I6922" s="497"/>
      <c r="M6922" s="517"/>
    </row>
    <row r="6923" spans="7:13" x14ac:dyDescent="0.45">
      <c r="G6923" s="497"/>
      <c r="I6923" s="497"/>
      <c r="M6923" s="517"/>
    </row>
    <row r="6924" spans="7:13" x14ac:dyDescent="0.45">
      <c r="G6924" s="497"/>
      <c r="I6924" s="497"/>
      <c r="M6924" s="497"/>
    </row>
    <row r="6925" spans="7:13" x14ac:dyDescent="0.45">
      <c r="G6925" s="497"/>
      <c r="I6925" s="497"/>
      <c r="M6925" s="517"/>
    </row>
    <row r="6926" spans="7:13" x14ac:dyDescent="0.45">
      <c r="G6926" s="497"/>
      <c r="I6926" s="497"/>
      <c r="M6926" s="497"/>
    </row>
    <row r="6927" spans="7:13" x14ac:dyDescent="0.45">
      <c r="G6927" s="497"/>
      <c r="I6927" s="497"/>
      <c r="M6927" s="497"/>
    </row>
    <row r="6928" spans="7:13" x14ac:dyDescent="0.45">
      <c r="G6928" s="497"/>
      <c r="I6928" s="497"/>
      <c r="M6928" s="517"/>
    </row>
    <row r="6929" spans="7:13" x14ac:dyDescent="0.45">
      <c r="G6929" s="497"/>
      <c r="I6929" s="497"/>
      <c r="M6929" s="497"/>
    </row>
    <row r="6930" spans="7:13" x14ac:dyDescent="0.45">
      <c r="G6930" s="497"/>
      <c r="I6930" s="497"/>
      <c r="M6930" s="497"/>
    </row>
    <row r="6931" spans="7:13" x14ac:dyDescent="0.45">
      <c r="G6931" s="497"/>
      <c r="I6931" s="497"/>
      <c r="M6931" s="497"/>
    </row>
    <row r="6932" spans="7:13" x14ac:dyDescent="0.45">
      <c r="G6932" s="497"/>
      <c r="I6932" s="497"/>
      <c r="M6932" s="517"/>
    </row>
    <row r="6933" spans="7:13" x14ac:dyDescent="0.45">
      <c r="G6933" s="497"/>
      <c r="I6933" s="497"/>
      <c r="M6933" s="517"/>
    </row>
    <row r="6934" spans="7:13" x14ac:dyDescent="0.45">
      <c r="G6934" s="497"/>
      <c r="I6934" s="497"/>
      <c r="M6934" s="497"/>
    </row>
    <row r="6935" spans="7:13" x14ac:dyDescent="0.45">
      <c r="G6935" s="497"/>
      <c r="I6935" s="497"/>
      <c r="M6935" s="497"/>
    </row>
    <row r="6936" spans="7:13" x14ac:dyDescent="0.45">
      <c r="G6936" s="497"/>
      <c r="I6936" s="497"/>
      <c r="M6936" s="517"/>
    </row>
    <row r="6937" spans="7:13" x14ac:dyDescent="0.45">
      <c r="G6937" s="497"/>
      <c r="I6937" s="497"/>
      <c r="M6937" s="517"/>
    </row>
    <row r="6938" spans="7:13" x14ac:dyDescent="0.45">
      <c r="G6938" s="497"/>
      <c r="I6938" s="497"/>
      <c r="M6938" s="497"/>
    </row>
    <row r="6939" spans="7:13" x14ac:dyDescent="0.45">
      <c r="G6939" s="497"/>
      <c r="I6939" s="497"/>
      <c r="M6939" s="517"/>
    </row>
    <row r="6940" spans="7:13" x14ac:dyDescent="0.45">
      <c r="G6940" s="497"/>
      <c r="I6940" s="497"/>
      <c r="M6940" s="517"/>
    </row>
    <row r="6941" spans="7:13" x14ac:dyDescent="0.45">
      <c r="G6941" s="497"/>
      <c r="I6941" s="497"/>
      <c r="M6941" s="497"/>
    </row>
    <row r="6942" spans="7:13" x14ac:dyDescent="0.45">
      <c r="G6942" s="497"/>
      <c r="I6942" s="497"/>
      <c r="M6942" s="517"/>
    </row>
    <row r="6943" spans="7:13" x14ac:dyDescent="0.45">
      <c r="G6943" s="497"/>
      <c r="I6943" s="497"/>
      <c r="M6943" s="517"/>
    </row>
    <row r="6944" spans="7:13" x14ac:dyDescent="0.45">
      <c r="G6944" s="497"/>
      <c r="I6944" s="497"/>
      <c r="M6944" s="497"/>
    </row>
    <row r="6945" spans="7:13" x14ac:dyDescent="0.45">
      <c r="G6945" s="497"/>
      <c r="I6945" s="497"/>
      <c r="M6945" s="517"/>
    </row>
    <row r="6946" spans="7:13" x14ac:dyDescent="0.45">
      <c r="G6946" s="497"/>
      <c r="I6946" s="497"/>
      <c r="M6946" s="497"/>
    </row>
    <row r="6947" spans="7:13" x14ac:dyDescent="0.45">
      <c r="I6947" s="497"/>
    </row>
    <row r="6948" spans="7:13" x14ac:dyDescent="0.45">
      <c r="G6948" s="497"/>
      <c r="I6948" s="497"/>
      <c r="M6948" s="517"/>
    </row>
    <row r="6949" spans="7:13" x14ac:dyDescent="0.45">
      <c r="G6949" s="497"/>
      <c r="I6949" s="497"/>
      <c r="M6949" s="497"/>
    </row>
    <row r="6950" spans="7:13" x14ac:dyDescent="0.45">
      <c r="G6950" s="497"/>
      <c r="I6950" s="497"/>
      <c r="M6950" s="497"/>
    </row>
    <row r="6951" spans="7:13" x14ac:dyDescent="0.45">
      <c r="G6951" s="497"/>
      <c r="I6951" s="497"/>
      <c r="M6951" s="497"/>
    </row>
    <row r="6952" spans="7:13" x14ac:dyDescent="0.45">
      <c r="G6952" s="497"/>
      <c r="I6952" s="497"/>
      <c r="M6952" s="497"/>
    </row>
    <row r="6953" spans="7:13" x14ac:dyDescent="0.45">
      <c r="G6953" s="497"/>
      <c r="I6953" s="497"/>
      <c r="M6953" s="497"/>
    </row>
    <row r="6954" spans="7:13" x14ac:dyDescent="0.45">
      <c r="G6954" s="497"/>
      <c r="I6954" s="497"/>
      <c r="M6954" s="517"/>
    </row>
    <row r="6955" spans="7:13" x14ac:dyDescent="0.45">
      <c r="G6955" s="497"/>
      <c r="I6955" s="497"/>
      <c r="M6955" s="517"/>
    </row>
    <row r="6956" spans="7:13" x14ac:dyDescent="0.45">
      <c r="G6956" s="497"/>
      <c r="I6956" s="497"/>
      <c r="M6956" s="497"/>
    </row>
    <row r="6957" spans="7:13" x14ac:dyDescent="0.45">
      <c r="G6957" s="497"/>
      <c r="I6957" s="497"/>
      <c r="M6957" s="497"/>
    </row>
    <row r="6958" spans="7:13" x14ac:dyDescent="0.45">
      <c r="G6958" s="497"/>
      <c r="I6958" s="497"/>
      <c r="M6958" s="517"/>
    </row>
    <row r="6959" spans="7:13" x14ac:dyDescent="0.45">
      <c r="G6959" s="497"/>
      <c r="I6959" s="497"/>
      <c r="M6959" s="497"/>
    </row>
    <row r="6960" spans="7:13" x14ac:dyDescent="0.45">
      <c r="G6960" s="497"/>
      <c r="I6960" s="497"/>
      <c r="M6960" s="497"/>
    </row>
    <row r="6961" spans="7:13" x14ac:dyDescent="0.45">
      <c r="G6961" s="497"/>
      <c r="I6961" s="497"/>
      <c r="M6961" s="497"/>
    </row>
    <row r="6962" spans="7:13" x14ac:dyDescent="0.45">
      <c r="G6962" s="497"/>
      <c r="I6962" s="497"/>
      <c r="M6962" s="517"/>
    </row>
    <row r="6963" spans="7:13" x14ac:dyDescent="0.45">
      <c r="G6963" s="497"/>
      <c r="I6963" s="497"/>
      <c r="M6963" s="517"/>
    </row>
    <row r="6964" spans="7:13" x14ac:dyDescent="0.45">
      <c r="G6964" s="497"/>
      <c r="I6964" s="497"/>
      <c r="M6964" s="517"/>
    </row>
    <row r="6965" spans="7:13" x14ac:dyDescent="0.45">
      <c r="G6965" s="497"/>
      <c r="I6965" s="497"/>
      <c r="M6965" s="517"/>
    </row>
    <row r="6966" spans="7:13" x14ac:dyDescent="0.45">
      <c r="G6966" s="497"/>
      <c r="I6966" s="497"/>
      <c r="M6966" s="497"/>
    </row>
    <row r="6967" spans="7:13" x14ac:dyDescent="0.45">
      <c r="G6967" s="497"/>
      <c r="I6967" s="497"/>
      <c r="M6967" s="497"/>
    </row>
    <row r="6968" spans="7:13" x14ac:dyDescent="0.45">
      <c r="G6968" s="497"/>
      <c r="I6968" s="497"/>
      <c r="M6968" s="497"/>
    </row>
    <row r="6969" spans="7:13" x14ac:dyDescent="0.45">
      <c r="G6969" s="497"/>
      <c r="I6969" s="497"/>
      <c r="M6969" s="497"/>
    </row>
    <row r="6970" spans="7:13" x14ac:dyDescent="0.45">
      <c r="G6970" s="497"/>
      <c r="I6970" s="497"/>
      <c r="M6970" s="497"/>
    </row>
    <row r="6971" spans="7:13" x14ac:dyDescent="0.45">
      <c r="G6971" s="497"/>
      <c r="I6971" s="497"/>
      <c r="M6971" s="497"/>
    </row>
    <row r="6972" spans="7:13" x14ac:dyDescent="0.45">
      <c r="G6972" s="497"/>
      <c r="I6972" s="497"/>
      <c r="M6972" s="497"/>
    </row>
    <row r="6973" spans="7:13" x14ac:dyDescent="0.45">
      <c r="G6973" s="497"/>
      <c r="I6973" s="497"/>
      <c r="M6973" s="517"/>
    </row>
    <row r="6974" spans="7:13" x14ac:dyDescent="0.45">
      <c r="G6974" s="497"/>
      <c r="I6974" s="497"/>
      <c r="M6974" s="497"/>
    </row>
    <row r="6975" spans="7:13" x14ac:dyDescent="0.45">
      <c r="G6975" s="497"/>
      <c r="I6975" s="497"/>
      <c r="M6975" s="497"/>
    </row>
    <row r="6976" spans="7:13" x14ac:dyDescent="0.45">
      <c r="G6976" s="497"/>
      <c r="I6976" s="497"/>
      <c r="M6976" s="497"/>
    </row>
    <row r="6977" spans="7:13" x14ac:dyDescent="0.45">
      <c r="G6977" s="497"/>
      <c r="I6977" s="497"/>
      <c r="M6977" s="497"/>
    </row>
    <row r="6978" spans="7:13" x14ac:dyDescent="0.45">
      <c r="G6978" s="497"/>
      <c r="I6978" s="497"/>
      <c r="M6978" s="497"/>
    </row>
    <row r="6979" spans="7:13" x14ac:dyDescent="0.45">
      <c r="G6979" s="497"/>
      <c r="I6979" s="497"/>
      <c r="M6979" s="497"/>
    </row>
    <row r="6980" spans="7:13" x14ac:dyDescent="0.45">
      <c r="G6980" s="497"/>
      <c r="I6980" s="497"/>
      <c r="M6980" s="497"/>
    </row>
    <row r="6981" spans="7:13" x14ac:dyDescent="0.45">
      <c r="G6981" s="497"/>
      <c r="I6981" s="497"/>
      <c r="M6981" s="517"/>
    </row>
    <row r="6982" spans="7:13" x14ac:dyDescent="0.45">
      <c r="G6982" s="497"/>
      <c r="I6982" s="497"/>
      <c r="M6982" s="497"/>
    </row>
    <row r="6983" spans="7:13" x14ac:dyDescent="0.45">
      <c r="G6983" s="497"/>
      <c r="I6983" s="497"/>
      <c r="M6983" s="497"/>
    </row>
    <row r="6984" spans="7:13" x14ac:dyDescent="0.45">
      <c r="G6984" s="497"/>
      <c r="I6984" s="497"/>
      <c r="M6984" s="497"/>
    </row>
    <row r="6985" spans="7:13" x14ac:dyDescent="0.45">
      <c r="G6985" s="497"/>
      <c r="I6985" s="497"/>
      <c r="M6985" s="517"/>
    </row>
    <row r="6986" spans="7:13" x14ac:dyDescent="0.45">
      <c r="G6986" s="497"/>
      <c r="I6986" s="497"/>
      <c r="M6986" s="497"/>
    </row>
    <row r="6987" spans="7:13" x14ac:dyDescent="0.45">
      <c r="G6987" s="497"/>
      <c r="I6987" s="497"/>
      <c r="M6987" s="517"/>
    </row>
    <row r="6988" spans="7:13" x14ac:dyDescent="0.45">
      <c r="G6988" s="497"/>
      <c r="I6988" s="497"/>
      <c r="M6988" s="497"/>
    </row>
    <row r="6989" spans="7:13" x14ac:dyDescent="0.45">
      <c r="G6989" s="497"/>
      <c r="I6989" s="497"/>
      <c r="M6989" s="517"/>
    </row>
    <row r="6990" spans="7:13" x14ac:dyDescent="0.45">
      <c r="G6990" s="497"/>
      <c r="I6990" s="497"/>
      <c r="M6990" s="517"/>
    </row>
    <row r="6991" spans="7:13" x14ac:dyDescent="0.45">
      <c r="G6991" s="497"/>
      <c r="I6991" s="497"/>
      <c r="M6991" s="497"/>
    </row>
    <row r="6992" spans="7:13" x14ac:dyDescent="0.45">
      <c r="G6992" s="497"/>
      <c r="I6992" s="497"/>
      <c r="M6992" s="497"/>
    </row>
    <row r="6993" spans="7:13" x14ac:dyDescent="0.45">
      <c r="G6993" s="497"/>
      <c r="I6993" s="497"/>
      <c r="M6993" s="497"/>
    </row>
    <row r="6994" spans="7:13" x14ac:dyDescent="0.45">
      <c r="G6994" s="497"/>
      <c r="I6994" s="497"/>
      <c r="M6994" s="517"/>
    </row>
    <row r="6995" spans="7:13" x14ac:dyDescent="0.45">
      <c r="G6995" s="497"/>
      <c r="I6995" s="497"/>
      <c r="M6995" s="517"/>
    </row>
    <row r="6996" spans="7:13" x14ac:dyDescent="0.45">
      <c r="G6996" s="497"/>
      <c r="I6996" s="497"/>
      <c r="M6996" s="517"/>
    </row>
    <row r="6997" spans="7:13" x14ac:dyDescent="0.45">
      <c r="G6997" s="497"/>
      <c r="I6997" s="497"/>
      <c r="M6997" s="517"/>
    </row>
    <row r="6998" spans="7:13" x14ac:dyDescent="0.45">
      <c r="G6998" s="497"/>
      <c r="I6998" s="497"/>
      <c r="M6998" s="497"/>
    </row>
    <row r="6999" spans="7:13" x14ac:dyDescent="0.45">
      <c r="G6999" s="497"/>
      <c r="I6999" s="497"/>
      <c r="M6999" s="497"/>
    </row>
    <row r="7000" spans="7:13" x14ac:dyDescent="0.45">
      <c r="G7000" s="497"/>
      <c r="I7000" s="497"/>
      <c r="M7000" s="517"/>
    </row>
    <row r="7001" spans="7:13" x14ac:dyDescent="0.45">
      <c r="G7001" s="497"/>
      <c r="I7001" s="497"/>
      <c r="M7001" s="497"/>
    </row>
    <row r="7002" spans="7:13" x14ac:dyDescent="0.45">
      <c r="G7002" s="497"/>
      <c r="I7002" s="497"/>
      <c r="M7002" s="497"/>
    </row>
    <row r="7003" spans="7:13" x14ac:dyDescent="0.45">
      <c r="G7003" s="497"/>
      <c r="I7003" s="497"/>
      <c r="M7003" s="497"/>
    </row>
    <row r="7004" spans="7:13" x14ac:dyDescent="0.45">
      <c r="G7004" s="497"/>
      <c r="I7004" s="497"/>
      <c r="M7004" s="517"/>
    </row>
    <row r="7005" spans="7:13" x14ac:dyDescent="0.45">
      <c r="G7005" s="497"/>
      <c r="I7005" s="497"/>
      <c r="M7005" s="517"/>
    </row>
    <row r="7006" spans="7:13" x14ac:dyDescent="0.45">
      <c r="G7006" s="497"/>
      <c r="I7006" s="497"/>
      <c r="M7006" s="517"/>
    </row>
    <row r="7007" spans="7:13" x14ac:dyDescent="0.45">
      <c r="G7007" s="497"/>
      <c r="I7007" s="497"/>
      <c r="M7007" s="497"/>
    </row>
    <row r="7008" spans="7:13" x14ac:dyDescent="0.45">
      <c r="G7008" s="497"/>
      <c r="I7008" s="497"/>
      <c r="M7008" s="517"/>
    </row>
    <row r="7009" spans="7:13" x14ac:dyDescent="0.45">
      <c r="G7009" s="497"/>
      <c r="I7009" s="497"/>
      <c r="M7009" s="497"/>
    </row>
    <row r="7010" spans="7:13" x14ac:dyDescent="0.45">
      <c r="G7010" s="497"/>
      <c r="I7010" s="497"/>
      <c r="M7010" s="497"/>
    </row>
    <row r="7011" spans="7:13" x14ac:dyDescent="0.45">
      <c r="G7011" s="497"/>
      <c r="I7011" s="497"/>
      <c r="M7011" s="497"/>
    </row>
    <row r="7012" spans="7:13" x14ac:dyDescent="0.45">
      <c r="G7012" s="497"/>
      <c r="I7012" s="497"/>
      <c r="M7012" s="497"/>
    </row>
    <row r="7013" spans="7:13" x14ac:dyDescent="0.45">
      <c r="G7013" s="497"/>
      <c r="I7013" s="497"/>
      <c r="M7013" s="517"/>
    </row>
    <row r="7014" spans="7:13" x14ac:dyDescent="0.45">
      <c r="G7014" s="497"/>
      <c r="I7014" s="497"/>
      <c r="M7014" s="497"/>
    </row>
    <row r="7015" spans="7:13" x14ac:dyDescent="0.45">
      <c r="G7015" s="497"/>
      <c r="I7015" s="497"/>
      <c r="M7015" s="497"/>
    </row>
    <row r="7016" spans="7:13" x14ac:dyDescent="0.45">
      <c r="G7016" s="497"/>
      <c r="I7016" s="497"/>
      <c r="M7016" s="517"/>
    </row>
    <row r="7017" spans="7:13" x14ac:dyDescent="0.45">
      <c r="G7017" s="497"/>
      <c r="I7017" s="497"/>
      <c r="M7017" s="517"/>
    </row>
    <row r="7018" spans="7:13" x14ac:dyDescent="0.45">
      <c r="G7018" s="497"/>
      <c r="I7018" s="497"/>
      <c r="M7018" s="497"/>
    </row>
    <row r="7019" spans="7:13" x14ac:dyDescent="0.45">
      <c r="G7019" s="497"/>
      <c r="I7019" s="497"/>
      <c r="M7019" s="517"/>
    </row>
    <row r="7020" spans="7:13" x14ac:dyDescent="0.45">
      <c r="G7020" s="497"/>
      <c r="I7020" s="497"/>
      <c r="M7020" s="517"/>
    </row>
    <row r="7021" spans="7:13" x14ac:dyDescent="0.45">
      <c r="G7021" s="497"/>
      <c r="I7021" s="497"/>
      <c r="M7021" s="517"/>
    </row>
    <row r="7022" spans="7:13" x14ac:dyDescent="0.45">
      <c r="G7022" s="497"/>
      <c r="I7022" s="497"/>
      <c r="M7022" s="497"/>
    </row>
    <row r="7023" spans="7:13" x14ac:dyDescent="0.45">
      <c r="G7023" s="497"/>
      <c r="I7023" s="497"/>
      <c r="M7023" s="517"/>
    </row>
    <row r="7024" spans="7:13" x14ac:dyDescent="0.45">
      <c r="G7024" s="497"/>
      <c r="I7024" s="497"/>
      <c r="M7024" s="517"/>
    </row>
    <row r="7025" spans="7:13" x14ac:dyDescent="0.45">
      <c r="G7025" s="497"/>
      <c r="I7025" s="497"/>
      <c r="M7025" s="517"/>
    </row>
    <row r="7026" spans="7:13" x14ac:dyDescent="0.45">
      <c r="G7026" s="497"/>
      <c r="I7026" s="497"/>
      <c r="M7026" s="517"/>
    </row>
    <row r="7027" spans="7:13" x14ac:dyDescent="0.45">
      <c r="G7027" s="497"/>
      <c r="I7027" s="497"/>
      <c r="M7027" s="497"/>
    </row>
    <row r="7028" spans="7:13" x14ac:dyDescent="0.45">
      <c r="G7028" s="497"/>
      <c r="I7028" s="497"/>
      <c r="M7028" s="497"/>
    </row>
    <row r="7029" spans="7:13" x14ac:dyDescent="0.45">
      <c r="G7029" s="497"/>
      <c r="I7029" s="497"/>
      <c r="M7029" s="517"/>
    </row>
    <row r="7030" spans="7:13" x14ac:dyDescent="0.45">
      <c r="G7030" s="497"/>
      <c r="I7030" s="497"/>
      <c r="M7030" s="517"/>
    </row>
    <row r="7031" spans="7:13" x14ac:dyDescent="0.45">
      <c r="G7031" s="497"/>
      <c r="I7031" s="497"/>
      <c r="M7031" s="517"/>
    </row>
    <row r="7032" spans="7:13" x14ac:dyDescent="0.45">
      <c r="G7032" s="497"/>
      <c r="I7032" s="497"/>
      <c r="M7032" s="497"/>
    </row>
    <row r="7033" spans="7:13" x14ac:dyDescent="0.45">
      <c r="G7033" s="497"/>
      <c r="I7033" s="497"/>
      <c r="M7033" s="497"/>
    </row>
    <row r="7034" spans="7:13" x14ac:dyDescent="0.45">
      <c r="G7034" s="497"/>
      <c r="I7034" s="497"/>
      <c r="M7034" s="517"/>
    </row>
    <row r="7035" spans="7:13" x14ac:dyDescent="0.45">
      <c r="G7035" s="497"/>
      <c r="I7035" s="497"/>
      <c r="M7035" s="497"/>
    </row>
    <row r="7036" spans="7:13" x14ac:dyDescent="0.45">
      <c r="G7036" s="497"/>
      <c r="I7036" s="497"/>
      <c r="M7036" s="517"/>
    </row>
    <row r="7037" spans="7:13" x14ac:dyDescent="0.45">
      <c r="G7037" s="497"/>
      <c r="I7037" s="497"/>
      <c r="M7037" s="497"/>
    </row>
    <row r="7038" spans="7:13" x14ac:dyDescent="0.45">
      <c r="G7038" s="497"/>
      <c r="I7038" s="497"/>
      <c r="M7038" s="517"/>
    </row>
    <row r="7039" spans="7:13" x14ac:dyDescent="0.45">
      <c r="G7039" s="497"/>
      <c r="I7039" s="497"/>
      <c r="M7039" s="517"/>
    </row>
    <row r="7040" spans="7:13" x14ac:dyDescent="0.45">
      <c r="G7040" s="497"/>
      <c r="I7040" s="497"/>
      <c r="M7040" s="517"/>
    </row>
    <row r="7041" spans="7:13" x14ac:dyDescent="0.45">
      <c r="G7041" s="497"/>
      <c r="I7041" s="497"/>
      <c r="M7041" s="497"/>
    </row>
    <row r="7042" spans="7:13" x14ac:dyDescent="0.45">
      <c r="G7042" s="497"/>
      <c r="I7042" s="497"/>
      <c r="M7042" s="497"/>
    </row>
    <row r="7043" spans="7:13" x14ac:dyDescent="0.45">
      <c r="G7043" s="497"/>
      <c r="I7043" s="497"/>
      <c r="M7043" s="517"/>
    </row>
    <row r="7044" spans="7:13" x14ac:dyDescent="0.45">
      <c r="G7044" s="497"/>
      <c r="I7044" s="497"/>
      <c r="M7044" s="517"/>
    </row>
    <row r="7045" spans="7:13" x14ac:dyDescent="0.45">
      <c r="G7045" s="497"/>
      <c r="I7045" s="497"/>
      <c r="M7045" s="497"/>
    </row>
    <row r="7046" spans="7:13" x14ac:dyDescent="0.45">
      <c r="G7046" s="497"/>
      <c r="I7046" s="497"/>
      <c r="M7046" s="517"/>
    </row>
    <row r="7047" spans="7:13" x14ac:dyDescent="0.45">
      <c r="G7047" s="497"/>
      <c r="I7047" s="497"/>
      <c r="M7047" s="517"/>
    </row>
    <row r="7048" spans="7:13" x14ac:dyDescent="0.45">
      <c r="G7048" s="497"/>
      <c r="I7048" s="497"/>
      <c r="M7048" s="517"/>
    </row>
    <row r="7049" spans="7:13" x14ac:dyDescent="0.45">
      <c r="G7049" s="497"/>
      <c r="I7049" s="497"/>
      <c r="M7049" s="497"/>
    </row>
    <row r="7050" spans="7:13" x14ac:dyDescent="0.45">
      <c r="G7050" s="497"/>
      <c r="I7050" s="497"/>
      <c r="M7050" s="517"/>
    </row>
    <row r="7051" spans="7:13" x14ac:dyDescent="0.45">
      <c r="G7051" s="497"/>
      <c r="I7051" s="497"/>
      <c r="M7051" s="517"/>
    </row>
    <row r="7052" spans="7:13" x14ac:dyDescent="0.45">
      <c r="G7052" s="497"/>
      <c r="I7052" s="497"/>
      <c r="M7052" s="497"/>
    </row>
    <row r="7053" spans="7:13" x14ac:dyDescent="0.45">
      <c r="G7053" s="497"/>
      <c r="I7053" s="497"/>
      <c r="M7053" s="517"/>
    </row>
    <row r="7054" spans="7:13" x14ac:dyDescent="0.45">
      <c r="G7054" s="497"/>
      <c r="I7054" s="497"/>
      <c r="M7054" s="497"/>
    </row>
    <row r="7055" spans="7:13" x14ac:dyDescent="0.45">
      <c r="G7055" s="497"/>
      <c r="I7055" s="497"/>
      <c r="M7055" s="497"/>
    </row>
    <row r="7056" spans="7:13" x14ac:dyDescent="0.45">
      <c r="G7056" s="497"/>
      <c r="I7056" s="497"/>
      <c r="M7056" s="497"/>
    </row>
    <row r="7057" spans="7:13" x14ac:dyDescent="0.45">
      <c r="G7057" s="497"/>
      <c r="I7057" s="497"/>
      <c r="M7057" s="517"/>
    </row>
    <row r="7058" spans="7:13" x14ac:dyDescent="0.45">
      <c r="G7058" s="497"/>
      <c r="I7058" s="497"/>
      <c r="M7058" s="497"/>
    </row>
    <row r="7059" spans="7:13" x14ac:dyDescent="0.45">
      <c r="G7059" s="497"/>
      <c r="I7059" s="497"/>
      <c r="M7059" s="497"/>
    </row>
    <row r="7060" spans="7:13" x14ac:dyDescent="0.45">
      <c r="G7060" s="497"/>
      <c r="I7060" s="497"/>
      <c r="M7060" s="497"/>
    </row>
    <row r="7061" spans="7:13" x14ac:dyDescent="0.45">
      <c r="G7061" s="497"/>
      <c r="I7061" s="497"/>
      <c r="M7061" s="497"/>
    </row>
    <row r="7062" spans="7:13" x14ac:dyDescent="0.45">
      <c r="G7062" s="497"/>
      <c r="I7062" s="497"/>
      <c r="M7062" s="517"/>
    </row>
    <row r="7063" spans="7:13" x14ac:dyDescent="0.45">
      <c r="G7063" s="497"/>
      <c r="I7063" s="497"/>
      <c r="M7063" s="497"/>
    </row>
    <row r="7064" spans="7:13" x14ac:dyDescent="0.45">
      <c r="G7064" s="497"/>
      <c r="I7064" s="497"/>
      <c r="M7064" s="517"/>
    </row>
    <row r="7065" spans="7:13" x14ac:dyDescent="0.45">
      <c r="G7065" s="497"/>
      <c r="I7065" s="497"/>
      <c r="M7065" s="497"/>
    </row>
    <row r="7066" spans="7:13" x14ac:dyDescent="0.45">
      <c r="G7066" s="497"/>
      <c r="I7066" s="497"/>
      <c r="M7066" s="517"/>
    </row>
    <row r="7067" spans="7:13" x14ac:dyDescent="0.45">
      <c r="G7067" s="497"/>
      <c r="I7067" s="497"/>
      <c r="M7067" s="517"/>
    </row>
    <row r="7068" spans="7:13" x14ac:dyDescent="0.45">
      <c r="G7068" s="497"/>
      <c r="I7068" s="497"/>
      <c r="M7068" s="497"/>
    </row>
    <row r="7069" spans="7:13" x14ac:dyDescent="0.45">
      <c r="G7069" s="497"/>
      <c r="I7069" s="497"/>
      <c r="M7069" s="517"/>
    </row>
    <row r="7070" spans="7:13" x14ac:dyDescent="0.45">
      <c r="G7070" s="497"/>
      <c r="I7070" s="497"/>
      <c r="M7070" s="497"/>
    </row>
    <row r="7071" spans="7:13" x14ac:dyDescent="0.45">
      <c r="G7071" s="497"/>
      <c r="I7071" s="497"/>
      <c r="M7071" s="517"/>
    </row>
    <row r="7072" spans="7:13" x14ac:dyDescent="0.45">
      <c r="G7072" s="497"/>
      <c r="I7072" s="497"/>
      <c r="M7072" s="517"/>
    </row>
    <row r="7073" spans="7:13" x14ac:dyDescent="0.45">
      <c r="G7073" s="497"/>
      <c r="I7073" s="497"/>
      <c r="M7073" s="517"/>
    </row>
    <row r="7074" spans="7:13" x14ac:dyDescent="0.45">
      <c r="I7074" s="497"/>
    </row>
    <row r="7075" spans="7:13" x14ac:dyDescent="0.45">
      <c r="G7075" s="497"/>
      <c r="I7075" s="497"/>
      <c r="M7075" s="497"/>
    </row>
    <row r="7076" spans="7:13" x14ac:dyDescent="0.45">
      <c r="G7076" s="497"/>
      <c r="I7076" s="497"/>
      <c r="M7076" s="497"/>
    </row>
    <row r="7077" spans="7:13" x14ac:dyDescent="0.45">
      <c r="G7077" s="497"/>
      <c r="I7077" s="497"/>
      <c r="M7077" s="517"/>
    </row>
    <row r="7078" spans="7:13" x14ac:dyDescent="0.45">
      <c r="G7078" s="497"/>
      <c r="I7078" s="497"/>
      <c r="M7078" s="497"/>
    </row>
    <row r="7079" spans="7:13" x14ac:dyDescent="0.45">
      <c r="G7079" s="497"/>
      <c r="I7079" s="497"/>
      <c r="M7079" s="517"/>
    </row>
    <row r="7080" spans="7:13" x14ac:dyDescent="0.45">
      <c r="G7080" s="497"/>
      <c r="I7080" s="497"/>
      <c r="M7080" s="497"/>
    </row>
    <row r="7081" spans="7:13" x14ac:dyDescent="0.45">
      <c r="G7081" s="497"/>
      <c r="I7081" s="497"/>
      <c r="M7081" s="517"/>
    </row>
    <row r="7082" spans="7:13" x14ac:dyDescent="0.45">
      <c r="G7082" s="497"/>
      <c r="I7082" s="497"/>
      <c r="M7082" s="497"/>
    </row>
    <row r="7083" spans="7:13" x14ac:dyDescent="0.45">
      <c r="G7083" s="497"/>
      <c r="I7083" s="497"/>
      <c r="M7083" s="517"/>
    </row>
    <row r="7084" spans="7:13" x14ac:dyDescent="0.45">
      <c r="G7084" s="497"/>
      <c r="I7084" s="497"/>
      <c r="M7084" s="517"/>
    </row>
    <row r="7085" spans="7:13" x14ac:dyDescent="0.45">
      <c r="G7085" s="497"/>
      <c r="I7085" s="497"/>
      <c r="M7085" s="517"/>
    </row>
    <row r="7086" spans="7:13" x14ac:dyDescent="0.45">
      <c r="G7086" s="497"/>
      <c r="I7086" s="497"/>
      <c r="M7086" s="497"/>
    </row>
    <row r="7087" spans="7:13" x14ac:dyDescent="0.45">
      <c r="G7087" s="497"/>
      <c r="I7087" s="497"/>
      <c r="M7087" s="497"/>
    </row>
    <row r="7088" spans="7:13" x14ac:dyDescent="0.45">
      <c r="G7088" s="497"/>
      <c r="I7088" s="497"/>
      <c r="M7088" s="517"/>
    </row>
    <row r="7089" spans="7:13" x14ac:dyDescent="0.45">
      <c r="G7089" s="497"/>
      <c r="I7089" s="497"/>
      <c r="M7089" s="517"/>
    </row>
    <row r="7090" spans="7:13" x14ac:dyDescent="0.45">
      <c r="G7090" s="497"/>
      <c r="I7090" s="497"/>
      <c r="M7090" s="517"/>
    </row>
    <row r="7091" spans="7:13" x14ac:dyDescent="0.45">
      <c r="G7091" s="497"/>
      <c r="I7091" s="497"/>
      <c r="M7091" s="517"/>
    </row>
    <row r="7092" spans="7:13" x14ac:dyDescent="0.45">
      <c r="G7092" s="497"/>
      <c r="I7092" s="497"/>
      <c r="M7092" s="497"/>
    </row>
    <row r="7093" spans="7:13" x14ac:dyDescent="0.45">
      <c r="G7093" s="497"/>
      <c r="I7093" s="497"/>
      <c r="M7093" s="497"/>
    </row>
    <row r="7094" spans="7:13" x14ac:dyDescent="0.45">
      <c r="G7094" s="497"/>
      <c r="I7094" s="497"/>
      <c r="M7094" s="497"/>
    </row>
    <row r="7095" spans="7:13" x14ac:dyDescent="0.45">
      <c r="G7095" s="497"/>
      <c r="I7095" s="497"/>
      <c r="M7095" s="517"/>
    </row>
    <row r="7096" spans="7:13" x14ac:dyDescent="0.45">
      <c r="G7096" s="497"/>
      <c r="I7096" s="497"/>
      <c r="M7096" s="497"/>
    </row>
    <row r="7097" spans="7:13" x14ac:dyDescent="0.45">
      <c r="G7097" s="497"/>
      <c r="I7097" s="497"/>
      <c r="M7097" s="517"/>
    </row>
    <row r="7098" spans="7:13" x14ac:dyDescent="0.45">
      <c r="G7098" s="497"/>
      <c r="I7098" s="497"/>
      <c r="M7098" s="517"/>
    </row>
    <row r="7099" spans="7:13" x14ac:dyDescent="0.45">
      <c r="G7099" s="497"/>
      <c r="I7099" s="497"/>
      <c r="M7099" s="517"/>
    </row>
    <row r="7100" spans="7:13" x14ac:dyDescent="0.45">
      <c r="G7100" s="497"/>
      <c r="I7100" s="497"/>
      <c r="M7100" s="497"/>
    </row>
    <row r="7101" spans="7:13" x14ac:dyDescent="0.45">
      <c r="G7101" s="497"/>
      <c r="I7101" s="497"/>
      <c r="M7101" s="517"/>
    </row>
    <row r="7102" spans="7:13" x14ac:dyDescent="0.45">
      <c r="G7102" s="497"/>
      <c r="I7102" s="497"/>
      <c r="M7102" s="497"/>
    </row>
    <row r="7103" spans="7:13" x14ac:dyDescent="0.45">
      <c r="G7103" s="497"/>
      <c r="I7103" s="497"/>
      <c r="M7103" s="497"/>
    </row>
    <row r="7104" spans="7:13" x14ac:dyDescent="0.45">
      <c r="G7104" s="497"/>
      <c r="I7104" s="497"/>
      <c r="M7104" s="517"/>
    </row>
    <row r="7105" spans="7:13" x14ac:dyDescent="0.45">
      <c r="G7105" s="497"/>
      <c r="I7105" s="497"/>
      <c r="M7105" s="517"/>
    </row>
    <row r="7106" spans="7:13" x14ac:dyDescent="0.45">
      <c r="G7106" s="497"/>
      <c r="I7106" s="497"/>
      <c r="M7106" s="517"/>
    </row>
    <row r="7107" spans="7:13" x14ac:dyDescent="0.45">
      <c r="G7107" s="497"/>
      <c r="I7107" s="497"/>
      <c r="M7107" s="497"/>
    </row>
    <row r="7108" spans="7:13" x14ac:dyDescent="0.45">
      <c r="G7108" s="497"/>
      <c r="I7108" s="497"/>
      <c r="M7108" s="497"/>
    </row>
    <row r="7109" spans="7:13" x14ac:dyDescent="0.45">
      <c r="G7109" s="497"/>
      <c r="I7109" s="497"/>
      <c r="M7109" s="497"/>
    </row>
    <row r="7110" spans="7:13" x14ac:dyDescent="0.45">
      <c r="G7110" s="497"/>
      <c r="I7110" s="497"/>
      <c r="M7110" s="497"/>
    </row>
    <row r="7111" spans="7:13" x14ac:dyDescent="0.45">
      <c r="G7111" s="497"/>
      <c r="I7111" s="497"/>
      <c r="M7111" s="517"/>
    </row>
    <row r="7112" spans="7:13" x14ac:dyDescent="0.45">
      <c r="G7112" s="497"/>
      <c r="I7112" s="497"/>
      <c r="M7112" s="497"/>
    </row>
    <row r="7113" spans="7:13" x14ac:dyDescent="0.45">
      <c r="G7113" s="497"/>
      <c r="I7113" s="497"/>
      <c r="M7113" s="497"/>
    </row>
    <row r="7114" spans="7:13" x14ac:dyDescent="0.45">
      <c r="G7114" s="497"/>
      <c r="I7114" s="497"/>
      <c r="M7114" s="517"/>
    </row>
    <row r="7115" spans="7:13" x14ac:dyDescent="0.45">
      <c r="G7115" s="497"/>
      <c r="I7115" s="497"/>
      <c r="M7115" s="497"/>
    </row>
    <row r="7116" spans="7:13" x14ac:dyDescent="0.45">
      <c r="G7116" s="497"/>
      <c r="I7116" s="497"/>
      <c r="M7116" s="517"/>
    </row>
    <row r="7117" spans="7:13" x14ac:dyDescent="0.45">
      <c r="G7117" s="497"/>
      <c r="I7117" s="497"/>
      <c r="M7117" s="517"/>
    </row>
    <row r="7118" spans="7:13" x14ac:dyDescent="0.45">
      <c r="G7118" s="497"/>
      <c r="I7118" s="497"/>
      <c r="M7118" s="517"/>
    </row>
    <row r="7119" spans="7:13" x14ac:dyDescent="0.45">
      <c r="G7119" s="497"/>
      <c r="I7119" s="497"/>
      <c r="M7119" s="517"/>
    </row>
    <row r="7120" spans="7:13" x14ac:dyDescent="0.45">
      <c r="G7120" s="497"/>
      <c r="I7120" s="497"/>
      <c r="M7120" s="517"/>
    </row>
    <row r="7121" spans="7:13" x14ac:dyDescent="0.45">
      <c r="G7121" s="497"/>
      <c r="I7121" s="497"/>
      <c r="M7121" s="517"/>
    </row>
    <row r="7122" spans="7:13" x14ac:dyDescent="0.45">
      <c r="G7122" s="497"/>
      <c r="I7122" s="497"/>
      <c r="M7122" s="497"/>
    </row>
    <row r="7123" spans="7:13" x14ac:dyDescent="0.45">
      <c r="G7123" s="497"/>
      <c r="I7123" s="497"/>
      <c r="M7123" s="497"/>
    </row>
    <row r="7124" spans="7:13" x14ac:dyDescent="0.45">
      <c r="G7124" s="497"/>
      <c r="I7124" s="497"/>
      <c r="M7124" s="517"/>
    </row>
    <row r="7125" spans="7:13" x14ac:dyDescent="0.45">
      <c r="G7125" s="497"/>
      <c r="I7125" s="497"/>
      <c r="M7125" s="497"/>
    </row>
    <row r="7126" spans="7:13" x14ac:dyDescent="0.45">
      <c r="G7126" s="497"/>
      <c r="I7126" s="497"/>
      <c r="M7126" s="497"/>
    </row>
    <row r="7127" spans="7:13" x14ac:dyDescent="0.45">
      <c r="G7127" s="497"/>
      <c r="I7127" s="497"/>
      <c r="M7127" s="517"/>
    </row>
    <row r="7128" spans="7:13" x14ac:dyDescent="0.45">
      <c r="G7128" s="497"/>
      <c r="I7128" s="497"/>
      <c r="M7128" s="517"/>
    </row>
    <row r="7129" spans="7:13" x14ac:dyDescent="0.45">
      <c r="G7129" s="497"/>
      <c r="I7129" s="497"/>
      <c r="M7129" s="497"/>
    </row>
    <row r="7130" spans="7:13" x14ac:dyDescent="0.45">
      <c r="G7130" s="497"/>
      <c r="I7130" s="497"/>
      <c r="M7130" s="497"/>
    </row>
    <row r="7131" spans="7:13" x14ac:dyDescent="0.45">
      <c r="G7131" s="497"/>
      <c r="I7131" s="497"/>
      <c r="M7131" s="497"/>
    </row>
    <row r="7132" spans="7:13" x14ac:dyDescent="0.45">
      <c r="G7132" s="497"/>
      <c r="I7132" s="497"/>
      <c r="M7132" s="517"/>
    </row>
    <row r="7133" spans="7:13" x14ac:dyDescent="0.45">
      <c r="G7133" s="497"/>
      <c r="I7133" s="497"/>
      <c r="M7133" s="517"/>
    </row>
    <row r="7134" spans="7:13" x14ac:dyDescent="0.45">
      <c r="G7134" s="497"/>
      <c r="I7134" s="497"/>
      <c r="M7134" s="497"/>
    </row>
    <row r="7135" spans="7:13" x14ac:dyDescent="0.45">
      <c r="G7135" s="497"/>
      <c r="I7135" s="497"/>
      <c r="M7135" s="497"/>
    </row>
    <row r="7136" spans="7:13" x14ac:dyDescent="0.45">
      <c r="G7136" s="497"/>
      <c r="I7136" s="497"/>
      <c r="M7136" s="517"/>
    </row>
    <row r="7137" spans="7:13" x14ac:dyDescent="0.45">
      <c r="G7137" s="497"/>
      <c r="I7137" s="497"/>
      <c r="M7137" s="517"/>
    </row>
    <row r="7138" spans="7:13" x14ac:dyDescent="0.45">
      <c r="G7138" s="497"/>
      <c r="I7138" s="497"/>
      <c r="M7138" s="497"/>
    </row>
    <row r="7139" spans="7:13" x14ac:dyDescent="0.45">
      <c r="G7139" s="497"/>
      <c r="I7139" s="497"/>
      <c r="M7139" s="517"/>
    </row>
    <row r="7140" spans="7:13" x14ac:dyDescent="0.45">
      <c r="G7140" s="497"/>
      <c r="I7140" s="497"/>
      <c r="M7140" s="497"/>
    </row>
    <row r="7141" spans="7:13" x14ac:dyDescent="0.45">
      <c r="G7141" s="497"/>
      <c r="I7141" s="497"/>
      <c r="M7141" s="517"/>
    </row>
    <row r="7142" spans="7:13" x14ac:dyDescent="0.45">
      <c r="G7142" s="497"/>
      <c r="I7142" s="497"/>
      <c r="M7142" s="497"/>
    </row>
    <row r="7143" spans="7:13" x14ac:dyDescent="0.45">
      <c r="G7143" s="497"/>
      <c r="I7143" s="497"/>
      <c r="M7143" s="517"/>
    </row>
    <row r="7144" spans="7:13" x14ac:dyDescent="0.45">
      <c r="G7144" s="497"/>
      <c r="I7144" s="497"/>
      <c r="M7144" s="517"/>
    </row>
    <row r="7145" spans="7:13" x14ac:dyDescent="0.45">
      <c r="G7145" s="497"/>
      <c r="I7145" s="497"/>
      <c r="M7145" s="517"/>
    </row>
    <row r="7146" spans="7:13" x14ac:dyDescent="0.45">
      <c r="G7146" s="497"/>
      <c r="I7146" s="497"/>
      <c r="M7146" s="497"/>
    </row>
    <row r="7147" spans="7:13" x14ac:dyDescent="0.45">
      <c r="G7147" s="497"/>
      <c r="I7147" s="497"/>
      <c r="M7147" s="497"/>
    </row>
    <row r="7148" spans="7:13" x14ac:dyDescent="0.45">
      <c r="G7148" s="497"/>
      <c r="I7148" s="497"/>
      <c r="M7148" s="497"/>
    </row>
    <row r="7149" spans="7:13" x14ac:dyDescent="0.45">
      <c r="G7149" s="497"/>
      <c r="I7149" s="497"/>
      <c r="M7149" s="497"/>
    </row>
    <row r="7150" spans="7:13" x14ac:dyDescent="0.45">
      <c r="G7150" s="497"/>
      <c r="I7150" s="497"/>
      <c r="M7150" s="497"/>
    </row>
    <row r="7151" spans="7:13" x14ac:dyDescent="0.45">
      <c r="G7151" s="497"/>
      <c r="I7151" s="497"/>
      <c r="M7151" s="497"/>
    </row>
    <row r="7152" spans="7:13" x14ac:dyDescent="0.45">
      <c r="G7152" s="497"/>
      <c r="I7152" s="497"/>
      <c r="M7152" s="517"/>
    </row>
    <row r="7153" spans="7:13" x14ac:dyDescent="0.45">
      <c r="G7153" s="497"/>
      <c r="I7153" s="497"/>
      <c r="M7153" s="517"/>
    </row>
    <row r="7154" spans="7:13" x14ac:dyDescent="0.45">
      <c r="G7154" s="497"/>
      <c r="I7154" s="497"/>
      <c r="M7154" s="497"/>
    </row>
    <row r="7155" spans="7:13" x14ac:dyDescent="0.45">
      <c r="G7155" s="497"/>
      <c r="I7155" s="497"/>
      <c r="M7155" s="497"/>
    </row>
    <row r="7156" spans="7:13" x14ac:dyDescent="0.45">
      <c r="G7156" s="497"/>
      <c r="I7156" s="497"/>
      <c r="M7156" s="517"/>
    </row>
    <row r="7157" spans="7:13" x14ac:dyDescent="0.45">
      <c r="G7157" s="497"/>
      <c r="I7157" s="497"/>
      <c r="M7157" s="517"/>
    </row>
    <row r="7158" spans="7:13" x14ac:dyDescent="0.45">
      <c r="G7158" s="497"/>
      <c r="I7158" s="497"/>
      <c r="M7158" s="517"/>
    </row>
    <row r="7159" spans="7:13" x14ac:dyDescent="0.45">
      <c r="G7159" s="497"/>
      <c r="I7159" s="497"/>
      <c r="M7159" s="497"/>
    </row>
    <row r="7160" spans="7:13" x14ac:dyDescent="0.45">
      <c r="G7160" s="497"/>
      <c r="I7160" s="497"/>
      <c r="M7160" s="517"/>
    </row>
    <row r="7161" spans="7:13" x14ac:dyDescent="0.45">
      <c r="G7161" s="497"/>
      <c r="I7161" s="497"/>
      <c r="M7161" s="517"/>
    </row>
    <row r="7162" spans="7:13" x14ac:dyDescent="0.45">
      <c r="G7162" s="497"/>
      <c r="I7162" s="497"/>
      <c r="M7162" s="497"/>
    </row>
    <row r="7163" spans="7:13" x14ac:dyDescent="0.45">
      <c r="G7163" s="497"/>
      <c r="I7163" s="497"/>
      <c r="M7163" s="497"/>
    </row>
    <row r="7164" spans="7:13" x14ac:dyDescent="0.45">
      <c r="G7164" s="497"/>
      <c r="I7164" s="497"/>
      <c r="M7164" s="497"/>
    </row>
    <row r="7165" spans="7:13" x14ac:dyDescent="0.45">
      <c r="G7165" s="497"/>
      <c r="I7165" s="497"/>
      <c r="M7165" s="497"/>
    </row>
    <row r="7166" spans="7:13" x14ac:dyDescent="0.45">
      <c r="G7166" s="497"/>
      <c r="I7166" s="497"/>
      <c r="M7166" s="517"/>
    </row>
    <row r="7167" spans="7:13" x14ac:dyDescent="0.45">
      <c r="G7167" s="497"/>
      <c r="I7167" s="497"/>
      <c r="M7167" s="517"/>
    </row>
    <row r="7168" spans="7:13" x14ac:dyDescent="0.45">
      <c r="G7168" s="497"/>
      <c r="I7168" s="497"/>
      <c r="M7168" s="497"/>
    </row>
    <row r="7169" spans="7:13" x14ac:dyDescent="0.45">
      <c r="G7169" s="497"/>
      <c r="I7169" s="497"/>
      <c r="M7169" s="497"/>
    </row>
    <row r="7170" spans="7:13" x14ac:dyDescent="0.45">
      <c r="G7170" s="497"/>
      <c r="I7170" s="497"/>
      <c r="M7170" s="497"/>
    </row>
    <row r="7171" spans="7:13" x14ac:dyDescent="0.45">
      <c r="G7171" s="497"/>
      <c r="I7171" s="497"/>
      <c r="M7171" s="497"/>
    </row>
    <row r="7172" spans="7:13" x14ac:dyDescent="0.45">
      <c r="G7172" s="497"/>
      <c r="I7172" s="497"/>
      <c r="M7172" s="497"/>
    </row>
    <row r="7173" spans="7:13" x14ac:dyDescent="0.45">
      <c r="G7173" s="497"/>
      <c r="I7173" s="497"/>
      <c r="M7173" s="517"/>
    </row>
    <row r="7174" spans="7:13" x14ac:dyDescent="0.45">
      <c r="G7174" s="497"/>
      <c r="I7174" s="497"/>
      <c r="M7174" s="497"/>
    </row>
    <row r="7175" spans="7:13" x14ac:dyDescent="0.45">
      <c r="G7175" s="497"/>
      <c r="I7175" s="497"/>
      <c r="M7175" s="517"/>
    </row>
    <row r="7176" spans="7:13" x14ac:dyDescent="0.45">
      <c r="G7176" s="497"/>
      <c r="I7176" s="497"/>
      <c r="M7176" s="497"/>
    </row>
    <row r="7177" spans="7:13" x14ac:dyDescent="0.45">
      <c r="G7177" s="497"/>
      <c r="I7177" s="497"/>
      <c r="M7177" s="497"/>
    </row>
    <row r="7178" spans="7:13" x14ac:dyDescent="0.45">
      <c r="G7178" s="497"/>
      <c r="I7178" s="497"/>
      <c r="M7178" s="517"/>
    </row>
    <row r="7179" spans="7:13" x14ac:dyDescent="0.45">
      <c r="G7179" s="497"/>
      <c r="I7179" s="497"/>
      <c r="M7179" s="497"/>
    </row>
    <row r="7180" spans="7:13" x14ac:dyDescent="0.45">
      <c r="G7180" s="497"/>
      <c r="I7180" s="497"/>
      <c r="M7180" s="497"/>
    </row>
    <row r="7181" spans="7:13" x14ac:dyDescent="0.45">
      <c r="G7181" s="497"/>
      <c r="I7181" s="497"/>
      <c r="M7181" s="517"/>
    </row>
    <row r="7182" spans="7:13" x14ac:dyDescent="0.45">
      <c r="G7182" s="497"/>
      <c r="I7182" s="497"/>
      <c r="M7182" s="497"/>
    </row>
    <row r="7183" spans="7:13" x14ac:dyDescent="0.45">
      <c r="G7183" s="497"/>
      <c r="I7183" s="497"/>
      <c r="M7183" s="517"/>
    </row>
    <row r="7184" spans="7:13" x14ac:dyDescent="0.45">
      <c r="G7184" s="497"/>
      <c r="I7184" s="497"/>
      <c r="M7184" s="497"/>
    </row>
    <row r="7185" spans="7:13" x14ac:dyDescent="0.45">
      <c r="G7185" s="497"/>
      <c r="I7185" s="497"/>
      <c r="M7185" s="497"/>
    </row>
    <row r="7186" spans="7:13" x14ac:dyDescent="0.45">
      <c r="G7186" s="497"/>
      <c r="I7186" s="497"/>
      <c r="M7186" s="517"/>
    </row>
    <row r="7187" spans="7:13" x14ac:dyDescent="0.45">
      <c r="G7187" s="497"/>
      <c r="I7187" s="497"/>
      <c r="M7187" s="517"/>
    </row>
    <row r="7188" spans="7:13" x14ac:dyDescent="0.45">
      <c r="G7188" s="497"/>
      <c r="I7188" s="497"/>
      <c r="M7188" s="497"/>
    </row>
    <row r="7189" spans="7:13" x14ac:dyDescent="0.45">
      <c r="G7189" s="497"/>
      <c r="I7189" s="497"/>
      <c r="M7189" s="497"/>
    </row>
    <row r="7190" spans="7:13" x14ac:dyDescent="0.45">
      <c r="G7190" s="497"/>
      <c r="I7190" s="497"/>
      <c r="M7190" s="517"/>
    </row>
    <row r="7191" spans="7:13" x14ac:dyDescent="0.45">
      <c r="G7191" s="497"/>
      <c r="I7191" s="497"/>
      <c r="M7191" s="497"/>
    </row>
    <row r="7192" spans="7:13" x14ac:dyDescent="0.45">
      <c r="G7192" s="497"/>
      <c r="I7192" s="497"/>
      <c r="M7192" s="517"/>
    </row>
    <row r="7193" spans="7:13" x14ac:dyDescent="0.45">
      <c r="G7193" s="497"/>
      <c r="I7193" s="497"/>
      <c r="M7193" s="497"/>
    </row>
    <row r="7194" spans="7:13" x14ac:dyDescent="0.45">
      <c r="G7194" s="497"/>
      <c r="I7194" s="497"/>
      <c r="M7194" s="517"/>
    </row>
    <row r="7195" spans="7:13" x14ac:dyDescent="0.45">
      <c r="G7195" s="497"/>
      <c r="I7195" s="497"/>
      <c r="M7195" s="517"/>
    </row>
    <row r="7196" spans="7:13" x14ac:dyDescent="0.45">
      <c r="G7196" s="497"/>
      <c r="I7196" s="497"/>
      <c r="M7196" s="497"/>
    </row>
    <row r="7197" spans="7:13" x14ac:dyDescent="0.45">
      <c r="G7197" s="497"/>
      <c r="I7197" s="497"/>
      <c r="M7197" s="497"/>
    </row>
    <row r="7198" spans="7:13" x14ac:dyDescent="0.45">
      <c r="G7198" s="497"/>
      <c r="I7198" s="497"/>
      <c r="M7198" s="497"/>
    </row>
    <row r="7199" spans="7:13" x14ac:dyDescent="0.45">
      <c r="G7199" s="497"/>
      <c r="I7199" s="497"/>
      <c r="M7199" s="497"/>
    </row>
    <row r="7200" spans="7:13" x14ac:dyDescent="0.45">
      <c r="G7200" s="497"/>
      <c r="I7200" s="497"/>
      <c r="M7200" s="497"/>
    </row>
    <row r="7201" spans="7:13" x14ac:dyDescent="0.45">
      <c r="G7201" s="497"/>
      <c r="I7201" s="497"/>
      <c r="M7201" s="497"/>
    </row>
    <row r="7202" spans="7:13" x14ac:dyDescent="0.45">
      <c r="G7202" s="497"/>
      <c r="I7202" s="497"/>
      <c r="M7202" s="517"/>
    </row>
    <row r="7203" spans="7:13" x14ac:dyDescent="0.45">
      <c r="G7203" s="497"/>
      <c r="I7203" s="497"/>
      <c r="M7203" s="517"/>
    </row>
    <row r="7204" spans="7:13" x14ac:dyDescent="0.45">
      <c r="G7204" s="497"/>
      <c r="I7204" s="497"/>
      <c r="M7204" s="517"/>
    </row>
    <row r="7205" spans="7:13" x14ac:dyDescent="0.45">
      <c r="G7205" s="497"/>
      <c r="I7205" s="497"/>
      <c r="M7205" s="515"/>
    </row>
    <row r="7206" spans="7:13" x14ac:dyDescent="0.45">
      <c r="G7206" s="497"/>
      <c r="I7206" s="497"/>
      <c r="M7206" s="517"/>
    </row>
    <row r="7207" spans="7:13" x14ac:dyDescent="0.45">
      <c r="G7207" s="497"/>
      <c r="I7207" s="497"/>
      <c r="M7207" s="517"/>
    </row>
    <row r="7208" spans="7:13" x14ac:dyDescent="0.45">
      <c r="G7208" s="497"/>
      <c r="I7208" s="497"/>
      <c r="M7208" s="497"/>
    </row>
    <row r="7209" spans="7:13" x14ac:dyDescent="0.45">
      <c r="G7209" s="497"/>
      <c r="I7209" s="497"/>
      <c r="M7209" s="517"/>
    </row>
    <row r="7210" spans="7:13" x14ac:dyDescent="0.45">
      <c r="G7210" s="497"/>
      <c r="I7210" s="497"/>
      <c r="M7210" s="497"/>
    </row>
    <row r="7211" spans="7:13" x14ac:dyDescent="0.45">
      <c r="G7211" s="497"/>
      <c r="I7211" s="497"/>
      <c r="M7211" s="517"/>
    </row>
    <row r="7212" spans="7:13" x14ac:dyDescent="0.45">
      <c r="G7212" s="497"/>
      <c r="I7212" s="497"/>
      <c r="M7212" s="517"/>
    </row>
    <row r="7213" spans="7:13" x14ac:dyDescent="0.45">
      <c r="G7213" s="497"/>
      <c r="I7213" s="497"/>
      <c r="M7213" s="517"/>
    </row>
    <row r="7214" spans="7:13" x14ac:dyDescent="0.45">
      <c r="G7214" s="497"/>
      <c r="I7214" s="497"/>
      <c r="M7214" s="497"/>
    </row>
    <row r="7215" spans="7:13" x14ac:dyDescent="0.45">
      <c r="G7215" s="497"/>
      <c r="I7215" s="497"/>
      <c r="M7215" s="517"/>
    </row>
    <row r="7216" spans="7:13" x14ac:dyDescent="0.45">
      <c r="G7216" s="497"/>
      <c r="I7216" s="497"/>
      <c r="M7216" s="497"/>
    </row>
    <row r="7217" spans="7:13" x14ac:dyDescent="0.45">
      <c r="G7217" s="497"/>
      <c r="I7217" s="497"/>
      <c r="M7217" s="497"/>
    </row>
    <row r="7218" spans="7:13" x14ac:dyDescent="0.45">
      <c r="G7218" s="497"/>
      <c r="I7218" s="497"/>
      <c r="M7218" s="517"/>
    </row>
    <row r="7219" spans="7:13" x14ac:dyDescent="0.45">
      <c r="G7219" s="497"/>
      <c r="I7219" s="497"/>
      <c r="M7219" s="517"/>
    </row>
    <row r="7220" spans="7:13" x14ac:dyDescent="0.45">
      <c r="G7220" s="497"/>
      <c r="I7220" s="497"/>
      <c r="M7220" s="517"/>
    </row>
    <row r="7221" spans="7:13" x14ac:dyDescent="0.45">
      <c r="G7221" s="497"/>
      <c r="I7221" s="497"/>
      <c r="M7221" s="517"/>
    </row>
    <row r="7222" spans="7:13" x14ac:dyDescent="0.45">
      <c r="G7222" s="497"/>
      <c r="I7222" s="497"/>
      <c r="M7222" s="497"/>
    </row>
    <row r="7223" spans="7:13" x14ac:dyDescent="0.45">
      <c r="G7223" s="497"/>
      <c r="I7223" s="497"/>
      <c r="M7223" s="497"/>
    </row>
    <row r="7224" spans="7:13" x14ac:dyDescent="0.45">
      <c r="G7224" s="497"/>
      <c r="I7224" s="497"/>
      <c r="M7224" s="497"/>
    </row>
    <row r="7225" spans="7:13" x14ac:dyDescent="0.45">
      <c r="G7225" s="497"/>
      <c r="I7225" s="497"/>
      <c r="M7225" s="515"/>
    </row>
    <row r="7226" spans="7:13" x14ac:dyDescent="0.45">
      <c r="G7226" s="497"/>
      <c r="I7226" s="497"/>
      <c r="M7226" s="517"/>
    </row>
    <row r="7227" spans="7:13" x14ac:dyDescent="0.45">
      <c r="G7227" s="497"/>
      <c r="I7227" s="497"/>
      <c r="M7227" s="497"/>
    </row>
    <row r="7228" spans="7:13" x14ac:dyDescent="0.45">
      <c r="G7228" s="497"/>
      <c r="I7228" s="497"/>
      <c r="M7228" s="517"/>
    </row>
    <row r="7229" spans="7:13" x14ac:dyDescent="0.45">
      <c r="G7229" s="497"/>
      <c r="I7229" s="497"/>
      <c r="M7229" s="517"/>
    </row>
    <row r="7230" spans="7:13" x14ac:dyDescent="0.45">
      <c r="G7230" s="497"/>
      <c r="I7230" s="497"/>
      <c r="M7230" s="497"/>
    </row>
    <row r="7231" spans="7:13" x14ac:dyDescent="0.45">
      <c r="G7231" s="497"/>
      <c r="I7231" s="497"/>
      <c r="M7231" s="517"/>
    </row>
    <row r="7232" spans="7:13" x14ac:dyDescent="0.45">
      <c r="G7232" s="497"/>
      <c r="I7232" s="497"/>
      <c r="M7232" s="497"/>
    </row>
    <row r="7233" spans="7:13" x14ac:dyDescent="0.45">
      <c r="G7233" s="497"/>
      <c r="I7233" s="497"/>
      <c r="M7233" s="517"/>
    </row>
    <row r="7234" spans="7:13" x14ac:dyDescent="0.45">
      <c r="G7234" s="497"/>
      <c r="I7234" s="497"/>
      <c r="M7234" s="497"/>
    </row>
    <row r="7235" spans="7:13" x14ac:dyDescent="0.45">
      <c r="G7235" s="497"/>
      <c r="I7235" s="497"/>
      <c r="M7235" s="517"/>
    </row>
    <row r="7236" spans="7:13" x14ac:dyDescent="0.45">
      <c r="G7236" s="497"/>
      <c r="I7236" s="497"/>
      <c r="M7236" s="497"/>
    </row>
    <row r="7237" spans="7:13" x14ac:dyDescent="0.45">
      <c r="G7237" s="497"/>
      <c r="I7237" s="497"/>
      <c r="M7237" s="517"/>
    </row>
    <row r="7238" spans="7:13" x14ac:dyDescent="0.45">
      <c r="G7238" s="497"/>
      <c r="I7238" s="497"/>
      <c r="M7238" s="497"/>
    </row>
    <row r="7239" spans="7:13" x14ac:dyDescent="0.45">
      <c r="G7239" s="497"/>
      <c r="I7239" s="497"/>
      <c r="M7239" s="497"/>
    </row>
    <row r="7240" spans="7:13" x14ac:dyDescent="0.45">
      <c r="G7240" s="497"/>
      <c r="I7240" s="497"/>
      <c r="M7240" s="517"/>
    </row>
    <row r="7241" spans="7:13" x14ac:dyDescent="0.45">
      <c r="G7241" s="497"/>
      <c r="I7241" s="497"/>
      <c r="M7241" s="497"/>
    </row>
    <row r="7242" spans="7:13" x14ac:dyDescent="0.45">
      <c r="G7242" s="497"/>
      <c r="I7242" s="497"/>
      <c r="M7242" s="517"/>
    </row>
    <row r="7243" spans="7:13" x14ac:dyDescent="0.45">
      <c r="G7243" s="497"/>
      <c r="I7243" s="497"/>
      <c r="M7243" s="497"/>
    </row>
    <row r="7244" spans="7:13" x14ac:dyDescent="0.45">
      <c r="G7244" s="497"/>
      <c r="I7244" s="497"/>
      <c r="M7244" s="497"/>
    </row>
    <row r="7245" spans="7:13" x14ac:dyDescent="0.45">
      <c r="G7245" s="497"/>
      <c r="I7245" s="497"/>
      <c r="M7245" s="497"/>
    </row>
    <row r="7246" spans="7:13" x14ac:dyDescent="0.45">
      <c r="G7246" s="497"/>
      <c r="I7246" s="497"/>
      <c r="M7246" s="517"/>
    </row>
    <row r="7247" spans="7:13" x14ac:dyDescent="0.45">
      <c r="G7247" s="497"/>
      <c r="I7247" s="497"/>
      <c r="M7247" s="497"/>
    </row>
    <row r="7248" spans="7:13" x14ac:dyDescent="0.45">
      <c r="G7248" s="497"/>
      <c r="I7248" s="497"/>
      <c r="M7248" s="517"/>
    </row>
    <row r="7249" spans="7:13" x14ac:dyDescent="0.45">
      <c r="G7249" s="497"/>
      <c r="I7249" s="497"/>
      <c r="M7249" s="517"/>
    </row>
    <row r="7250" spans="7:13" x14ac:dyDescent="0.45">
      <c r="G7250" s="497"/>
      <c r="I7250" s="497"/>
      <c r="M7250" s="517"/>
    </row>
    <row r="7251" spans="7:13" x14ac:dyDescent="0.45">
      <c r="G7251" s="497"/>
      <c r="I7251" s="497"/>
      <c r="M7251" s="497"/>
    </row>
    <row r="7252" spans="7:13" x14ac:dyDescent="0.45">
      <c r="G7252" s="497"/>
      <c r="I7252" s="497"/>
      <c r="M7252" s="497"/>
    </row>
    <row r="7253" spans="7:13" x14ac:dyDescent="0.45">
      <c r="G7253" s="497"/>
      <c r="I7253" s="497"/>
      <c r="M7253" s="497"/>
    </row>
    <row r="7254" spans="7:13" x14ac:dyDescent="0.45">
      <c r="G7254" s="497"/>
      <c r="I7254" s="497"/>
      <c r="M7254" s="497"/>
    </row>
    <row r="7255" spans="7:13" x14ac:dyDescent="0.45">
      <c r="G7255" s="497"/>
      <c r="I7255" s="497"/>
      <c r="M7255" s="497"/>
    </row>
    <row r="7256" spans="7:13" x14ac:dyDescent="0.45">
      <c r="G7256" s="497"/>
      <c r="I7256" s="497"/>
      <c r="M7256" s="517"/>
    </row>
    <row r="7257" spans="7:13" x14ac:dyDescent="0.45">
      <c r="G7257" s="497"/>
      <c r="I7257" s="497"/>
      <c r="M7257" s="497"/>
    </row>
    <row r="7258" spans="7:13" x14ac:dyDescent="0.45">
      <c r="G7258" s="497"/>
      <c r="I7258" s="497"/>
      <c r="M7258" s="517"/>
    </row>
    <row r="7259" spans="7:13" x14ac:dyDescent="0.45">
      <c r="G7259" s="497"/>
      <c r="I7259" s="497"/>
      <c r="M7259" s="497"/>
    </row>
    <row r="7260" spans="7:13" x14ac:dyDescent="0.45">
      <c r="G7260" s="497"/>
      <c r="I7260" s="497"/>
      <c r="M7260" s="497"/>
    </row>
    <row r="7261" spans="7:13" x14ac:dyDescent="0.45">
      <c r="G7261" s="497"/>
      <c r="I7261" s="497"/>
      <c r="M7261" s="517"/>
    </row>
    <row r="7262" spans="7:13" x14ac:dyDescent="0.45">
      <c r="G7262" s="497"/>
      <c r="I7262" s="497"/>
      <c r="M7262" s="497"/>
    </row>
    <row r="7263" spans="7:13" x14ac:dyDescent="0.45">
      <c r="G7263" s="497"/>
      <c r="I7263" s="497"/>
      <c r="M7263" s="517"/>
    </row>
    <row r="7264" spans="7:13" x14ac:dyDescent="0.45">
      <c r="G7264" s="497"/>
      <c r="I7264" s="497"/>
      <c r="M7264" s="497"/>
    </row>
    <row r="7265" spans="7:13" x14ac:dyDescent="0.45">
      <c r="G7265" s="497"/>
      <c r="I7265" s="497"/>
      <c r="M7265" s="517"/>
    </row>
    <row r="7266" spans="7:13" x14ac:dyDescent="0.45">
      <c r="G7266" s="497"/>
      <c r="I7266" s="497"/>
      <c r="M7266" s="517"/>
    </row>
    <row r="7267" spans="7:13" x14ac:dyDescent="0.45">
      <c r="G7267" s="497"/>
      <c r="I7267" s="497"/>
      <c r="M7267" s="497"/>
    </row>
    <row r="7268" spans="7:13" x14ac:dyDescent="0.45">
      <c r="G7268" s="497"/>
      <c r="I7268" s="497"/>
      <c r="M7268" s="497"/>
    </row>
    <row r="7269" spans="7:13" x14ac:dyDescent="0.45">
      <c r="G7269" s="497"/>
      <c r="I7269" s="497"/>
      <c r="M7269" s="517"/>
    </row>
    <row r="7270" spans="7:13" x14ac:dyDescent="0.45">
      <c r="G7270" s="497"/>
      <c r="I7270" s="497"/>
      <c r="M7270" s="497"/>
    </row>
    <row r="7271" spans="7:13" x14ac:dyDescent="0.45">
      <c r="G7271" s="497"/>
      <c r="I7271" s="497"/>
      <c r="M7271" s="497"/>
    </row>
    <row r="7272" spans="7:13" x14ac:dyDescent="0.45">
      <c r="G7272" s="497"/>
      <c r="I7272" s="497"/>
      <c r="M7272" s="497"/>
    </row>
    <row r="7273" spans="7:13" x14ac:dyDescent="0.45">
      <c r="G7273" s="497"/>
      <c r="I7273" s="497"/>
      <c r="M7273" s="497"/>
    </row>
    <row r="7274" spans="7:13" x14ac:dyDescent="0.45">
      <c r="G7274" s="497"/>
      <c r="I7274" s="497"/>
      <c r="M7274" s="517"/>
    </row>
    <row r="7275" spans="7:13" x14ac:dyDescent="0.45">
      <c r="G7275" s="497"/>
      <c r="I7275" s="497"/>
      <c r="M7275" s="497"/>
    </row>
    <row r="7276" spans="7:13" x14ac:dyDescent="0.45">
      <c r="G7276" s="497"/>
      <c r="I7276" s="497"/>
      <c r="M7276" s="497"/>
    </row>
    <row r="7277" spans="7:13" x14ac:dyDescent="0.45">
      <c r="G7277" s="497"/>
      <c r="I7277" s="497"/>
      <c r="M7277" s="497"/>
    </row>
    <row r="7278" spans="7:13" x14ac:dyDescent="0.45">
      <c r="G7278" s="497"/>
      <c r="I7278" s="497"/>
      <c r="M7278" s="497"/>
    </row>
    <row r="7279" spans="7:13" x14ac:dyDescent="0.45">
      <c r="G7279" s="497"/>
      <c r="I7279" s="497"/>
      <c r="M7279" s="497"/>
    </row>
    <row r="7280" spans="7:13" x14ac:dyDescent="0.45">
      <c r="G7280" s="497"/>
      <c r="I7280" s="497"/>
      <c r="M7280" s="517"/>
    </row>
    <row r="7281" spans="7:13" x14ac:dyDescent="0.45">
      <c r="G7281" s="497"/>
      <c r="I7281" s="497"/>
      <c r="M7281" s="497"/>
    </row>
    <row r="7282" spans="7:13" x14ac:dyDescent="0.45">
      <c r="G7282" s="497"/>
      <c r="I7282" s="497"/>
      <c r="M7282" s="497"/>
    </row>
    <row r="7283" spans="7:13" x14ac:dyDescent="0.45">
      <c r="G7283" s="497"/>
      <c r="I7283" s="497"/>
      <c r="M7283" s="497"/>
    </row>
    <row r="7284" spans="7:13" x14ac:dyDescent="0.45">
      <c r="G7284" s="497"/>
      <c r="I7284" s="497"/>
      <c r="M7284" s="497"/>
    </row>
    <row r="7285" spans="7:13" x14ac:dyDescent="0.45">
      <c r="G7285" s="497"/>
      <c r="I7285" s="497"/>
      <c r="M7285" s="497"/>
    </row>
    <row r="7286" spans="7:13" x14ac:dyDescent="0.45">
      <c r="G7286" s="497"/>
      <c r="I7286" s="497"/>
      <c r="M7286" s="497"/>
    </row>
    <row r="7287" spans="7:13" x14ac:dyDescent="0.45">
      <c r="G7287" s="497"/>
      <c r="I7287" s="497"/>
      <c r="M7287" s="497"/>
    </row>
    <row r="7288" spans="7:13" x14ac:dyDescent="0.45">
      <c r="G7288" s="497"/>
      <c r="I7288" s="497"/>
      <c r="M7288" s="497"/>
    </row>
    <row r="7289" spans="7:13" x14ac:dyDescent="0.45">
      <c r="G7289" s="497"/>
      <c r="I7289" s="497"/>
      <c r="M7289" s="517"/>
    </row>
    <row r="7290" spans="7:13" x14ac:dyDescent="0.45">
      <c r="G7290" s="497"/>
      <c r="I7290" s="497"/>
      <c r="M7290" s="497"/>
    </row>
    <row r="7291" spans="7:13" x14ac:dyDescent="0.45">
      <c r="G7291" s="497"/>
      <c r="I7291" s="497"/>
      <c r="M7291" s="497"/>
    </row>
    <row r="7292" spans="7:13" x14ac:dyDescent="0.45">
      <c r="G7292" s="497"/>
      <c r="I7292" s="497"/>
      <c r="M7292" s="497"/>
    </row>
    <row r="7293" spans="7:13" x14ac:dyDescent="0.45">
      <c r="G7293" s="497"/>
      <c r="I7293" s="497"/>
      <c r="M7293" s="497"/>
    </row>
    <row r="7294" spans="7:13" x14ac:dyDescent="0.45">
      <c r="G7294" s="497"/>
      <c r="I7294" s="497"/>
      <c r="M7294" s="497"/>
    </row>
    <row r="7295" spans="7:13" x14ac:dyDescent="0.45">
      <c r="G7295" s="497"/>
      <c r="I7295" s="497"/>
      <c r="M7295" s="497"/>
    </row>
    <row r="7296" spans="7:13" x14ac:dyDescent="0.45">
      <c r="G7296" s="497"/>
      <c r="I7296" s="497"/>
      <c r="M7296" s="497"/>
    </row>
    <row r="7297" spans="7:13" x14ac:dyDescent="0.45">
      <c r="G7297" s="497"/>
      <c r="I7297" s="497"/>
      <c r="M7297" s="497"/>
    </row>
    <row r="7298" spans="7:13" x14ac:dyDescent="0.45">
      <c r="G7298" s="497"/>
      <c r="I7298" s="497"/>
      <c r="M7298" s="497"/>
    </row>
    <row r="7299" spans="7:13" x14ac:dyDescent="0.45">
      <c r="G7299" s="497"/>
      <c r="I7299" s="497"/>
      <c r="M7299" s="517"/>
    </row>
    <row r="7300" spans="7:13" x14ac:dyDescent="0.45">
      <c r="G7300" s="497"/>
      <c r="I7300" s="497"/>
      <c r="M7300" s="497"/>
    </row>
    <row r="7301" spans="7:13" x14ac:dyDescent="0.45">
      <c r="G7301" s="497"/>
      <c r="I7301" s="497"/>
      <c r="M7301" s="517"/>
    </row>
    <row r="7302" spans="7:13" x14ac:dyDescent="0.45">
      <c r="G7302" s="497"/>
      <c r="I7302" s="497"/>
      <c r="M7302" s="517"/>
    </row>
    <row r="7303" spans="7:13" x14ac:dyDescent="0.45">
      <c r="G7303" s="497"/>
      <c r="I7303" s="497"/>
      <c r="M7303" s="517"/>
    </row>
    <row r="7304" spans="7:13" x14ac:dyDescent="0.45">
      <c r="G7304" s="497"/>
      <c r="I7304" s="497"/>
      <c r="M7304" s="517"/>
    </row>
    <row r="7305" spans="7:13" x14ac:dyDescent="0.45">
      <c r="G7305" s="497"/>
      <c r="I7305" s="497"/>
      <c r="M7305" s="517"/>
    </row>
    <row r="7306" spans="7:13" x14ac:dyDescent="0.45">
      <c r="G7306" s="497"/>
      <c r="I7306" s="497"/>
      <c r="M7306" s="497"/>
    </row>
    <row r="7307" spans="7:13" x14ac:dyDescent="0.45">
      <c r="G7307" s="497"/>
      <c r="I7307" s="497"/>
      <c r="M7307" s="497"/>
    </row>
    <row r="7308" spans="7:13" x14ac:dyDescent="0.45">
      <c r="G7308" s="497"/>
      <c r="I7308" s="497"/>
      <c r="M7308" s="497"/>
    </row>
    <row r="7309" spans="7:13" x14ac:dyDescent="0.45">
      <c r="G7309" s="497"/>
      <c r="I7309" s="497"/>
      <c r="M7309" s="517"/>
    </row>
    <row r="7310" spans="7:13" x14ac:dyDescent="0.45">
      <c r="G7310" s="497"/>
      <c r="I7310" s="497"/>
      <c r="M7310" s="497"/>
    </row>
    <row r="7311" spans="7:13" x14ac:dyDescent="0.45">
      <c r="G7311" s="497"/>
      <c r="I7311" s="497"/>
      <c r="M7311" s="497"/>
    </row>
    <row r="7312" spans="7:13" x14ac:dyDescent="0.45">
      <c r="G7312" s="497"/>
      <c r="I7312" s="497"/>
      <c r="M7312" s="517"/>
    </row>
    <row r="7313" spans="7:13" x14ac:dyDescent="0.45">
      <c r="G7313" s="497"/>
      <c r="I7313" s="497"/>
      <c r="M7313" s="497"/>
    </row>
    <row r="7314" spans="7:13" x14ac:dyDescent="0.45">
      <c r="G7314" s="497"/>
      <c r="I7314" s="497"/>
      <c r="M7314" s="497"/>
    </row>
    <row r="7315" spans="7:13" x14ac:dyDescent="0.45">
      <c r="G7315" s="497"/>
      <c r="I7315" s="497"/>
      <c r="M7315" s="517"/>
    </row>
    <row r="7316" spans="7:13" x14ac:dyDescent="0.45">
      <c r="G7316" s="497"/>
      <c r="I7316" s="497"/>
      <c r="M7316" s="497"/>
    </row>
    <row r="7317" spans="7:13" x14ac:dyDescent="0.45">
      <c r="G7317" s="497"/>
      <c r="I7317" s="497"/>
      <c r="M7317" s="517"/>
    </row>
    <row r="7318" spans="7:13" x14ac:dyDescent="0.45">
      <c r="G7318" s="497"/>
      <c r="I7318" s="497"/>
      <c r="M7318" s="497"/>
    </row>
    <row r="7319" spans="7:13" x14ac:dyDescent="0.45">
      <c r="G7319" s="497"/>
      <c r="I7319" s="497"/>
      <c r="M7319" s="497"/>
    </row>
    <row r="7320" spans="7:13" x14ac:dyDescent="0.45">
      <c r="G7320" s="497"/>
      <c r="I7320" s="497"/>
      <c r="M7320" s="517"/>
    </row>
    <row r="7321" spans="7:13" x14ac:dyDescent="0.45">
      <c r="G7321" s="497"/>
      <c r="I7321" s="497"/>
      <c r="M7321" s="497"/>
    </row>
    <row r="7322" spans="7:13" x14ac:dyDescent="0.45">
      <c r="G7322" s="497"/>
      <c r="I7322" s="497"/>
      <c r="M7322" s="497"/>
    </row>
    <row r="7323" spans="7:13" x14ac:dyDescent="0.45">
      <c r="G7323" s="497"/>
      <c r="I7323" s="497"/>
      <c r="M7323" s="517"/>
    </row>
    <row r="7324" spans="7:13" x14ac:dyDescent="0.45">
      <c r="G7324" s="497"/>
      <c r="I7324" s="497"/>
      <c r="M7324" s="517"/>
    </row>
    <row r="7325" spans="7:13" x14ac:dyDescent="0.45">
      <c r="G7325" s="497"/>
      <c r="I7325" s="497"/>
      <c r="M7325" s="517"/>
    </row>
    <row r="7326" spans="7:13" x14ac:dyDescent="0.45">
      <c r="G7326" s="497"/>
      <c r="I7326" s="497"/>
      <c r="M7326" s="497"/>
    </row>
    <row r="7327" spans="7:13" x14ac:dyDescent="0.45">
      <c r="G7327" s="497"/>
      <c r="I7327" s="497"/>
      <c r="M7327" s="497"/>
    </row>
    <row r="7328" spans="7:13" x14ac:dyDescent="0.45">
      <c r="G7328" s="497"/>
      <c r="I7328" s="497"/>
      <c r="M7328" s="517"/>
    </row>
    <row r="7329" spans="7:13" x14ac:dyDescent="0.45">
      <c r="G7329" s="497"/>
      <c r="I7329" s="497"/>
      <c r="M7329" s="497"/>
    </row>
    <row r="7330" spans="7:13" x14ac:dyDescent="0.45">
      <c r="G7330" s="497"/>
      <c r="I7330" s="497"/>
      <c r="M7330" s="497"/>
    </row>
    <row r="7331" spans="7:13" x14ac:dyDescent="0.45">
      <c r="G7331" s="497"/>
      <c r="I7331" s="497"/>
      <c r="M7331" s="497"/>
    </row>
    <row r="7332" spans="7:13" x14ac:dyDescent="0.45">
      <c r="G7332" s="497"/>
      <c r="I7332" s="497"/>
      <c r="M7332" s="517"/>
    </row>
    <row r="7333" spans="7:13" x14ac:dyDescent="0.45">
      <c r="G7333" s="497"/>
      <c r="I7333" s="497"/>
      <c r="M7333" s="497"/>
    </row>
    <row r="7334" spans="7:13" x14ac:dyDescent="0.45">
      <c r="G7334" s="497"/>
      <c r="I7334" s="497"/>
      <c r="M7334" s="497"/>
    </row>
    <row r="7335" spans="7:13" x14ac:dyDescent="0.45">
      <c r="G7335" s="497"/>
      <c r="I7335" s="497"/>
      <c r="M7335" s="497"/>
    </row>
    <row r="7336" spans="7:13" x14ac:dyDescent="0.45">
      <c r="G7336" s="497"/>
      <c r="I7336" s="497"/>
      <c r="M7336" s="517"/>
    </row>
    <row r="7337" spans="7:13" x14ac:dyDescent="0.45">
      <c r="G7337" s="497"/>
      <c r="I7337" s="497"/>
      <c r="M7337" s="497"/>
    </row>
    <row r="7338" spans="7:13" x14ac:dyDescent="0.45">
      <c r="G7338" s="497"/>
      <c r="I7338" s="497"/>
      <c r="M7338" s="517"/>
    </row>
    <row r="7339" spans="7:13" x14ac:dyDescent="0.45">
      <c r="G7339" s="497"/>
      <c r="I7339" s="497"/>
      <c r="M7339" s="497"/>
    </row>
    <row r="7340" spans="7:13" x14ac:dyDescent="0.45">
      <c r="G7340" s="497"/>
      <c r="I7340" s="497"/>
      <c r="M7340" s="517"/>
    </row>
    <row r="7341" spans="7:13" x14ac:dyDescent="0.45">
      <c r="G7341" s="497"/>
      <c r="I7341" s="497"/>
      <c r="M7341" s="497"/>
    </row>
    <row r="7342" spans="7:13" x14ac:dyDescent="0.45">
      <c r="G7342" s="497"/>
      <c r="I7342" s="497"/>
      <c r="M7342" s="497"/>
    </row>
    <row r="7343" spans="7:13" x14ac:dyDescent="0.45">
      <c r="G7343" s="497"/>
      <c r="I7343" s="497"/>
      <c r="M7343" s="497"/>
    </row>
    <row r="7344" spans="7:13" x14ac:dyDescent="0.45">
      <c r="G7344" s="497"/>
      <c r="I7344" s="497"/>
      <c r="M7344" s="497"/>
    </row>
    <row r="7345" spans="7:13" x14ac:dyDescent="0.45">
      <c r="G7345" s="497"/>
      <c r="I7345" s="497"/>
      <c r="M7345" s="497"/>
    </row>
    <row r="7346" spans="7:13" x14ac:dyDescent="0.45">
      <c r="G7346" s="497"/>
      <c r="I7346" s="497"/>
      <c r="M7346" s="497"/>
    </row>
    <row r="7347" spans="7:13" x14ac:dyDescent="0.45">
      <c r="G7347" s="497"/>
      <c r="I7347" s="497"/>
      <c r="M7347" s="517"/>
    </row>
    <row r="7348" spans="7:13" x14ac:dyDescent="0.45">
      <c r="G7348" s="497"/>
      <c r="I7348" s="497"/>
      <c r="M7348" s="497"/>
    </row>
    <row r="7349" spans="7:13" x14ac:dyDescent="0.45">
      <c r="G7349" s="497"/>
      <c r="I7349" s="497"/>
      <c r="M7349" s="497"/>
    </row>
    <row r="7350" spans="7:13" x14ac:dyDescent="0.45">
      <c r="G7350" s="497"/>
      <c r="I7350" s="497"/>
      <c r="M7350" s="497"/>
    </row>
    <row r="7351" spans="7:13" x14ac:dyDescent="0.45">
      <c r="G7351" s="497"/>
      <c r="I7351" s="497"/>
      <c r="M7351" s="497"/>
    </row>
    <row r="7352" spans="7:13" x14ac:dyDescent="0.45">
      <c r="G7352" s="497"/>
      <c r="I7352" s="497"/>
      <c r="M7352" s="497"/>
    </row>
    <row r="7353" spans="7:13" x14ac:dyDescent="0.45">
      <c r="G7353" s="497"/>
      <c r="I7353" s="497"/>
      <c r="M7353" s="497"/>
    </row>
    <row r="7354" spans="7:13" x14ac:dyDescent="0.45">
      <c r="G7354" s="497"/>
      <c r="I7354" s="497"/>
      <c r="M7354" s="517"/>
    </row>
    <row r="7355" spans="7:13" x14ac:dyDescent="0.45">
      <c r="G7355" s="497"/>
      <c r="I7355" s="497"/>
      <c r="M7355" s="517"/>
    </row>
    <row r="7356" spans="7:13" x14ac:dyDescent="0.45">
      <c r="G7356" s="497"/>
      <c r="I7356" s="497"/>
      <c r="M7356" s="497"/>
    </row>
    <row r="7357" spans="7:13" x14ac:dyDescent="0.45">
      <c r="G7357" s="497"/>
      <c r="I7357" s="497"/>
      <c r="M7357" s="497"/>
    </row>
    <row r="7358" spans="7:13" x14ac:dyDescent="0.45">
      <c r="G7358" s="497"/>
      <c r="I7358" s="497"/>
      <c r="M7358" s="497"/>
    </row>
    <row r="7359" spans="7:13" x14ac:dyDescent="0.45">
      <c r="G7359" s="497"/>
      <c r="I7359" s="497"/>
      <c r="M7359" s="497"/>
    </row>
    <row r="7360" spans="7:13" x14ac:dyDescent="0.45">
      <c r="G7360" s="497"/>
      <c r="I7360" s="497"/>
      <c r="M7360" s="497"/>
    </row>
    <row r="7361" spans="7:13" x14ac:dyDescent="0.45">
      <c r="G7361" s="497"/>
      <c r="I7361" s="497"/>
      <c r="M7361" s="497"/>
    </row>
    <row r="7362" spans="7:13" x14ac:dyDescent="0.45">
      <c r="G7362" s="497"/>
      <c r="I7362" s="497"/>
      <c r="M7362" s="517"/>
    </row>
    <row r="7363" spans="7:13" x14ac:dyDescent="0.45">
      <c r="G7363" s="497"/>
      <c r="I7363" s="497"/>
      <c r="M7363" s="497"/>
    </row>
    <row r="7364" spans="7:13" x14ac:dyDescent="0.45">
      <c r="G7364" s="497"/>
      <c r="I7364" s="497"/>
      <c r="M7364" s="517"/>
    </row>
    <row r="7365" spans="7:13" x14ac:dyDescent="0.45">
      <c r="G7365" s="497"/>
      <c r="I7365" s="497"/>
      <c r="M7365" s="517"/>
    </row>
    <row r="7366" spans="7:13" x14ac:dyDescent="0.45">
      <c r="G7366" s="497"/>
      <c r="I7366" s="497"/>
      <c r="M7366" s="517"/>
    </row>
    <row r="7367" spans="7:13" x14ac:dyDescent="0.45">
      <c r="G7367" s="497"/>
      <c r="I7367" s="497"/>
      <c r="M7367" s="497"/>
    </row>
    <row r="7368" spans="7:13" x14ac:dyDescent="0.45">
      <c r="G7368" s="497"/>
      <c r="I7368" s="497"/>
      <c r="M7368" s="517"/>
    </row>
    <row r="7369" spans="7:13" x14ac:dyDescent="0.45">
      <c r="G7369" s="497"/>
      <c r="I7369" s="497"/>
      <c r="M7369" s="517"/>
    </row>
    <row r="7370" spans="7:13" x14ac:dyDescent="0.45">
      <c r="G7370" s="497"/>
      <c r="I7370" s="497"/>
      <c r="M7370" s="497"/>
    </row>
    <row r="7371" spans="7:13" x14ac:dyDescent="0.45">
      <c r="G7371" s="497"/>
      <c r="I7371" s="497"/>
      <c r="M7371" s="517"/>
    </row>
    <row r="7372" spans="7:13" x14ac:dyDescent="0.45">
      <c r="G7372" s="497"/>
      <c r="I7372" s="497"/>
      <c r="M7372" s="517"/>
    </row>
    <row r="7373" spans="7:13" x14ac:dyDescent="0.45">
      <c r="G7373" s="497"/>
      <c r="I7373" s="497"/>
      <c r="M7373" s="517"/>
    </row>
    <row r="7374" spans="7:13" x14ac:dyDescent="0.45">
      <c r="G7374" s="497"/>
      <c r="I7374" s="497"/>
      <c r="M7374" s="517"/>
    </row>
    <row r="7375" spans="7:13" x14ac:dyDescent="0.45">
      <c r="G7375" s="497"/>
      <c r="I7375" s="497"/>
      <c r="M7375" s="497"/>
    </row>
    <row r="7376" spans="7:13" x14ac:dyDescent="0.45">
      <c r="G7376" s="497"/>
      <c r="I7376" s="497"/>
      <c r="M7376" s="517"/>
    </row>
    <row r="7377" spans="7:13" x14ac:dyDescent="0.45">
      <c r="G7377" s="497"/>
      <c r="I7377" s="497"/>
      <c r="M7377" s="497"/>
    </row>
    <row r="7378" spans="7:13" x14ac:dyDescent="0.45">
      <c r="G7378" s="497"/>
      <c r="I7378" s="497"/>
      <c r="M7378" s="517"/>
    </row>
    <row r="7379" spans="7:13" x14ac:dyDescent="0.45">
      <c r="G7379" s="497"/>
      <c r="I7379" s="497"/>
      <c r="M7379" s="517"/>
    </row>
    <row r="7380" spans="7:13" x14ac:dyDescent="0.45">
      <c r="G7380" s="497"/>
      <c r="I7380" s="497"/>
      <c r="M7380" s="497"/>
    </row>
    <row r="7381" spans="7:13" x14ac:dyDescent="0.45">
      <c r="G7381" s="497"/>
      <c r="I7381" s="497"/>
      <c r="M7381" s="497"/>
    </row>
    <row r="7382" spans="7:13" x14ac:dyDescent="0.45">
      <c r="G7382" s="497"/>
      <c r="I7382" s="497"/>
      <c r="M7382" s="497"/>
    </row>
    <row r="7383" spans="7:13" x14ac:dyDescent="0.45">
      <c r="G7383" s="497"/>
      <c r="I7383" s="497"/>
      <c r="M7383" s="497"/>
    </row>
    <row r="7384" spans="7:13" x14ac:dyDescent="0.45">
      <c r="G7384" s="497"/>
      <c r="I7384" s="497"/>
      <c r="M7384" s="517"/>
    </row>
    <row r="7385" spans="7:13" x14ac:dyDescent="0.45">
      <c r="G7385" s="497"/>
      <c r="I7385" s="497"/>
      <c r="M7385" s="497"/>
    </row>
    <row r="7386" spans="7:13" x14ac:dyDescent="0.45">
      <c r="G7386" s="497"/>
      <c r="I7386" s="497"/>
      <c r="M7386" s="497"/>
    </row>
    <row r="7387" spans="7:13" x14ac:dyDescent="0.45">
      <c r="G7387" s="497"/>
      <c r="I7387" s="497"/>
      <c r="M7387" s="497"/>
    </row>
    <row r="7388" spans="7:13" x14ac:dyDescent="0.45">
      <c r="G7388" s="497"/>
      <c r="I7388" s="497"/>
      <c r="M7388" s="517"/>
    </row>
    <row r="7389" spans="7:13" x14ac:dyDescent="0.45">
      <c r="G7389" s="497"/>
      <c r="I7389" s="497"/>
      <c r="M7389" s="517"/>
    </row>
    <row r="7390" spans="7:13" x14ac:dyDescent="0.45">
      <c r="G7390" s="497"/>
      <c r="I7390" s="497"/>
      <c r="M7390" s="517"/>
    </row>
    <row r="7391" spans="7:13" x14ac:dyDescent="0.45">
      <c r="G7391" s="497"/>
      <c r="I7391" s="497"/>
      <c r="M7391" s="517"/>
    </row>
    <row r="7392" spans="7:13" x14ac:dyDescent="0.45">
      <c r="G7392" s="497"/>
      <c r="I7392" s="497"/>
      <c r="M7392" s="517"/>
    </row>
    <row r="7393" spans="7:13" x14ac:dyDescent="0.45">
      <c r="G7393" s="497"/>
      <c r="I7393" s="497"/>
      <c r="M7393" s="517"/>
    </row>
    <row r="7394" spans="7:13" x14ac:dyDescent="0.45">
      <c r="G7394" s="497"/>
      <c r="I7394" s="497"/>
      <c r="M7394" s="517"/>
    </row>
    <row r="7395" spans="7:13" x14ac:dyDescent="0.45">
      <c r="G7395" s="497"/>
      <c r="I7395" s="497"/>
      <c r="M7395" s="517"/>
    </row>
    <row r="7396" spans="7:13" x14ac:dyDescent="0.45">
      <c r="G7396" s="497"/>
      <c r="I7396" s="497"/>
      <c r="M7396" s="497"/>
    </row>
    <row r="7397" spans="7:13" x14ac:dyDescent="0.45">
      <c r="G7397" s="497"/>
      <c r="I7397" s="497"/>
      <c r="M7397" s="497"/>
    </row>
    <row r="7398" spans="7:13" x14ac:dyDescent="0.45">
      <c r="G7398" s="497"/>
      <c r="I7398" s="497"/>
      <c r="M7398" s="497"/>
    </row>
    <row r="7399" spans="7:13" x14ac:dyDescent="0.45">
      <c r="G7399" s="497"/>
      <c r="I7399" s="497"/>
      <c r="M7399" s="517"/>
    </row>
    <row r="7400" spans="7:13" x14ac:dyDescent="0.45">
      <c r="G7400" s="497"/>
      <c r="I7400" s="497"/>
      <c r="M7400" s="497"/>
    </row>
    <row r="7401" spans="7:13" x14ac:dyDescent="0.45">
      <c r="G7401" s="497"/>
      <c r="I7401" s="497"/>
      <c r="M7401" s="497"/>
    </row>
    <row r="7402" spans="7:13" x14ac:dyDescent="0.45">
      <c r="G7402" s="497"/>
      <c r="I7402" s="497"/>
      <c r="M7402" s="497"/>
    </row>
    <row r="7403" spans="7:13" x14ac:dyDescent="0.45">
      <c r="G7403" s="497"/>
      <c r="I7403" s="497"/>
      <c r="M7403" s="497"/>
    </row>
    <row r="7404" spans="7:13" x14ac:dyDescent="0.45">
      <c r="G7404" s="497"/>
      <c r="I7404" s="497"/>
      <c r="M7404" s="497"/>
    </row>
    <row r="7405" spans="7:13" x14ac:dyDescent="0.45">
      <c r="G7405" s="497"/>
      <c r="I7405" s="497"/>
      <c r="M7405" s="497"/>
    </row>
    <row r="7406" spans="7:13" x14ac:dyDescent="0.45">
      <c r="G7406" s="497"/>
      <c r="I7406" s="497"/>
      <c r="M7406" s="497"/>
    </row>
    <row r="7407" spans="7:13" x14ac:dyDescent="0.45">
      <c r="G7407" s="497"/>
      <c r="I7407" s="497"/>
      <c r="M7407" s="497"/>
    </row>
    <row r="7408" spans="7:13" x14ac:dyDescent="0.45">
      <c r="G7408" s="497"/>
      <c r="I7408" s="497"/>
      <c r="M7408" s="517"/>
    </row>
    <row r="7409" spans="7:13" x14ac:dyDescent="0.45">
      <c r="G7409" s="497"/>
      <c r="I7409" s="497"/>
      <c r="M7409" s="517"/>
    </row>
    <row r="7410" spans="7:13" x14ac:dyDescent="0.45">
      <c r="G7410" s="497"/>
      <c r="I7410" s="497"/>
      <c r="M7410" s="517"/>
    </row>
    <row r="7411" spans="7:13" x14ac:dyDescent="0.45">
      <c r="G7411" s="497"/>
      <c r="I7411" s="497"/>
      <c r="M7411" s="497"/>
    </row>
    <row r="7412" spans="7:13" x14ac:dyDescent="0.45">
      <c r="G7412" s="497"/>
      <c r="I7412" s="497"/>
      <c r="M7412" s="497"/>
    </row>
    <row r="7413" spans="7:13" x14ac:dyDescent="0.45">
      <c r="G7413" s="497"/>
      <c r="I7413" s="497"/>
      <c r="M7413" s="515"/>
    </row>
    <row r="7414" spans="7:13" x14ac:dyDescent="0.45">
      <c r="G7414" s="497"/>
      <c r="I7414" s="497"/>
      <c r="M7414" s="497"/>
    </row>
    <row r="7415" spans="7:13" x14ac:dyDescent="0.45">
      <c r="G7415" s="497"/>
      <c r="I7415" s="497"/>
      <c r="M7415" s="517"/>
    </row>
    <row r="7416" spans="7:13" x14ac:dyDescent="0.45">
      <c r="G7416" s="497"/>
      <c r="I7416" s="497"/>
      <c r="M7416" s="497"/>
    </row>
    <row r="7417" spans="7:13" x14ac:dyDescent="0.45">
      <c r="G7417" s="497"/>
      <c r="I7417" s="497"/>
      <c r="M7417" s="517"/>
    </row>
    <row r="7418" spans="7:13" x14ac:dyDescent="0.45">
      <c r="G7418" s="497"/>
      <c r="I7418" s="497"/>
      <c r="M7418" s="517"/>
    </row>
    <row r="7419" spans="7:13" x14ac:dyDescent="0.45">
      <c r="G7419" s="497"/>
      <c r="I7419" s="497"/>
      <c r="M7419" s="517"/>
    </row>
    <row r="7420" spans="7:13" x14ac:dyDescent="0.45">
      <c r="G7420" s="497"/>
      <c r="I7420" s="497"/>
      <c r="M7420" s="497"/>
    </row>
    <row r="7421" spans="7:13" x14ac:dyDescent="0.45">
      <c r="G7421" s="497"/>
      <c r="I7421" s="497"/>
      <c r="M7421" s="497"/>
    </row>
    <row r="7422" spans="7:13" x14ac:dyDescent="0.45">
      <c r="G7422" s="497"/>
      <c r="I7422" s="497"/>
      <c r="M7422" s="497"/>
    </row>
    <row r="7423" spans="7:13" x14ac:dyDescent="0.45">
      <c r="G7423" s="497"/>
      <c r="I7423" s="497"/>
      <c r="M7423" s="517"/>
    </row>
    <row r="7424" spans="7:13" x14ac:dyDescent="0.45">
      <c r="G7424" s="497"/>
      <c r="I7424" s="497"/>
      <c r="M7424" s="497"/>
    </row>
    <row r="7425" spans="7:13" x14ac:dyDescent="0.45">
      <c r="G7425" s="497"/>
      <c r="I7425" s="497"/>
      <c r="M7425" s="517"/>
    </row>
    <row r="7426" spans="7:13" x14ac:dyDescent="0.45">
      <c r="G7426" s="497"/>
      <c r="I7426" s="497"/>
      <c r="M7426" s="497"/>
    </row>
    <row r="7427" spans="7:13" x14ac:dyDescent="0.45">
      <c r="G7427" s="497"/>
      <c r="I7427" s="497"/>
      <c r="M7427" s="517"/>
    </row>
    <row r="7428" spans="7:13" x14ac:dyDescent="0.45">
      <c r="G7428" s="497"/>
      <c r="I7428" s="497"/>
      <c r="M7428" s="497"/>
    </row>
    <row r="7429" spans="7:13" x14ac:dyDescent="0.45">
      <c r="G7429" s="497"/>
      <c r="I7429" s="497"/>
      <c r="M7429" s="517"/>
    </row>
    <row r="7430" spans="7:13" x14ac:dyDescent="0.45">
      <c r="G7430" s="497"/>
      <c r="I7430" s="497"/>
      <c r="M7430" s="497"/>
    </row>
    <row r="7431" spans="7:13" x14ac:dyDescent="0.45">
      <c r="G7431" s="497"/>
      <c r="I7431" s="497"/>
      <c r="M7431" s="517"/>
    </row>
    <row r="7432" spans="7:13" x14ac:dyDescent="0.45">
      <c r="G7432" s="497"/>
      <c r="I7432" s="497"/>
      <c r="M7432" s="517"/>
    </row>
    <row r="7433" spans="7:13" x14ac:dyDescent="0.45">
      <c r="G7433" s="497"/>
      <c r="I7433" s="497"/>
      <c r="M7433" s="497"/>
    </row>
    <row r="7434" spans="7:13" x14ac:dyDescent="0.45">
      <c r="G7434" s="497"/>
      <c r="I7434" s="497"/>
      <c r="M7434" s="517"/>
    </row>
    <row r="7435" spans="7:13" x14ac:dyDescent="0.45">
      <c r="G7435" s="497"/>
      <c r="I7435" s="497"/>
      <c r="M7435" s="497"/>
    </row>
    <row r="7436" spans="7:13" x14ac:dyDescent="0.45">
      <c r="G7436" s="497"/>
      <c r="I7436" s="497"/>
      <c r="M7436" s="497"/>
    </row>
    <row r="7437" spans="7:13" x14ac:dyDescent="0.45">
      <c r="G7437" s="497"/>
      <c r="I7437" s="497"/>
      <c r="M7437" s="497"/>
    </row>
    <row r="7438" spans="7:13" x14ac:dyDescent="0.45">
      <c r="G7438" s="497"/>
      <c r="I7438" s="497"/>
      <c r="M7438" s="497"/>
    </row>
    <row r="7439" spans="7:13" x14ac:dyDescent="0.45">
      <c r="G7439" s="497"/>
      <c r="I7439" s="497"/>
      <c r="M7439" s="497"/>
    </row>
    <row r="7440" spans="7:13" x14ac:dyDescent="0.45">
      <c r="G7440" s="497"/>
      <c r="I7440" s="497"/>
      <c r="M7440" s="517"/>
    </row>
    <row r="7441" spans="7:13" x14ac:dyDescent="0.45">
      <c r="G7441" s="497"/>
      <c r="I7441" s="497"/>
      <c r="M7441" s="517"/>
    </row>
    <row r="7442" spans="7:13" x14ac:dyDescent="0.45">
      <c r="G7442" s="497"/>
      <c r="I7442" s="497"/>
      <c r="M7442" s="497"/>
    </row>
    <row r="7443" spans="7:13" x14ac:dyDescent="0.45">
      <c r="G7443" s="497"/>
      <c r="I7443" s="497"/>
      <c r="M7443" s="497"/>
    </row>
    <row r="7444" spans="7:13" x14ac:dyDescent="0.45">
      <c r="G7444" s="497"/>
      <c r="I7444" s="497"/>
      <c r="M7444" s="517"/>
    </row>
    <row r="7445" spans="7:13" x14ac:dyDescent="0.45">
      <c r="G7445" s="497"/>
      <c r="I7445" s="497"/>
      <c r="M7445" s="497"/>
    </row>
    <row r="7446" spans="7:13" x14ac:dyDescent="0.45">
      <c r="G7446" s="497"/>
      <c r="I7446" s="497"/>
      <c r="M7446" s="497"/>
    </row>
    <row r="7447" spans="7:13" x14ac:dyDescent="0.45">
      <c r="G7447" s="497"/>
      <c r="I7447" s="497"/>
      <c r="M7447" s="497"/>
    </row>
    <row r="7448" spans="7:13" x14ac:dyDescent="0.45">
      <c r="G7448" s="497"/>
      <c r="I7448" s="497"/>
      <c r="M7448" s="517"/>
    </row>
    <row r="7449" spans="7:13" x14ac:dyDescent="0.45">
      <c r="G7449" s="497"/>
      <c r="I7449" s="497"/>
      <c r="M7449" s="517"/>
    </row>
    <row r="7450" spans="7:13" x14ac:dyDescent="0.45">
      <c r="G7450" s="497"/>
      <c r="I7450" s="497"/>
      <c r="M7450" s="517"/>
    </row>
    <row r="7451" spans="7:13" x14ac:dyDescent="0.45">
      <c r="G7451" s="497"/>
      <c r="I7451" s="497"/>
      <c r="M7451" s="517"/>
    </row>
    <row r="7452" spans="7:13" x14ac:dyDescent="0.45">
      <c r="G7452" s="497"/>
      <c r="I7452" s="497"/>
      <c r="M7452" s="497"/>
    </row>
    <row r="7453" spans="7:13" x14ac:dyDescent="0.45">
      <c r="G7453" s="497"/>
      <c r="I7453" s="497"/>
      <c r="M7453" s="517"/>
    </row>
    <row r="7454" spans="7:13" x14ac:dyDescent="0.45">
      <c r="G7454" s="497"/>
      <c r="I7454" s="497"/>
      <c r="M7454" s="497"/>
    </row>
    <row r="7455" spans="7:13" x14ac:dyDescent="0.45">
      <c r="G7455" s="497"/>
      <c r="I7455" s="497"/>
      <c r="M7455" s="517"/>
    </row>
    <row r="7456" spans="7:13" x14ac:dyDescent="0.45">
      <c r="G7456" s="497"/>
      <c r="I7456" s="497"/>
      <c r="M7456" s="497"/>
    </row>
    <row r="7457" spans="7:13" x14ac:dyDescent="0.45">
      <c r="G7457" s="497"/>
      <c r="I7457" s="497"/>
      <c r="M7457" s="497"/>
    </row>
    <row r="7458" spans="7:13" x14ac:dyDescent="0.45">
      <c r="G7458" s="497"/>
      <c r="I7458" s="497"/>
      <c r="M7458" s="497"/>
    </row>
    <row r="7459" spans="7:13" x14ac:dyDescent="0.45">
      <c r="G7459" s="497"/>
      <c r="I7459" s="497"/>
      <c r="M7459" s="517"/>
    </row>
    <row r="7460" spans="7:13" x14ac:dyDescent="0.45">
      <c r="G7460" s="497"/>
      <c r="I7460" s="497"/>
      <c r="M7460" s="497"/>
    </row>
    <row r="7461" spans="7:13" x14ac:dyDescent="0.45">
      <c r="G7461" s="497"/>
      <c r="I7461" s="497"/>
      <c r="M7461" s="517"/>
    </row>
    <row r="7462" spans="7:13" x14ac:dyDescent="0.45">
      <c r="G7462" s="497"/>
      <c r="I7462" s="497"/>
      <c r="M7462" s="497"/>
    </row>
    <row r="7463" spans="7:13" x14ac:dyDescent="0.45">
      <c r="G7463" s="497"/>
      <c r="I7463" s="497"/>
      <c r="M7463" s="497"/>
    </row>
    <row r="7464" spans="7:13" x14ac:dyDescent="0.45">
      <c r="G7464" s="497"/>
      <c r="I7464" s="497"/>
      <c r="M7464" s="497"/>
    </row>
    <row r="7465" spans="7:13" x14ac:dyDescent="0.45">
      <c r="G7465" s="497"/>
      <c r="I7465" s="497"/>
      <c r="M7465" s="497"/>
    </row>
    <row r="7466" spans="7:13" x14ac:dyDescent="0.45">
      <c r="G7466" s="497"/>
      <c r="I7466" s="497"/>
      <c r="M7466" s="517"/>
    </row>
    <row r="7467" spans="7:13" x14ac:dyDescent="0.45">
      <c r="G7467" s="497"/>
      <c r="I7467" s="497"/>
      <c r="M7467" s="497"/>
    </row>
    <row r="7468" spans="7:13" x14ac:dyDescent="0.45">
      <c r="G7468" s="497"/>
      <c r="I7468" s="497"/>
      <c r="M7468" s="497"/>
    </row>
    <row r="7469" spans="7:13" x14ac:dyDescent="0.45">
      <c r="G7469" s="497"/>
      <c r="I7469" s="497"/>
      <c r="M7469" s="517"/>
    </row>
    <row r="7470" spans="7:13" x14ac:dyDescent="0.45">
      <c r="G7470" s="497"/>
      <c r="I7470" s="497"/>
      <c r="M7470" s="497"/>
    </row>
    <row r="7471" spans="7:13" x14ac:dyDescent="0.45">
      <c r="G7471" s="497"/>
      <c r="I7471" s="497"/>
      <c r="M7471" s="517"/>
    </row>
    <row r="7472" spans="7:13" x14ac:dyDescent="0.45">
      <c r="G7472" s="497"/>
      <c r="I7472" s="497"/>
      <c r="M7472" s="517"/>
    </row>
    <row r="7473" spans="7:13" x14ac:dyDescent="0.45">
      <c r="G7473" s="497"/>
      <c r="I7473" s="497"/>
      <c r="M7473" s="517"/>
    </row>
    <row r="7474" spans="7:13" x14ac:dyDescent="0.45">
      <c r="G7474" s="497"/>
      <c r="I7474" s="497"/>
      <c r="M7474" s="497"/>
    </row>
    <row r="7475" spans="7:13" x14ac:dyDescent="0.45">
      <c r="G7475" s="497"/>
      <c r="I7475" s="497"/>
      <c r="M7475" s="497"/>
    </row>
    <row r="7476" spans="7:13" x14ac:dyDescent="0.45">
      <c r="G7476" s="497"/>
      <c r="I7476" s="497"/>
      <c r="M7476" s="497"/>
    </row>
    <row r="7477" spans="7:13" x14ac:dyDescent="0.45">
      <c r="G7477" s="497"/>
      <c r="I7477" s="497"/>
      <c r="M7477" s="497"/>
    </row>
    <row r="7478" spans="7:13" x14ac:dyDescent="0.45">
      <c r="G7478" s="497"/>
      <c r="I7478" s="497"/>
      <c r="M7478" s="517"/>
    </row>
    <row r="7479" spans="7:13" x14ac:dyDescent="0.45">
      <c r="G7479" s="497"/>
      <c r="I7479" s="497"/>
      <c r="M7479" s="497"/>
    </row>
    <row r="7480" spans="7:13" x14ac:dyDescent="0.45">
      <c r="G7480" s="497"/>
      <c r="I7480" s="497"/>
      <c r="M7480" s="497"/>
    </row>
    <row r="7481" spans="7:13" x14ac:dyDescent="0.45">
      <c r="G7481" s="497"/>
      <c r="I7481" s="497"/>
      <c r="M7481" s="497"/>
    </row>
    <row r="7482" spans="7:13" x14ac:dyDescent="0.45">
      <c r="G7482" s="497"/>
      <c r="I7482" s="497"/>
      <c r="M7482" s="497"/>
    </row>
    <row r="7483" spans="7:13" x14ac:dyDescent="0.45">
      <c r="G7483" s="497"/>
      <c r="I7483" s="497"/>
      <c r="M7483" s="497"/>
    </row>
    <row r="7484" spans="7:13" x14ac:dyDescent="0.45">
      <c r="G7484" s="497"/>
      <c r="I7484" s="497"/>
      <c r="M7484" s="497"/>
    </row>
    <row r="7485" spans="7:13" x14ac:dyDescent="0.45">
      <c r="G7485" s="497"/>
      <c r="I7485" s="497"/>
      <c r="M7485" s="497"/>
    </row>
    <row r="7486" spans="7:13" x14ac:dyDescent="0.45">
      <c r="G7486" s="497"/>
      <c r="I7486" s="497"/>
      <c r="M7486" s="497"/>
    </row>
    <row r="7487" spans="7:13" x14ac:dyDescent="0.45">
      <c r="G7487" s="497"/>
      <c r="I7487" s="497"/>
      <c r="M7487" s="517"/>
    </row>
    <row r="7488" spans="7:13" x14ac:dyDescent="0.45">
      <c r="G7488" s="497"/>
      <c r="I7488" s="497"/>
      <c r="M7488" s="497"/>
    </row>
    <row r="7489" spans="7:13" x14ac:dyDescent="0.45">
      <c r="G7489" s="497"/>
      <c r="I7489" s="497"/>
      <c r="M7489" s="517"/>
    </row>
    <row r="7490" spans="7:13" x14ac:dyDescent="0.45">
      <c r="G7490" s="497"/>
      <c r="I7490" s="497"/>
      <c r="M7490" s="517"/>
    </row>
    <row r="7491" spans="7:13" x14ac:dyDescent="0.45">
      <c r="G7491" s="497"/>
      <c r="I7491" s="497"/>
      <c r="M7491" s="517"/>
    </row>
    <row r="7492" spans="7:13" x14ac:dyDescent="0.45">
      <c r="G7492" s="497"/>
      <c r="I7492" s="497"/>
      <c r="M7492" s="497"/>
    </row>
    <row r="7493" spans="7:13" x14ac:dyDescent="0.45">
      <c r="G7493" s="497"/>
      <c r="I7493" s="497"/>
      <c r="M7493" s="497"/>
    </row>
    <row r="7494" spans="7:13" x14ac:dyDescent="0.45">
      <c r="G7494" s="497"/>
      <c r="I7494" s="497"/>
      <c r="M7494" s="497"/>
    </row>
    <row r="7495" spans="7:13" x14ac:dyDescent="0.45">
      <c r="G7495" s="497"/>
      <c r="I7495" s="497"/>
      <c r="M7495" s="497"/>
    </row>
    <row r="7496" spans="7:13" x14ac:dyDescent="0.45">
      <c r="G7496" s="497"/>
      <c r="I7496" s="497"/>
      <c r="M7496" s="497"/>
    </row>
    <row r="7497" spans="7:13" x14ac:dyDescent="0.45">
      <c r="G7497" s="497"/>
      <c r="I7497" s="497"/>
      <c r="M7497" s="497"/>
    </row>
    <row r="7498" spans="7:13" x14ac:dyDescent="0.45">
      <c r="G7498" s="497"/>
      <c r="I7498" s="497"/>
      <c r="M7498" s="497"/>
    </row>
    <row r="7499" spans="7:13" x14ac:dyDescent="0.45">
      <c r="G7499" s="497"/>
      <c r="I7499" s="497"/>
      <c r="M7499" s="497"/>
    </row>
    <row r="7500" spans="7:13" x14ac:dyDescent="0.45">
      <c r="G7500" s="497"/>
      <c r="I7500" s="497"/>
      <c r="M7500" s="497"/>
    </row>
    <row r="7501" spans="7:13" x14ac:dyDescent="0.45">
      <c r="G7501" s="497"/>
      <c r="I7501" s="497"/>
      <c r="M7501" s="497"/>
    </row>
    <row r="7502" spans="7:13" x14ac:dyDescent="0.45">
      <c r="G7502" s="497"/>
      <c r="I7502" s="497"/>
      <c r="M7502" s="517"/>
    </row>
    <row r="7503" spans="7:13" x14ac:dyDescent="0.45">
      <c r="G7503" s="497"/>
      <c r="I7503" s="497"/>
      <c r="M7503" s="497"/>
    </row>
    <row r="7504" spans="7:13" x14ac:dyDescent="0.45">
      <c r="G7504" s="497"/>
      <c r="I7504" s="497"/>
      <c r="M7504" s="497"/>
    </row>
    <row r="7505" spans="7:13" x14ac:dyDescent="0.45">
      <c r="G7505" s="497"/>
      <c r="I7505" s="497"/>
      <c r="M7505" s="517"/>
    </row>
    <row r="7506" spans="7:13" x14ac:dyDescent="0.45">
      <c r="G7506" s="497"/>
      <c r="I7506" s="497"/>
      <c r="M7506" s="497"/>
    </row>
    <row r="7507" spans="7:13" x14ac:dyDescent="0.45">
      <c r="G7507" s="497"/>
      <c r="I7507" s="497"/>
      <c r="M7507" s="497"/>
    </row>
    <row r="7508" spans="7:13" x14ac:dyDescent="0.45">
      <c r="G7508" s="497"/>
      <c r="I7508" s="497"/>
      <c r="M7508" s="517"/>
    </row>
    <row r="7509" spans="7:13" x14ac:dyDescent="0.45">
      <c r="G7509" s="497"/>
      <c r="I7509" s="497"/>
      <c r="M7509" s="497"/>
    </row>
    <row r="7510" spans="7:13" x14ac:dyDescent="0.45">
      <c r="G7510" s="497"/>
      <c r="I7510" s="497"/>
      <c r="M7510" s="497"/>
    </row>
    <row r="7511" spans="7:13" x14ac:dyDescent="0.45">
      <c r="G7511" s="497"/>
      <c r="I7511" s="497"/>
      <c r="M7511" s="497"/>
    </row>
    <row r="7512" spans="7:13" x14ac:dyDescent="0.45">
      <c r="G7512" s="497"/>
      <c r="I7512" s="497"/>
      <c r="M7512" s="497"/>
    </row>
    <row r="7513" spans="7:13" x14ac:dyDescent="0.45">
      <c r="G7513" s="497"/>
      <c r="I7513" s="497"/>
      <c r="M7513" s="497"/>
    </row>
    <row r="7514" spans="7:13" x14ac:dyDescent="0.45">
      <c r="G7514" s="497"/>
      <c r="I7514" s="497"/>
      <c r="M7514" s="497"/>
    </row>
    <row r="7515" spans="7:13" x14ac:dyDescent="0.45">
      <c r="G7515" s="497"/>
      <c r="I7515" s="497"/>
      <c r="M7515" s="497"/>
    </row>
    <row r="7516" spans="7:13" x14ac:dyDescent="0.45">
      <c r="G7516" s="497"/>
      <c r="I7516" s="497"/>
      <c r="M7516" s="497"/>
    </row>
    <row r="7517" spans="7:13" x14ac:dyDescent="0.45">
      <c r="G7517" s="497"/>
      <c r="I7517" s="497"/>
      <c r="M7517" s="517"/>
    </row>
    <row r="7518" spans="7:13" x14ac:dyDescent="0.45">
      <c r="G7518" s="497"/>
      <c r="I7518" s="497"/>
      <c r="M7518" s="517"/>
    </row>
    <row r="7519" spans="7:13" x14ac:dyDescent="0.45">
      <c r="G7519" s="497"/>
      <c r="I7519" s="497"/>
      <c r="M7519" s="517"/>
    </row>
    <row r="7520" spans="7:13" x14ac:dyDescent="0.45">
      <c r="G7520" s="497"/>
      <c r="I7520" s="497"/>
      <c r="M7520" s="497"/>
    </row>
    <row r="7521" spans="7:13" x14ac:dyDescent="0.45">
      <c r="G7521" s="497"/>
      <c r="I7521" s="497"/>
      <c r="M7521" s="517"/>
    </row>
    <row r="7522" spans="7:13" x14ac:dyDescent="0.45">
      <c r="G7522" s="497"/>
      <c r="I7522" s="497"/>
      <c r="M7522" s="517"/>
    </row>
    <row r="7523" spans="7:13" x14ac:dyDescent="0.45">
      <c r="G7523" s="497"/>
      <c r="I7523" s="497"/>
      <c r="M7523" s="517"/>
    </row>
    <row r="7524" spans="7:13" x14ac:dyDescent="0.45">
      <c r="G7524" s="497"/>
      <c r="I7524" s="497"/>
      <c r="M7524" s="497"/>
    </row>
    <row r="7525" spans="7:13" x14ac:dyDescent="0.45">
      <c r="G7525" s="497"/>
      <c r="I7525" s="497"/>
      <c r="M7525" s="497"/>
    </row>
    <row r="7526" spans="7:13" x14ac:dyDescent="0.45">
      <c r="G7526" s="497"/>
      <c r="I7526" s="497"/>
      <c r="M7526" s="497"/>
    </row>
    <row r="7527" spans="7:13" x14ac:dyDescent="0.45">
      <c r="G7527" s="497"/>
      <c r="I7527" s="497"/>
      <c r="M7527" s="497"/>
    </row>
    <row r="7528" spans="7:13" x14ac:dyDescent="0.45">
      <c r="G7528" s="497"/>
      <c r="I7528" s="497"/>
      <c r="M7528" s="497"/>
    </row>
    <row r="7529" spans="7:13" x14ac:dyDescent="0.45">
      <c r="G7529" s="497"/>
      <c r="I7529" s="497"/>
      <c r="M7529" s="497"/>
    </row>
    <row r="7530" spans="7:13" x14ac:dyDescent="0.45">
      <c r="G7530" s="497"/>
      <c r="I7530" s="497"/>
      <c r="M7530" s="497"/>
    </row>
    <row r="7531" spans="7:13" x14ac:dyDescent="0.45">
      <c r="G7531" s="497"/>
      <c r="I7531" s="497"/>
      <c r="M7531" s="517"/>
    </row>
    <row r="7532" spans="7:13" x14ac:dyDescent="0.45">
      <c r="G7532" s="497"/>
      <c r="I7532" s="497"/>
      <c r="M7532" s="497"/>
    </row>
    <row r="7533" spans="7:13" x14ac:dyDescent="0.45">
      <c r="G7533" s="497"/>
      <c r="I7533" s="497"/>
      <c r="M7533" s="517"/>
    </row>
    <row r="7534" spans="7:13" x14ac:dyDescent="0.45">
      <c r="G7534" s="497"/>
      <c r="I7534" s="497"/>
      <c r="M7534" s="497"/>
    </row>
    <row r="7535" spans="7:13" x14ac:dyDescent="0.45">
      <c r="G7535" s="497"/>
      <c r="I7535" s="497"/>
      <c r="M7535" s="517"/>
    </row>
    <row r="7536" spans="7:13" x14ac:dyDescent="0.45">
      <c r="G7536" s="497"/>
      <c r="I7536" s="497"/>
      <c r="M7536" s="497"/>
    </row>
    <row r="7537" spans="7:13" x14ac:dyDescent="0.45">
      <c r="G7537" s="497"/>
      <c r="I7537" s="497"/>
      <c r="M7537" s="517"/>
    </row>
    <row r="7538" spans="7:13" x14ac:dyDescent="0.45">
      <c r="G7538" s="497"/>
      <c r="I7538" s="497"/>
      <c r="M7538" s="497"/>
    </row>
    <row r="7539" spans="7:13" x14ac:dyDescent="0.45">
      <c r="G7539" s="497"/>
      <c r="I7539" s="497"/>
      <c r="M7539" s="517"/>
    </row>
    <row r="7540" spans="7:13" x14ac:dyDescent="0.45">
      <c r="G7540" s="497"/>
      <c r="I7540" s="497"/>
      <c r="M7540" s="517"/>
    </row>
    <row r="7541" spans="7:13" x14ac:dyDescent="0.45">
      <c r="G7541" s="497"/>
      <c r="I7541" s="497"/>
      <c r="M7541" s="497"/>
    </row>
    <row r="7542" spans="7:13" x14ac:dyDescent="0.45">
      <c r="G7542" s="497"/>
      <c r="I7542" s="497"/>
      <c r="M7542" s="497"/>
    </row>
    <row r="7543" spans="7:13" x14ac:dyDescent="0.45">
      <c r="G7543" s="497"/>
      <c r="I7543" s="497"/>
      <c r="M7543" s="497"/>
    </row>
    <row r="7544" spans="7:13" x14ac:dyDescent="0.45">
      <c r="G7544" s="497"/>
      <c r="I7544" s="497"/>
      <c r="M7544" s="517"/>
    </row>
    <row r="7545" spans="7:13" x14ac:dyDescent="0.45">
      <c r="G7545" s="497"/>
      <c r="I7545" s="497"/>
      <c r="M7545" s="517"/>
    </row>
    <row r="7546" spans="7:13" x14ac:dyDescent="0.45">
      <c r="G7546" s="497"/>
      <c r="I7546" s="497"/>
      <c r="M7546" s="497"/>
    </row>
    <row r="7547" spans="7:13" x14ac:dyDescent="0.45">
      <c r="G7547" s="497"/>
      <c r="I7547" s="497"/>
      <c r="M7547" s="497"/>
    </row>
    <row r="7548" spans="7:13" x14ac:dyDescent="0.45">
      <c r="G7548" s="497"/>
      <c r="I7548" s="497"/>
      <c r="M7548" s="497"/>
    </row>
    <row r="7549" spans="7:13" x14ac:dyDescent="0.45">
      <c r="G7549" s="497"/>
      <c r="I7549" s="497"/>
      <c r="M7549" s="497"/>
    </row>
    <row r="7550" spans="7:13" x14ac:dyDescent="0.45">
      <c r="G7550" s="497"/>
      <c r="I7550" s="497"/>
      <c r="M7550" s="517"/>
    </row>
    <row r="7551" spans="7:13" x14ac:dyDescent="0.45">
      <c r="G7551" s="497"/>
      <c r="I7551" s="497"/>
      <c r="M7551" s="497"/>
    </row>
    <row r="7552" spans="7:13" x14ac:dyDescent="0.45">
      <c r="G7552" s="497"/>
      <c r="I7552" s="497"/>
      <c r="M7552" s="497"/>
    </row>
    <row r="7553" spans="7:13" x14ac:dyDescent="0.45">
      <c r="G7553" s="497"/>
      <c r="I7553" s="497"/>
      <c r="M7553" s="517"/>
    </row>
    <row r="7554" spans="7:13" x14ac:dyDescent="0.45">
      <c r="G7554" s="497"/>
      <c r="I7554" s="497"/>
      <c r="M7554" s="517"/>
    </row>
    <row r="7555" spans="7:13" x14ac:dyDescent="0.45">
      <c r="G7555" s="497"/>
      <c r="I7555" s="497"/>
      <c r="M7555" s="517"/>
    </row>
    <row r="7556" spans="7:13" x14ac:dyDescent="0.45">
      <c r="G7556" s="497"/>
      <c r="I7556" s="497"/>
      <c r="M7556" s="497"/>
    </row>
    <row r="7557" spans="7:13" x14ac:dyDescent="0.45">
      <c r="G7557" s="497"/>
      <c r="I7557" s="497"/>
      <c r="M7557" s="497"/>
    </row>
    <row r="7558" spans="7:13" x14ac:dyDescent="0.45">
      <c r="G7558" s="497"/>
      <c r="I7558" s="497"/>
      <c r="M7558" s="517"/>
    </row>
    <row r="7559" spans="7:13" x14ac:dyDescent="0.45">
      <c r="G7559" s="497"/>
      <c r="I7559" s="497"/>
      <c r="M7559" s="517"/>
    </row>
    <row r="7560" spans="7:13" x14ac:dyDescent="0.45">
      <c r="G7560" s="497"/>
      <c r="I7560" s="497"/>
      <c r="M7560" s="497"/>
    </row>
    <row r="7561" spans="7:13" x14ac:dyDescent="0.45">
      <c r="G7561" s="497"/>
      <c r="I7561" s="497"/>
      <c r="M7561" s="517"/>
    </row>
    <row r="7562" spans="7:13" x14ac:dyDescent="0.45">
      <c r="G7562" s="497"/>
      <c r="I7562" s="497"/>
      <c r="M7562" s="497"/>
    </row>
    <row r="7563" spans="7:13" x14ac:dyDescent="0.45">
      <c r="G7563" s="497"/>
      <c r="I7563" s="497"/>
      <c r="M7563" s="497"/>
    </row>
    <row r="7564" spans="7:13" x14ac:dyDescent="0.45">
      <c r="G7564" s="497"/>
      <c r="I7564" s="497"/>
      <c r="M7564" s="517"/>
    </row>
    <row r="7565" spans="7:13" x14ac:dyDescent="0.45">
      <c r="G7565" s="497"/>
      <c r="I7565" s="497"/>
      <c r="M7565" s="517"/>
    </row>
    <row r="7566" spans="7:13" x14ac:dyDescent="0.45">
      <c r="G7566" s="497"/>
      <c r="I7566" s="497"/>
      <c r="M7566" s="497"/>
    </row>
    <row r="7567" spans="7:13" x14ac:dyDescent="0.45">
      <c r="G7567" s="497"/>
      <c r="I7567" s="497"/>
      <c r="M7567" s="497"/>
    </row>
    <row r="7568" spans="7:13" x14ac:dyDescent="0.45">
      <c r="G7568" s="497"/>
      <c r="I7568" s="497"/>
      <c r="M7568" s="517"/>
    </row>
    <row r="7569" spans="7:13" x14ac:dyDescent="0.45">
      <c r="G7569" s="497"/>
      <c r="I7569" s="497"/>
      <c r="M7569" s="497"/>
    </row>
    <row r="7570" spans="7:13" x14ac:dyDescent="0.45">
      <c r="G7570" s="497"/>
      <c r="I7570" s="497"/>
      <c r="M7570" s="517"/>
    </row>
    <row r="7571" spans="7:13" x14ac:dyDescent="0.45">
      <c r="G7571" s="497"/>
      <c r="I7571" s="497"/>
      <c r="M7571" s="497"/>
    </row>
    <row r="7572" spans="7:13" x14ac:dyDescent="0.45">
      <c r="G7572" s="497"/>
      <c r="I7572" s="497"/>
      <c r="M7572" s="517"/>
    </row>
    <row r="7573" spans="7:13" x14ac:dyDescent="0.45">
      <c r="G7573" s="497"/>
      <c r="I7573" s="497"/>
      <c r="M7573" s="497"/>
    </row>
    <row r="7574" spans="7:13" x14ac:dyDescent="0.45">
      <c r="G7574" s="497"/>
      <c r="I7574" s="497"/>
      <c r="M7574" s="517"/>
    </row>
    <row r="7575" spans="7:13" x14ac:dyDescent="0.45">
      <c r="G7575" s="497"/>
      <c r="I7575" s="497"/>
      <c r="M7575" s="517"/>
    </row>
    <row r="7576" spans="7:13" x14ac:dyDescent="0.45">
      <c r="G7576" s="497"/>
      <c r="I7576" s="497"/>
      <c r="M7576" s="517"/>
    </row>
    <row r="7577" spans="7:13" x14ac:dyDescent="0.45">
      <c r="G7577" s="497"/>
      <c r="I7577" s="497"/>
      <c r="M7577" s="497"/>
    </row>
    <row r="7578" spans="7:13" x14ac:dyDescent="0.45">
      <c r="G7578" s="497"/>
      <c r="I7578" s="497"/>
      <c r="M7578" s="497"/>
    </row>
    <row r="7579" spans="7:13" x14ac:dyDescent="0.45">
      <c r="G7579" s="497"/>
      <c r="I7579" s="497"/>
      <c r="M7579" s="497"/>
    </row>
    <row r="7580" spans="7:13" x14ac:dyDescent="0.45">
      <c r="G7580" s="497"/>
      <c r="I7580" s="497"/>
      <c r="M7580" s="497"/>
    </row>
    <row r="7581" spans="7:13" x14ac:dyDescent="0.45">
      <c r="G7581" s="497"/>
      <c r="I7581" s="497"/>
      <c r="M7581" s="517"/>
    </row>
    <row r="7582" spans="7:13" x14ac:dyDescent="0.45">
      <c r="G7582" s="497"/>
      <c r="I7582" s="497"/>
      <c r="M7582" s="517"/>
    </row>
    <row r="7583" spans="7:13" x14ac:dyDescent="0.45">
      <c r="G7583" s="497"/>
      <c r="I7583" s="497"/>
      <c r="M7583" s="517"/>
    </row>
    <row r="7584" spans="7:13" x14ac:dyDescent="0.45">
      <c r="G7584" s="497"/>
      <c r="I7584" s="497"/>
      <c r="M7584" s="497"/>
    </row>
    <row r="7585" spans="7:13" x14ac:dyDescent="0.45">
      <c r="G7585" s="497"/>
      <c r="I7585" s="497"/>
      <c r="M7585" s="517"/>
    </row>
    <row r="7586" spans="7:13" x14ac:dyDescent="0.45">
      <c r="G7586" s="497"/>
      <c r="I7586" s="497"/>
      <c r="M7586" s="497"/>
    </row>
    <row r="7587" spans="7:13" x14ac:dyDescent="0.45">
      <c r="G7587" s="497"/>
      <c r="I7587" s="497"/>
      <c r="M7587" s="517"/>
    </row>
    <row r="7588" spans="7:13" x14ac:dyDescent="0.45">
      <c r="G7588" s="497"/>
      <c r="I7588" s="497"/>
      <c r="M7588" s="497"/>
    </row>
    <row r="7589" spans="7:13" x14ac:dyDescent="0.45">
      <c r="G7589" s="497"/>
      <c r="I7589" s="497"/>
      <c r="M7589" s="517"/>
    </row>
    <row r="7590" spans="7:13" x14ac:dyDescent="0.45">
      <c r="G7590" s="497"/>
      <c r="I7590" s="497"/>
      <c r="M7590" s="497"/>
    </row>
    <row r="7591" spans="7:13" x14ac:dyDescent="0.45">
      <c r="G7591" s="497"/>
      <c r="I7591" s="497"/>
      <c r="M7591" s="517"/>
    </row>
    <row r="7592" spans="7:13" x14ac:dyDescent="0.45">
      <c r="G7592" s="497"/>
      <c r="I7592" s="497"/>
      <c r="M7592" s="497"/>
    </row>
    <row r="7593" spans="7:13" x14ac:dyDescent="0.45">
      <c r="G7593" s="497"/>
      <c r="I7593" s="497"/>
      <c r="M7593" s="497"/>
    </row>
    <row r="7594" spans="7:13" x14ac:dyDescent="0.45">
      <c r="G7594" s="497"/>
      <c r="I7594" s="497"/>
      <c r="M7594" s="517"/>
    </row>
    <row r="7595" spans="7:13" x14ac:dyDescent="0.45">
      <c r="G7595" s="497"/>
      <c r="I7595" s="497"/>
      <c r="M7595" s="517"/>
    </row>
    <row r="7596" spans="7:13" x14ac:dyDescent="0.45">
      <c r="G7596" s="497"/>
      <c r="I7596" s="497"/>
      <c r="M7596" s="517"/>
    </row>
    <row r="7597" spans="7:13" x14ac:dyDescent="0.45">
      <c r="G7597" s="497"/>
      <c r="I7597" s="497"/>
      <c r="M7597" s="517"/>
    </row>
    <row r="7598" spans="7:13" x14ac:dyDescent="0.45">
      <c r="G7598" s="497"/>
      <c r="I7598" s="497"/>
      <c r="M7598" s="517"/>
    </row>
    <row r="7599" spans="7:13" x14ac:dyDescent="0.45">
      <c r="G7599" s="497"/>
      <c r="I7599" s="497"/>
      <c r="M7599" s="497"/>
    </row>
    <row r="7600" spans="7:13" x14ac:dyDescent="0.45">
      <c r="G7600" s="497"/>
      <c r="I7600" s="497"/>
      <c r="M7600" s="497"/>
    </row>
    <row r="7601" spans="7:13" x14ac:dyDescent="0.45">
      <c r="G7601" s="497"/>
      <c r="I7601" s="497"/>
      <c r="M7601" s="497"/>
    </row>
    <row r="7602" spans="7:13" x14ac:dyDescent="0.45">
      <c r="G7602" s="497"/>
      <c r="I7602" s="497"/>
      <c r="M7602" s="497"/>
    </row>
    <row r="7603" spans="7:13" x14ac:dyDescent="0.45">
      <c r="G7603" s="497"/>
      <c r="I7603" s="497"/>
      <c r="M7603" s="497"/>
    </row>
    <row r="7604" spans="7:13" x14ac:dyDescent="0.45">
      <c r="G7604" s="497"/>
      <c r="I7604" s="497"/>
      <c r="M7604" s="517"/>
    </row>
    <row r="7605" spans="7:13" x14ac:dyDescent="0.45">
      <c r="G7605" s="497"/>
      <c r="I7605" s="497"/>
      <c r="M7605" s="497"/>
    </row>
    <row r="7606" spans="7:13" x14ac:dyDescent="0.45">
      <c r="G7606" s="497"/>
      <c r="I7606" s="497"/>
      <c r="M7606" s="497"/>
    </row>
    <row r="7607" spans="7:13" x14ac:dyDescent="0.45">
      <c r="G7607" s="497"/>
      <c r="I7607" s="497"/>
      <c r="M7607" s="497"/>
    </row>
    <row r="7608" spans="7:13" x14ac:dyDescent="0.45">
      <c r="G7608" s="497"/>
      <c r="I7608" s="497"/>
      <c r="M7608" s="517"/>
    </row>
    <row r="7609" spans="7:13" x14ac:dyDescent="0.45">
      <c r="G7609" s="497"/>
      <c r="I7609" s="497"/>
      <c r="M7609" s="497"/>
    </row>
    <row r="7610" spans="7:13" x14ac:dyDescent="0.45">
      <c r="G7610" s="497"/>
      <c r="I7610" s="497"/>
      <c r="M7610" s="497"/>
    </row>
    <row r="7611" spans="7:13" x14ac:dyDescent="0.45">
      <c r="G7611" s="497"/>
      <c r="I7611" s="497"/>
      <c r="M7611" s="517"/>
    </row>
    <row r="7612" spans="7:13" x14ac:dyDescent="0.45">
      <c r="G7612" s="497"/>
      <c r="I7612" s="497"/>
      <c r="M7612" s="517"/>
    </row>
    <row r="7613" spans="7:13" x14ac:dyDescent="0.45">
      <c r="G7613" s="497"/>
      <c r="I7613" s="497"/>
      <c r="M7613" s="497"/>
    </row>
    <row r="7614" spans="7:13" x14ac:dyDescent="0.45">
      <c r="G7614" s="497"/>
      <c r="I7614" s="497"/>
      <c r="M7614" s="497"/>
    </row>
    <row r="7615" spans="7:13" x14ac:dyDescent="0.45">
      <c r="G7615" s="497"/>
      <c r="I7615" s="497"/>
      <c r="M7615" s="517"/>
    </row>
    <row r="7616" spans="7:13" x14ac:dyDescent="0.45">
      <c r="G7616" s="497"/>
      <c r="I7616" s="497"/>
      <c r="M7616" s="517"/>
    </row>
    <row r="7617" spans="7:13" x14ac:dyDescent="0.45">
      <c r="G7617" s="497"/>
      <c r="I7617" s="497"/>
      <c r="M7617" s="517"/>
    </row>
    <row r="7618" spans="7:13" x14ac:dyDescent="0.45">
      <c r="G7618" s="497"/>
      <c r="I7618" s="497"/>
      <c r="M7618" s="517"/>
    </row>
    <row r="7619" spans="7:13" x14ac:dyDescent="0.45">
      <c r="G7619" s="497"/>
      <c r="I7619" s="497"/>
      <c r="M7619" s="517"/>
    </row>
    <row r="7620" spans="7:13" x14ac:dyDescent="0.45">
      <c r="G7620" s="497"/>
      <c r="I7620" s="497"/>
      <c r="M7620" s="497"/>
    </row>
    <row r="7621" spans="7:13" x14ac:dyDescent="0.45">
      <c r="G7621" s="497"/>
      <c r="I7621" s="497"/>
      <c r="M7621" s="497"/>
    </row>
    <row r="7622" spans="7:13" x14ac:dyDescent="0.45">
      <c r="G7622" s="497"/>
      <c r="I7622" s="497"/>
      <c r="M7622" s="517"/>
    </row>
    <row r="7623" spans="7:13" x14ac:dyDescent="0.45">
      <c r="G7623" s="497"/>
      <c r="I7623" s="497"/>
      <c r="M7623" s="517"/>
    </row>
    <row r="7624" spans="7:13" x14ac:dyDescent="0.45">
      <c r="G7624" s="497"/>
      <c r="I7624" s="497"/>
      <c r="M7624" s="517"/>
    </row>
    <row r="7625" spans="7:13" x14ac:dyDescent="0.45">
      <c r="G7625" s="497"/>
      <c r="I7625" s="497"/>
      <c r="M7625" s="497"/>
    </row>
    <row r="7626" spans="7:13" x14ac:dyDescent="0.45">
      <c r="G7626" s="497"/>
      <c r="I7626" s="497"/>
      <c r="M7626" s="497"/>
    </row>
    <row r="7627" spans="7:13" x14ac:dyDescent="0.45">
      <c r="G7627" s="497"/>
      <c r="I7627" s="497"/>
      <c r="M7627" s="497"/>
    </row>
    <row r="7628" spans="7:13" x14ac:dyDescent="0.45">
      <c r="G7628" s="497"/>
      <c r="I7628" s="497"/>
      <c r="M7628" s="497"/>
    </row>
    <row r="7629" spans="7:13" x14ac:dyDescent="0.45">
      <c r="G7629" s="497"/>
      <c r="I7629" s="497"/>
      <c r="M7629" s="517"/>
    </row>
    <row r="7630" spans="7:13" x14ac:dyDescent="0.45">
      <c r="G7630" s="497"/>
      <c r="I7630" s="497"/>
      <c r="M7630" s="517"/>
    </row>
    <row r="7631" spans="7:13" x14ac:dyDescent="0.45">
      <c r="G7631" s="497"/>
      <c r="I7631" s="497"/>
      <c r="M7631" s="517"/>
    </row>
    <row r="7632" spans="7:13" x14ac:dyDescent="0.45">
      <c r="G7632" s="497"/>
      <c r="I7632" s="497"/>
      <c r="M7632" s="517"/>
    </row>
    <row r="7633" spans="7:13" x14ac:dyDescent="0.45">
      <c r="G7633" s="497"/>
      <c r="I7633" s="497"/>
      <c r="M7633" s="517"/>
    </row>
    <row r="7634" spans="7:13" x14ac:dyDescent="0.45">
      <c r="G7634" s="497"/>
      <c r="I7634" s="497"/>
      <c r="M7634" s="497"/>
    </row>
    <row r="7635" spans="7:13" x14ac:dyDescent="0.45">
      <c r="G7635" s="497"/>
      <c r="I7635" s="497"/>
      <c r="M7635" s="497"/>
    </row>
    <row r="7636" spans="7:13" x14ac:dyDescent="0.45">
      <c r="G7636" s="497"/>
      <c r="I7636" s="497"/>
      <c r="M7636" s="497"/>
    </row>
    <row r="7637" spans="7:13" x14ac:dyDescent="0.45">
      <c r="G7637" s="497"/>
      <c r="I7637" s="497"/>
      <c r="M7637" s="497"/>
    </row>
    <row r="7638" spans="7:13" x14ac:dyDescent="0.45">
      <c r="G7638" s="497"/>
      <c r="I7638" s="497"/>
      <c r="M7638" s="517"/>
    </row>
    <row r="7639" spans="7:13" x14ac:dyDescent="0.45">
      <c r="G7639" s="497"/>
      <c r="I7639" s="497"/>
      <c r="M7639" s="497"/>
    </row>
    <row r="7640" spans="7:13" x14ac:dyDescent="0.45">
      <c r="G7640" s="497"/>
      <c r="I7640" s="497"/>
      <c r="M7640" s="497"/>
    </row>
    <row r="7641" spans="7:13" x14ac:dyDescent="0.45">
      <c r="G7641" s="497"/>
      <c r="I7641" s="497"/>
      <c r="M7641" s="517"/>
    </row>
    <row r="7642" spans="7:13" x14ac:dyDescent="0.45">
      <c r="G7642" s="497"/>
      <c r="I7642" s="497"/>
      <c r="M7642" s="517"/>
    </row>
    <row r="7643" spans="7:13" x14ac:dyDescent="0.45">
      <c r="G7643" s="497"/>
      <c r="I7643" s="497"/>
      <c r="M7643" s="517"/>
    </row>
    <row r="7644" spans="7:13" x14ac:dyDescent="0.45">
      <c r="G7644" s="497"/>
      <c r="I7644" s="497"/>
      <c r="M7644" s="517"/>
    </row>
    <row r="7645" spans="7:13" x14ac:dyDescent="0.45">
      <c r="G7645" s="497"/>
      <c r="I7645" s="497"/>
      <c r="M7645" s="517"/>
    </row>
    <row r="7646" spans="7:13" x14ac:dyDescent="0.45">
      <c r="G7646" s="497"/>
      <c r="I7646" s="497"/>
      <c r="M7646" s="517"/>
    </row>
    <row r="7647" spans="7:13" x14ac:dyDescent="0.45">
      <c r="G7647" s="497"/>
      <c r="I7647" s="497"/>
      <c r="M7647" s="497"/>
    </row>
    <row r="7648" spans="7:13" x14ac:dyDescent="0.45">
      <c r="G7648" s="497"/>
      <c r="I7648" s="497"/>
      <c r="M7648" s="517"/>
    </row>
    <row r="7649" spans="7:13" x14ac:dyDescent="0.45">
      <c r="G7649" s="497"/>
      <c r="I7649" s="497"/>
      <c r="M7649" s="497"/>
    </row>
    <row r="7650" spans="7:13" x14ac:dyDescent="0.45">
      <c r="G7650" s="497"/>
      <c r="I7650" s="497"/>
      <c r="M7650" s="497"/>
    </row>
    <row r="7651" spans="7:13" x14ac:dyDescent="0.45">
      <c r="G7651" s="497"/>
      <c r="I7651" s="497"/>
      <c r="M7651" s="497"/>
    </row>
    <row r="7652" spans="7:13" x14ac:dyDescent="0.45">
      <c r="G7652" s="497"/>
      <c r="I7652" s="497"/>
      <c r="M7652" s="497"/>
    </row>
    <row r="7653" spans="7:13" x14ac:dyDescent="0.45">
      <c r="G7653" s="497"/>
      <c r="I7653" s="497"/>
      <c r="M7653" s="517"/>
    </row>
    <row r="7654" spans="7:13" x14ac:dyDescent="0.45">
      <c r="G7654" s="497"/>
      <c r="I7654" s="497"/>
      <c r="M7654" s="497"/>
    </row>
    <row r="7655" spans="7:13" x14ac:dyDescent="0.45">
      <c r="G7655" s="497"/>
      <c r="I7655" s="497"/>
      <c r="M7655" s="517"/>
    </row>
    <row r="7656" spans="7:13" x14ac:dyDescent="0.45">
      <c r="G7656" s="497"/>
      <c r="I7656" s="497"/>
      <c r="M7656" s="497"/>
    </row>
    <row r="7657" spans="7:13" x14ac:dyDescent="0.45">
      <c r="G7657" s="497"/>
      <c r="I7657" s="497"/>
      <c r="M7657" s="517"/>
    </row>
    <row r="7658" spans="7:13" x14ac:dyDescent="0.45">
      <c r="G7658" s="497"/>
      <c r="I7658" s="497"/>
      <c r="M7658" s="497"/>
    </row>
    <row r="7659" spans="7:13" x14ac:dyDescent="0.45">
      <c r="G7659" s="497"/>
      <c r="I7659" s="497"/>
      <c r="M7659" s="497"/>
    </row>
    <row r="7660" spans="7:13" x14ac:dyDescent="0.45">
      <c r="G7660" s="497"/>
      <c r="I7660" s="497"/>
      <c r="M7660" s="517"/>
    </row>
    <row r="7661" spans="7:13" x14ac:dyDescent="0.45">
      <c r="G7661" s="497"/>
      <c r="I7661" s="497"/>
      <c r="M7661" s="497"/>
    </row>
    <row r="7662" spans="7:13" x14ac:dyDescent="0.45">
      <c r="G7662" s="497"/>
      <c r="I7662" s="497"/>
      <c r="M7662" s="497"/>
    </row>
    <row r="7663" spans="7:13" x14ac:dyDescent="0.45">
      <c r="G7663" s="497"/>
      <c r="I7663" s="497"/>
      <c r="M7663" s="517"/>
    </row>
    <row r="7664" spans="7:13" x14ac:dyDescent="0.45">
      <c r="G7664" s="497"/>
      <c r="I7664" s="497"/>
      <c r="M7664" s="517"/>
    </row>
    <row r="7665" spans="7:13" x14ac:dyDescent="0.45">
      <c r="G7665" s="497"/>
      <c r="I7665" s="497"/>
      <c r="M7665" s="497"/>
    </row>
    <row r="7666" spans="7:13" x14ac:dyDescent="0.45">
      <c r="G7666" s="497"/>
      <c r="I7666" s="497"/>
      <c r="M7666" s="517"/>
    </row>
    <row r="7667" spans="7:13" x14ac:dyDescent="0.45">
      <c r="G7667" s="497"/>
      <c r="I7667" s="497"/>
      <c r="M7667" s="497"/>
    </row>
    <row r="7668" spans="7:13" x14ac:dyDescent="0.45">
      <c r="G7668" s="497"/>
      <c r="I7668" s="497"/>
      <c r="M7668" s="497"/>
    </row>
    <row r="7669" spans="7:13" x14ac:dyDescent="0.45">
      <c r="G7669" s="497"/>
      <c r="I7669" s="497"/>
      <c r="M7669" s="497"/>
    </row>
    <row r="7670" spans="7:13" x14ac:dyDescent="0.45">
      <c r="G7670" s="497"/>
      <c r="I7670" s="497"/>
      <c r="M7670" s="517"/>
    </row>
    <row r="7671" spans="7:13" x14ac:dyDescent="0.45">
      <c r="G7671" s="497"/>
      <c r="I7671" s="497"/>
      <c r="M7671" s="517"/>
    </row>
    <row r="7672" spans="7:13" x14ac:dyDescent="0.45">
      <c r="G7672" s="497"/>
      <c r="I7672" s="497"/>
      <c r="M7672" s="497"/>
    </row>
    <row r="7673" spans="7:13" x14ac:dyDescent="0.45">
      <c r="G7673" s="497"/>
      <c r="I7673" s="497"/>
      <c r="M7673" s="497"/>
    </row>
    <row r="7674" spans="7:13" x14ac:dyDescent="0.45">
      <c r="G7674" s="497"/>
      <c r="I7674" s="497"/>
      <c r="M7674" s="517"/>
    </row>
    <row r="7675" spans="7:13" x14ac:dyDescent="0.45">
      <c r="G7675" s="497"/>
      <c r="I7675" s="497"/>
      <c r="M7675" s="497"/>
    </row>
    <row r="7676" spans="7:13" x14ac:dyDescent="0.45">
      <c r="G7676" s="497"/>
      <c r="I7676" s="497"/>
      <c r="M7676" s="497"/>
    </row>
    <row r="7677" spans="7:13" x14ac:dyDescent="0.45">
      <c r="G7677" s="497"/>
      <c r="I7677" s="497"/>
      <c r="M7677" s="497"/>
    </row>
    <row r="7678" spans="7:13" x14ac:dyDescent="0.45">
      <c r="G7678" s="497"/>
      <c r="I7678" s="497"/>
      <c r="M7678" s="497"/>
    </row>
    <row r="7679" spans="7:13" x14ac:dyDescent="0.45">
      <c r="G7679" s="497"/>
      <c r="I7679" s="497"/>
      <c r="M7679" s="497"/>
    </row>
    <row r="7680" spans="7:13" x14ac:dyDescent="0.45">
      <c r="G7680" s="497"/>
      <c r="I7680" s="497"/>
      <c r="M7680" s="517"/>
    </row>
    <row r="7681" spans="7:13" x14ac:dyDescent="0.45">
      <c r="G7681" s="497"/>
      <c r="I7681" s="497"/>
      <c r="M7681" s="517"/>
    </row>
    <row r="7682" spans="7:13" x14ac:dyDescent="0.45">
      <c r="G7682" s="497"/>
      <c r="I7682" s="497"/>
      <c r="M7682" s="497"/>
    </row>
    <row r="7683" spans="7:13" x14ac:dyDescent="0.45">
      <c r="G7683" s="497"/>
      <c r="I7683" s="497"/>
      <c r="M7683" s="497"/>
    </row>
    <row r="7684" spans="7:13" x14ac:dyDescent="0.45">
      <c r="G7684" s="497"/>
      <c r="I7684" s="497"/>
      <c r="M7684" s="497"/>
    </row>
    <row r="7685" spans="7:13" x14ac:dyDescent="0.45">
      <c r="G7685" s="497"/>
      <c r="I7685" s="497"/>
      <c r="M7685" s="517"/>
    </row>
    <row r="7686" spans="7:13" x14ac:dyDescent="0.45">
      <c r="G7686" s="497"/>
      <c r="I7686" s="497"/>
      <c r="M7686" s="497"/>
    </row>
    <row r="7687" spans="7:13" x14ac:dyDescent="0.45">
      <c r="G7687" s="497"/>
      <c r="I7687" s="497"/>
      <c r="M7687" s="497"/>
    </row>
    <row r="7688" spans="7:13" x14ac:dyDescent="0.45">
      <c r="G7688" s="497"/>
      <c r="I7688" s="497"/>
      <c r="M7688" s="497"/>
    </row>
    <row r="7689" spans="7:13" x14ac:dyDescent="0.45">
      <c r="G7689" s="497"/>
      <c r="I7689" s="497"/>
      <c r="M7689" s="517"/>
    </row>
    <row r="7690" spans="7:13" x14ac:dyDescent="0.45">
      <c r="G7690" s="497"/>
      <c r="I7690" s="497"/>
      <c r="M7690" s="497"/>
    </row>
    <row r="7691" spans="7:13" x14ac:dyDescent="0.45">
      <c r="G7691" s="497"/>
      <c r="I7691" s="497"/>
      <c r="M7691" s="517"/>
    </row>
    <row r="7692" spans="7:13" x14ac:dyDescent="0.45">
      <c r="G7692" s="497"/>
      <c r="I7692" s="497"/>
      <c r="M7692" s="517"/>
    </row>
    <row r="7693" spans="7:13" x14ac:dyDescent="0.45">
      <c r="G7693" s="497"/>
      <c r="I7693" s="497"/>
      <c r="M7693" s="497"/>
    </row>
    <row r="7694" spans="7:13" x14ac:dyDescent="0.45">
      <c r="G7694" s="497"/>
      <c r="I7694" s="497"/>
      <c r="M7694" s="497"/>
    </row>
    <row r="7695" spans="7:13" x14ac:dyDescent="0.45">
      <c r="G7695" s="497"/>
      <c r="I7695" s="497"/>
      <c r="M7695" s="497"/>
    </row>
    <row r="7696" spans="7:13" x14ac:dyDescent="0.45">
      <c r="G7696" s="497"/>
      <c r="I7696" s="497"/>
      <c r="M7696" s="497"/>
    </row>
    <row r="7697" spans="7:13" x14ac:dyDescent="0.45">
      <c r="G7697" s="497"/>
      <c r="I7697" s="497"/>
      <c r="M7697" s="517"/>
    </row>
    <row r="7698" spans="7:13" x14ac:dyDescent="0.45">
      <c r="G7698" s="497"/>
      <c r="I7698" s="497"/>
      <c r="M7698" s="497"/>
    </row>
    <row r="7699" spans="7:13" x14ac:dyDescent="0.45">
      <c r="G7699" s="497"/>
      <c r="I7699" s="497"/>
      <c r="M7699" s="497"/>
    </row>
    <row r="7700" spans="7:13" x14ac:dyDescent="0.45">
      <c r="G7700" s="497"/>
      <c r="I7700" s="497"/>
      <c r="M7700" s="517"/>
    </row>
    <row r="7701" spans="7:13" x14ac:dyDescent="0.45">
      <c r="G7701" s="497"/>
      <c r="I7701" s="497"/>
      <c r="M7701" s="517"/>
    </row>
    <row r="7702" spans="7:13" x14ac:dyDescent="0.45">
      <c r="G7702" s="497"/>
      <c r="I7702" s="497"/>
      <c r="M7702" s="497"/>
    </row>
    <row r="7703" spans="7:13" x14ac:dyDescent="0.45">
      <c r="G7703" s="497"/>
      <c r="I7703" s="497"/>
      <c r="M7703" s="497"/>
    </row>
    <row r="7704" spans="7:13" x14ac:dyDescent="0.45">
      <c r="G7704" s="497"/>
      <c r="I7704" s="497"/>
      <c r="M7704" s="517"/>
    </row>
    <row r="7705" spans="7:13" x14ac:dyDescent="0.45">
      <c r="G7705" s="497"/>
      <c r="I7705" s="497"/>
      <c r="M7705" s="497"/>
    </row>
    <row r="7706" spans="7:13" x14ac:dyDescent="0.45">
      <c r="G7706" s="497"/>
      <c r="I7706" s="497"/>
      <c r="M7706" s="497"/>
    </row>
    <row r="7707" spans="7:13" x14ac:dyDescent="0.45">
      <c r="G7707" s="497"/>
      <c r="I7707" s="497"/>
      <c r="M7707" s="497"/>
    </row>
    <row r="7708" spans="7:13" x14ac:dyDescent="0.45">
      <c r="G7708" s="497"/>
      <c r="I7708" s="497"/>
      <c r="M7708" s="497"/>
    </row>
    <row r="7709" spans="7:13" x14ac:dyDescent="0.45">
      <c r="G7709" s="497"/>
      <c r="I7709" s="497"/>
      <c r="M7709" s="497"/>
    </row>
    <row r="7710" spans="7:13" x14ac:dyDescent="0.45">
      <c r="G7710" s="497"/>
      <c r="I7710" s="497"/>
      <c r="M7710" s="497"/>
    </row>
    <row r="7711" spans="7:13" x14ac:dyDescent="0.45">
      <c r="G7711" s="497"/>
      <c r="I7711" s="497"/>
      <c r="M7711" s="517"/>
    </row>
    <row r="7712" spans="7:13" x14ac:dyDescent="0.45">
      <c r="G7712" s="497"/>
      <c r="I7712" s="497"/>
      <c r="M7712" s="517"/>
    </row>
    <row r="7713" spans="7:13" x14ac:dyDescent="0.45">
      <c r="G7713" s="497"/>
      <c r="I7713" s="497"/>
      <c r="M7713" s="517"/>
    </row>
    <row r="7714" spans="7:13" x14ac:dyDescent="0.45">
      <c r="G7714" s="497"/>
      <c r="I7714" s="497"/>
      <c r="M7714" s="497"/>
    </row>
    <row r="7715" spans="7:13" x14ac:dyDescent="0.45">
      <c r="G7715" s="497"/>
      <c r="I7715" s="497"/>
      <c r="M7715" s="497"/>
    </row>
    <row r="7716" spans="7:13" x14ac:dyDescent="0.45">
      <c r="G7716" s="497"/>
      <c r="I7716" s="497"/>
      <c r="M7716" s="517"/>
    </row>
    <row r="7717" spans="7:13" x14ac:dyDescent="0.45">
      <c r="G7717" s="497"/>
      <c r="I7717" s="497"/>
      <c r="M7717" s="497"/>
    </row>
    <row r="7718" spans="7:13" x14ac:dyDescent="0.45">
      <c r="G7718" s="497"/>
      <c r="I7718" s="497"/>
      <c r="M7718" s="497"/>
    </row>
    <row r="7719" spans="7:13" x14ac:dyDescent="0.45">
      <c r="G7719" s="497"/>
      <c r="I7719" s="497"/>
      <c r="M7719" s="497"/>
    </row>
    <row r="7720" spans="7:13" x14ac:dyDescent="0.45">
      <c r="G7720" s="497"/>
      <c r="I7720" s="497"/>
      <c r="M7720" s="497"/>
    </row>
    <row r="7721" spans="7:13" x14ac:dyDescent="0.45">
      <c r="G7721" s="497"/>
      <c r="I7721" s="497"/>
      <c r="M7721" s="497"/>
    </row>
    <row r="7722" spans="7:13" x14ac:dyDescent="0.45">
      <c r="G7722" s="497"/>
      <c r="I7722" s="497"/>
      <c r="M7722" s="517"/>
    </row>
    <row r="7723" spans="7:13" x14ac:dyDescent="0.45">
      <c r="G7723" s="497"/>
      <c r="I7723" s="497"/>
      <c r="M7723" s="517"/>
    </row>
    <row r="7724" spans="7:13" x14ac:dyDescent="0.45">
      <c r="G7724" s="497"/>
      <c r="I7724" s="497"/>
      <c r="M7724" s="517"/>
    </row>
    <row r="7725" spans="7:13" x14ac:dyDescent="0.45">
      <c r="G7725" s="497"/>
      <c r="I7725" s="497"/>
      <c r="M7725" s="497"/>
    </row>
    <row r="7726" spans="7:13" x14ac:dyDescent="0.45">
      <c r="G7726" s="497"/>
      <c r="I7726" s="497"/>
      <c r="M7726" s="497"/>
    </row>
    <row r="7727" spans="7:13" x14ac:dyDescent="0.45">
      <c r="G7727" s="497"/>
      <c r="I7727" s="497"/>
      <c r="M7727" s="497"/>
    </row>
    <row r="7728" spans="7:13" x14ac:dyDescent="0.45">
      <c r="G7728" s="497"/>
      <c r="I7728" s="497"/>
      <c r="M7728" s="517"/>
    </row>
    <row r="7729" spans="7:13" x14ac:dyDescent="0.45">
      <c r="G7729" s="497"/>
      <c r="I7729" s="497"/>
      <c r="M7729" s="497"/>
    </row>
    <row r="7730" spans="7:13" x14ac:dyDescent="0.45">
      <c r="G7730" s="497"/>
      <c r="I7730" s="497"/>
      <c r="M7730" s="517"/>
    </row>
    <row r="7731" spans="7:13" x14ac:dyDescent="0.45">
      <c r="G7731" s="497"/>
      <c r="I7731" s="497"/>
      <c r="M7731" s="497"/>
    </row>
    <row r="7732" spans="7:13" x14ac:dyDescent="0.45">
      <c r="G7732" s="497"/>
      <c r="I7732" s="497"/>
      <c r="M7732" s="517"/>
    </row>
    <row r="7733" spans="7:13" x14ac:dyDescent="0.45">
      <c r="G7733" s="497"/>
      <c r="I7733" s="497"/>
      <c r="M7733" s="497"/>
    </row>
    <row r="7734" spans="7:13" x14ac:dyDescent="0.45">
      <c r="G7734" s="497"/>
      <c r="I7734" s="497"/>
      <c r="M7734" s="497"/>
    </row>
    <row r="7735" spans="7:13" x14ac:dyDescent="0.45">
      <c r="G7735" s="497"/>
      <c r="I7735" s="497"/>
      <c r="M7735" s="497"/>
    </row>
    <row r="7736" spans="7:13" x14ac:dyDescent="0.45">
      <c r="G7736" s="497"/>
      <c r="I7736" s="497"/>
      <c r="M7736" s="497"/>
    </row>
    <row r="7737" spans="7:13" x14ac:dyDescent="0.45">
      <c r="G7737" s="497"/>
      <c r="I7737" s="497"/>
      <c r="M7737" s="497"/>
    </row>
    <row r="7738" spans="7:13" x14ac:dyDescent="0.45">
      <c r="G7738" s="497"/>
      <c r="I7738" s="497"/>
      <c r="M7738" s="497"/>
    </row>
    <row r="7739" spans="7:13" x14ac:dyDescent="0.45">
      <c r="G7739" s="497"/>
      <c r="I7739" s="497"/>
      <c r="M7739" s="517"/>
    </row>
    <row r="7740" spans="7:13" x14ac:dyDescent="0.45">
      <c r="G7740" s="497"/>
      <c r="I7740" s="497"/>
      <c r="M7740" s="497"/>
    </row>
    <row r="7741" spans="7:13" x14ac:dyDescent="0.45">
      <c r="G7741" s="497"/>
      <c r="I7741" s="497"/>
      <c r="M7741" s="517"/>
    </row>
    <row r="7742" spans="7:13" x14ac:dyDescent="0.45">
      <c r="G7742" s="497"/>
      <c r="I7742" s="497"/>
      <c r="M7742" s="517"/>
    </row>
    <row r="7743" spans="7:13" x14ac:dyDescent="0.45">
      <c r="G7743" s="497"/>
      <c r="I7743" s="497"/>
      <c r="M7743" s="497"/>
    </row>
    <row r="7744" spans="7:13" x14ac:dyDescent="0.45">
      <c r="G7744" s="497"/>
      <c r="I7744" s="497"/>
      <c r="M7744" s="497"/>
    </row>
    <row r="7745" spans="7:13" x14ac:dyDescent="0.45">
      <c r="G7745" s="497"/>
      <c r="I7745" s="497"/>
      <c r="M7745" s="517"/>
    </row>
    <row r="7746" spans="7:13" x14ac:dyDescent="0.45">
      <c r="G7746" s="497"/>
      <c r="I7746" s="497"/>
      <c r="M7746" s="517"/>
    </row>
    <row r="7747" spans="7:13" x14ac:dyDescent="0.45">
      <c r="G7747" s="497"/>
      <c r="I7747" s="497"/>
      <c r="M7747" s="497"/>
    </row>
    <row r="7748" spans="7:13" x14ac:dyDescent="0.45">
      <c r="G7748" s="497"/>
      <c r="I7748" s="497"/>
      <c r="M7748" s="497"/>
    </row>
    <row r="7749" spans="7:13" x14ac:dyDescent="0.45">
      <c r="G7749" s="497"/>
      <c r="I7749" s="497"/>
      <c r="M7749" s="497"/>
    </row>
    <row r="7750" spans="7:13" x14ac:dyDescent="0.45">
      <c r="G7750" s="497"/>
      <c r="I7750" s="497"/>
      <c r="M7750" s="497"/>
    </row>
    <row r="7751" spans="7:13" x14ac:dyDescent="0.45">
      <c r="G7751" s="497"/>
      <c r="I7751" s="497"/>
      <c r="M7751" s="517"/>
    </row>
    <row r="7752" spans="7:13" x14ac:dyDescent="0.45">
      <c r="G7752" s="497"/>
      <c r="I7752" s="497"/>
      <c r="M7752" s="497"/>
    </row>
    <row r="7753" spans="7:13" x14ac:dyDescent="0.45">
      <c r="G7753" s="497"/>
      <c r="I7753" s="497"/>
      <c r="M7753" s="497"/>
    </row>
    <row r="7754" spans="7:13" x14ac:dyDescent="0.45">
      <c r="G7754" s="497"/>
      <c r="I7754" s="497"/>
      <c r="M7754" s="497"/>
    </row>
    <row r="7755" spans="7:13" x14ac:dyDescent="0.45">
      <c r="G7755" s="497"/>
      <c r="I7755" s="497"/>
      <c r="M7755" s="497"/>
    </row>
    <row r="7756" spans="7:13" x14ac:dyDescent="0.45">
      <c r="G7756" s="497"/>
      <c r="I7756" s="497"/>
      <c r="M7756" s="517"/>
    </row>
    <row r="7757" spans="7:13" x14ac:dyDescent="0.45">
      <c r="G7757" s="497"/>
      <c r="I7757" s="497"/>
      <c r="M7757" s="517"/>
    </row>
    <row r="7758" spans="7:13" x14ac:dyDescent="0.45">
      <c r="G7758" s="497"/>
      <c r="I7758" s="497"/>
      <c r="M7758" s="497"/>
    </row>
    <row r="7759" spans="7:13" x14ac:dyDescent="0.45">
      <c r="G7759" s="497"/>
      <c r="I7759" s="497"/>
      <c r="M7759" s="517"/>
    </row>
    <row r="7760" spans="7:13" x14ac:dyDescent="0.45">
      <c r="G7760" s="497"/>
      <c r="I7760" s="497"/>
      <c r="M7760" s="517"/>
    </row>
    <row r="7761" spans="7:13" x14ac:dyDescent="0.45">
      <c r="G7761" s="497"/>
      <c r="I7761" s="497"/>
      <c r="M7761" s="517"/>
    </row>
    <row r="7762" spans="7:13" x14ac:dyDescent="0.45">
      <c r="G7762" s="497"/>
      <c r="I7762" s="497"/>
      <c r="M7762" s="497"/>
    </row>
    <row r="7763" spans="7:13" x14ac:dyDescent="0.45">
      <c r="G7763" s="497"/>
      <c r="I7763" s="497"/>
      <c r="M7763" s="497"/>
    </row>
    <row r="7764" spans="7:13" x14ac:dyDescent="0.45">
      <c r="G7764" s="497"/>
      <c r="I7764" s="497"/>
      <c r="M7764" s="497"/>
    </row>
    <row r="7765" spans="7:13" x14ac:dyDescent="0.45">
      <c r="G7765" s="497"/>
      <c r="I7765" s="497"/>
      <c r="M7765" s="517"/>
    </row>
    <row r="7766" spans="7:13" x14ac:dyDescent="0.45">
      <c r="G7766" s="497"/>
      <c r="I7766" s="497"/>
      <c r="M7766" s="497"/>
    </row>
    <row r="7767" spans="7:13" x14ac:dyDescent="0.45">
      <c r="G7767" s="497"/>
      <c r="I7767" s="497"/>
      <c r="M7767" s="497"/>
    </row>
    <row r="7768" spans="7:13" x14ac:dyDescent="0.45">
      <c r="G7768" s="497"/>
      <c r="I7768" s="497"/>
      <c r="M7768" s="497"/>
    </row>
    <row r="7769" spans="7:13" x14ac:dyDescent="0.45">
      <c r="G7769" s="497"/>
      <c r="I7769" s="497"/>
      <c r="M7769" s="497"/>
    </row>
    <row r="7770" spans="7:13" x14ac:dyDescent="0.45">
      <c r="G7770" s="497"/>
      <c r="I7770" s="497"/>
      <c r="M7770" s="497"/>
    </row>
    <row r="7771" spans="7:13" x14ac:dyDescent="0.45">
      <c r="G7771" s="497"/>
      <c r="I7771" s="497"/>
      <c r="M7771" s="517"/>
    </row>
    <row r="7772" spans="7:13" x14ac:dyDescent="0.45">
      <c r="G7772" s="497"/>
      <c r="I7772" s="497"/>
      <c r="M7772" s="497"/>
    </row>
    <row r="7773" spans="7:13" x14ac:dyDescent="0.45">
      <c r="G7773" s="497"/>
      <c r="I7773" s="497"/>
      <c r="M7773" s="517"/>
    </row>
    <row r="7774" spans="7:13" x14ac:dyDescent="0.45">
      <c r="G7774" s="497"/>
      <c r="I7774" s="497"/>
      <c r="M7774" s="497"/>
    </row>
    <row r="7775" spans="7:13" x14ac:dyDescent="0.45">
      <c r="G7775" s="497"/>
      <c r="I7775" s="497"/>
      <c r="M7775" s="517"/>
    </row>
    <row r="7776" spans="7:13" x14ac:dyDescent="0.45">
      <c r="G7776" s="497"/>
      <c r="I7776" s="497"/>
      <c r="M7776" s="497"/>
    </row>
    <row r="7777" spans="7:13" x14ac:dyDescent="0.45">
      <c r="G7777" s="497"/>
      <c r="I7777" s="497"/>
      <c r="M7777" s="497"/>
    </row>
    <row r="7778" spans="7:13" x14ac:dyDescent="0.45">
      <c r="G7778" s="497"/>
      <c r="I7778" s="497"/>
      <c r="M7778" s="517"/>
    </row>
    <row r="7779" spans="7:13" x14ac:dyDescent="0.45">
      <c r="G7779" s="497"/>
      <c r="I7779" s="497"/>
      <c r="M7779" s="517"/>
    </row>
    <row r="7780" spans="7:13" x14ac:dyDescent="0.45">
      <c r="G7780" s="497"/>
      <c r="I7780" s="497"/>
      <c r="M7780" s="497"/>
    </row>
    <row r="7781" spans="7:13" x14ac:dyDescent="0.45">
      <c r="G7781" s="497"/>
      <c r="I7781" s="497"/>
      <c r="M7781" s="497"/>
    </row>
    <row r="7782" spans="7:13" x14ac:dyDescent="0.45">
      <c r="G7782" s="497"/>
      <c r="I7782" s="497"/>
      <c r="M7782" s="517"/>
    </row>
    <row r="7783" spans="7:13" x14ac:dyDescent="0.45">
      <c r="G7783" s="497"/>
      <c r="I7783" s="497"/>
      <c r="M7783" s="517"/>
    </row>
    <row r="7784" spans="7:13" x14ac:dyDescent="0.45">
      <c r="G7784" s="497"/>
      <c r="I7784" s="497"/>
      <c r="M7784" s="517"/>
    </row>
    <row r="7785" spans="7:13" x14ac:dyDescent="0.45">
      <c r="G7785" s="497"/>
      <c r="I7785" s="497"/>
      <c r="M7785" s="517"/>
    </row>
    <row r="7786" spans="7:13" x14ac:dyDescent="0.45">
      <c r="G7786" s="497"/>
      <c r="I7786" s="497"/>
      <c r="M7786" s="517"/>
    </row>
    <row r="7787" spans="7:13" x14ac:dyDescent="0.45">
      <c r="G7787" s="497"/>
      <c r="I7787" s="497"/>
      <c r="M7787" s="497"/>
    </row>
    <row r="7788" spans="7:13" x14ac:dyDescent="0.45">
      <c r="G7788" s="497"/>
      <c r="I7788" s="497"/>
      <c r="M7788" s="517"/>
    </row>
    <row r="7789" spans="7:13" x14ac:dyDescent="0.45">
      <c r="G7789" s="497"/>
      <c r="I7789" s="497"/>
      <c r="M7789" s="497"/>
    </row>
    <row r="7790" spans="7:13" x14ac:dyDescent="0.45">
      <c r="G7790" s="497"/>
      <c r="I7790" s="497"/>
      <c r="M7790" s="497"/>
    </row>
    <row r="7791" spans="7:13" x14ac:dyDescent="0.45">
      <c r="G7791" s="497"/>
      <c r="I7791" s="497"/>
      <c r="M7791" s="497"/>
    </row>
    <row r="7792" spans="7:13" x14ac:dyDescent="0.45">
      <c r="G7792" s="497"/>
      <c r="I7792" s="497"/>
      <c r="M7792" s="517"/>
    </row>
    <row r="7793" spans="7:13" x14ac:dyDescent="0.45">
      <c r="G7793" s="497"/>
      <c r="I7793" s="497"/>
      <c r="M7793" s="517"/>
    </row>
    <row r="7794" spans="7:13" x14ac:dyDescent="0.45">
      <c r="G7794" s="497"/>
      <c r="I7794" s="497"/>
      <c r="M7794" s="497"/>
    </row>
    <row r="7795" spans="7:13" x14ac:dyDescent="0.45">
      <c r="G7795" s="497"/>
      <c r="I7795" s="497"/>
      <c r="M7795" s="497"/>
    </row>
    <row r="7796" spans="7:13" x14ac:dyDescent="0.45">
      <c r="G7796" s="497"/>
      <c r="I7796" s="497"/>
      <c r="M7796" s="497"/>
    </row>
    <row r="7797" spans="7:13" x14ac:dyDescent="0.45">
      <c r="G7797" s="497"/>
      <c r="I7797" s="497"/>
      <c r="M7797" s="497"/>
    </row>
    <row r="7798" spans="7:13" x14ac:dyDescent="0.45">
      <c r="G7798" s="497"/>
      <c r="I7798" s="497"/>
      <c r="M7798" s="517"/>
    </row>
    <row r="7799" spans="7:13" x14ac:dyDescent="0.45">
      <c r="G7799" s="497"/>
      <c r="I7799" s="497"/>
      <c r="M7799" s="517"/>
    </row>
    <row r="7800" spans="7:13" x14ac:dyDescent="0.45">
      <c r="G7800" s="497"/>
      <c r="I7800" s="497"/>
      <c r="M7800" s="497"/>
    </row>
    <row r="7801" spans="7:13" x14ac:dyDescent="0.45">
      <c r="G7801" s="497"/>
      <c r="I7801" s="497"/>
      <c r="M7801" s="517"/>
    </row>
    <row r="7802" spans="7:13" x14ac:dyDescent="0.45">
      <c r="G7802" s="497"/>
      <c r="I7802" s="497"/>
      <c r="M7802" s="517"/>
    </row>
    <row r="7803" spans="7:13" x14ac:dyDescent="0.45">
      <c r="G7803" s="497"/>
      <c r="I7803" s="497"/>
      <c r="M7803" s="497"/>
    </row>
    <row r="7804" spans="7:13" x14ac:dyDescent="0.45">
      <c r="G7804" s="497"/>
      <c r="I7804" s="497"/>
      <c r="M7804" s="517"/>
    </row>
    <row r="7805" spans="7:13" x14ac:dyDescent="0.45">
      <c r="G7805" s="497"/>
      <c r="I7805" s="497"/>
      <c r="M7805" s="497"/>
    </row>
    <row r="7806" spans="7:13" x14ac:dyDescent="0.45">
      <c r="G7806" s="497"/>
      <c r="I7806" s="497"/>
      <c r="M7806" s="497"/>
    </row>
    <row r="7807" spans="7:13" x14ac:dyDescent="0.45">
      <c r="G7807" s="497"/>
      <c r="I7807" s="497"/>
      <c r="M7807" s="497"/>
    </row>
    <row r="7808" spans="7:13" x14ac:dyDescent="0.45">
      <c r="G7808" s="497"/>
      <c r="I7808" s="497"/>
      <c r="M7808" s="497"/>
    </row>
    <row r="7809" spans="7:13" x14ac:dyDescent="0.45">
      <c r="G7809" s="497"/>
      <c r="I7809" s="497"/>
      <c r="M7809" s="497"/>
    </row>
    <row r="7810" spans="7:13" x14ac:dyDescent="0.45">
      <c r="G7810" s="497"/>
      <c r="I7810" s="497"/>
      <c r="M7810" s="497"/>
    </row>
    <row r="7811" spans="7:13" x14ac:dyDescent="0.45">
      <c r="G7811" s="497"/>
      <c r="I7811" s="497"/>
      <c r="M7811" s="517"/>
    </row>
    <row r="7812" spans="7:13" x14ac:dyDescent="0.45">
      <c r="G7812" s="497"/>
      <c r="I7812" s="497"/>
      <c r="M7812" s="517"/>
    </row>
    <row r="7813" spans="7:13" x14ac:dyDescent="0.45">
      <c r="G7813" s="497"/>
      <c r="I7813" s="497"/>
      <c r="M7813" s="517"/>
    </row>
    <row r="7814" spans="7:13" x14ac:dyDescent="0.45">
      <c r="G7814" s="497"/>
      <c r="I7814" s="497"/>
      <c r="M7814" s="497"/>
    </row>
    <row r="7815" spans="7:13" x14ac:dyDescent="0.45">
      <c r="G7815" s="497"/>
      <c r="I7815" s="497"/>
      <c r="M7815" s="497"/>
    </row>
    <row r="7816" spans="7:13" x14ac:dyDescent="0.45">
      <c r="G7816" s="497"/>
      <c r="I7816" s="497"/>
      <c r="M7816" s="517"/>
    </row>
    <row r="7817" spans="7:13" x14ac:dyDescent="0.45">
      <c r="G7817" s="497"/>
      <c r="I7817" s="497"/>
      <c r="M7817" s="497"/>
    </row>
    <row r="7818" spans="7:13" x14ac:dyDescent="0.45">
      <c r="G7818" s="497"/>
      <c r="I7818" s="497"/>
      <c r="M7818" s="497"/>
    </row>
    <row r="7819" spans="7:13" x14ac:dyDescent="0.45">
      <c r="G7819" s="497"/>
      <c r="I7819" s="497"/>
      <c r="M7819" s="517"/>
    </row>
    <row r="7820" spans="7:13" x14ac:dyDescent="0.45">
      <c r="G7820" s="497"/>
      <c r="I7820" s="497"/>
      <c r="M7820" s="497"/>
    </row>
    <row r="7821" spans="7:13" x14ac:dyDescent="0.45">
      <c r="G7821" s="497"/>
      <c r="I7821" s="497"/>
      <c r="M7821" s="517"/>
    </row>
    <row r="7822" spans="7:13" x14ac:dyDescent="0.45">
      <c r="G7822" s="497"/>
      <c r="I7822" s="497"/>
      <c r="M7822" s="517"/>
    </row>
    <row r="7823" spans="7:13" x14ac:dyDescent="0.45">
      <c r="G7823" s="497"/>
      <c r="I7823" s="497"/>
      <c r="M7823" s="497"/>
    </row>
    <row r="7824" spans="7:13" x14ac:dyDescent="0.45">
      <c r="G7824" s="497"/>
      <c r="I7824" s="497"/>
      <c r="M7824" s="497"/>
    </row>
    <row r="7825" spans="7:13" x14ac:dyDescent="0.45">
      <c r="G7825" s="497"/>
      <c r="I7825" s="497"/>
      <c r="M7825" s="497"/>
    </row>
    <row r="7826" spans="7:13" x14ac:dyDescent="0.45">
      <c r="G7826" s="497"/>
      <c r="I7826" s="497"/>
      <c r="M7826" s="497"/>
    </row>
    <row r="7827" spans="7:13" x14ac:dyDescent="0.45">
      <c r="G7827" s="497"/>
      <c r="I7827" s="497"/>
      <c r="M7827" s="497"/>
    </row>
    <row r="7828" spans="7:13" x14ac:dyDescent="0.45">
      <c r="G7828" s="497"/>
      <c r="I7828" s="497"/>
      <c r="M7828" s="497"/>
    </row>
    <row r="7829" spans="7:13" x14ac:dyDescent="0.45">
      <c r="G7829" s="497"/>
      <c r="I7829" s="497"/>
      <c r="M7829" s="497"/>
    </row>
    <row r="7830" spans="7:13" x14ac:dyDescent="0.45">
      <c r="G7830" s="497"/>
      <c r="I7830" s="497"/>
      <c r="M7830" s="497"/>
    </row>
    <row r="7831" spans="7:13" x14ac:dyDescent="0.45">
      <c r="G7831" s="497"/>
      <c r="I7831" s="497"/>
      <c r="M7831" s="517"/>
    </row>
    <row r="7832" spans="7:13" x14ac:dyDescent="0.45">
      <c r="G7832" s="497"/>
      <c r="I7832" s="497"/>
      <c r="M7832" s="517"/>
    </row>
    <row r="7833" spans="7:13" x14ac:dyDescent="0.45">
      <c r="G7833" s="497"/>
      <c r="I7833" s="497"/>
      <c r="M7833" s="497"/>
    </row>
    <row r="7834" spans="7:13" x14ac:dyDescent="0.45">
      <c r="G7834" s="497"/>
      <c r="I7834" s="497"/>
      <c r="M7834" s="517"/>
    </row>
    <row r="7835" spans="7:13" x14ac:dyDescent="0.45">
      <c r="G7835" s="497"/>
      <c r="I7835" s="497"/>
      <c r="M7835" s="517"/>
    </row>
    <row r="7836" spans="7:13" x14ac:dyDescent="0.45">
      <c r="G7836" s="497"/>
      <c r="I7836" s="497"/>
      <c r="M7836" s="497"/>
    </row>
    <row r="7837" spans="7:13" x14ac:dyDescent="0.45">
      <c r="G7837" s="497"/>
      <c r="I7837" s="497"/>
      <c r="M7837" s="497"/>
    </row>
    <row r="7838" spans="7:13" x14ac:dyDescent="0.45">
      <c r="G7838" s="497"/>
      <c r="I7838" s="497"/>
      <c r="M7838" s="497"/>
    </row>
    <row r="7839" spans="7:13" x14ac:dyDescent="0.45">
      <c r="G7839" s="497"/>
      <c r="I7839" s="497"/>
      <c r="M7839" s="497"/>
    </row>
    <row r="7840" spans="7:13" x14ac:dyDescent="0.45">
      <c r="G7840" s="497"/>
      <c r="I7840" s="497"/>
      <c r="M7840" s="517"/>
    </row>
    <row r="7841" spans="7:13" x14ac:dyDescent="0.45">
      <c r="G7841" s="497"/>
      <c r="I7841" s="497"/>
      <c r="M7841" s="497"/>
    </row>
    <row r="7842" spans="7:13" x14ac:dyDescent="0.45">
      <c r="G7842" s="497"/>
      <c r="I7842" s="497"/>
      <c r="M7842" s="497"/>
    </row>
    <row r="7843" spans="7:13" x14ac:dyDescent="0.45">
      <c r="G7843" s="497"/>
      <c r="I7843" s="497"/>
      <c r="M7843" s="497"/>
    </row>
    <row r="7844" spans="7:13" x14ac:dyDescent="0.45">
      <c r="G7844" s="497"/>
      <c r="I7844" s="497"/>
      <c r="M7844" s="517"/>
    </row>
    <row r="7845" spans="7:13" x14ac:dyDescent="0.45">
      <c r="G7845" s="497"/>
      <c r="I7845" s="497"/>
      <c r="M7845" s="517"/>
    </row>
    <row r="7846" spans="7:13" x14ac:dyDescent="0.45">
      <c r="G7846" s="497"/>
      <c r="I7846" s="497"/>
      <c r="M7846" s="517"/>
    </row>
    <row r="7847" spans="7:13" x14ac:dyDescent="0.45">
      <c r="G7847" s="497"/>
      <c r="I7847" s="497"/>
      <c r="M7847" s="497"/>
    </row>
    <row r="7848" spans="7:13" x14ac:dyDescent="0.45">
      <c r="G7848" s="497"/>
      <c r="I7848" s="497"/>
      <c r="M7848" s="497"/>
    </row>
    <row r="7849" spans="7:13" x14ac:dyDescent="0.45">
      <c r="G7849" s="497"/>
      <c r="I7849" s="497"/>
      <c r="M7849" s="497"/>
    </row>
    <row r="7850" spans="7:13" x14ac:dyDescent="0.45">
      <c r="G7850" s="497"/>
      <c r="I7850" s="497"/>
      <c r="M7850" s="497"/>
    </row>
    <row r="7851" spans="7:13" x14ac:dyDescent="0.45">
      <c r="G7851" s="497"/>
      <c r="I7851" s="497"/>
      <c r="M7851" s="517"/>
    </row>
    <row r="7852" spans="7:13" x14ac:dyDescent="0.45">
      <c r="G7852" s="497"/>
      <c r="I7852" s="497"/>
      <c r="M7852" s="517"/>
    </row>
    <row r="7853" spans="7:13" x14ac:dyDescent="0.45">
      <c r="G7853" s="497"/>
      <c r="I7853" s="497"/>
      <c r="M7853" s="517"/>
    </row>
    <row r="7854" spans="7:13" x14ac:dyDescent="0.45">
      <c r="G7854" s="497"/>
      <c r="I7854" s="497"/>
      <c r="M7854" s="497"/>
    </row>
    <row r="7855" spans="7:13" x14ac:dyDescent="0.45">
      <c r="G7855" s="497"/>
      <c r="I7855" s="497"/>
      <c r="M7855" s="497"/>
    </row>
    <row r="7856" spans="7:13" x14ac:dyDescent="0.45">
      <c r="G7856" s="497"/>
      <c r="I7856" s="497"/>
      <c r="M7856" s="517"/>
    </row>
    <row r="7857" spans="7:13" x14ac:dyDescent="0.45">
      <c r="G7857" s="497"/>
      <c r="I7857" s="497"/>
      <c r="M7857" s="497"/>
    </row>
    <row r="7858" spans="7:13" x14ac:dyDescent="0.45">
      <c r="G7858" s="497"/>
      <c r="I7858" s="497"/>
      <c r="M7858" s="497"/>
    </row>
    <row r="7859" spans="7:13" x14ac:dyDescent="0.45">
      <c r="G7859" s="497"/>
      <c r="I7859" s="497"/>
      <c r="M7859" s="517"/>
    </row>
    <row r="7860" spans="7:13" x14ac:dyDescent="0.45">
      <c r="G7860" s="497"/>
      <c r="I7860" s="497"/>
      <c r="M7860" s="517"/>
    </row>
    <row r="7861" spans="7:13" x14ac:dyDescent="0.45">
      <c r="G7861" s="497"/>
      <c r="I7861" s="497"/>
      <c r="M7861" s="497"/>
    </row>
    <row r="7862" spans="7:13" x14ac:dyDescent="0.45">
      <c r="G7862" s="497"/>
      <c r="I7862" s="497"/>
      <c r="M7862" s="497"/>
    </row>
    <row r="7863" spans="7:13" x14ac:dyDescent="0.45">
      <c r="G7863" s="497"/>
      <c r="I7863" s="497"/>
      <c r="M7863" s="497"/>
    </row>
    <row r="7864" spans="7:13" x14ac:dyDescent="0.45">
      <c r="G7864" s="497"/>
      <c r="I7864" s="497"/>
      <c r="M7864" s="497"/>
    </row>
    <row r="7865" spans="7:13" x14ac:dyDescent="0.45">
      <c r="G7865" s="497"/>
      <c r="I7865" s="497"/>
      <c r="M7865" s="517"/>
    </row>
    <row r="7866" spans="7:13" x14ac:dyDescent="0.45">
      <c r="G7866" s="497"/>
      <c r="I7866" s="497"/>
      <c r="M7866" s="497"/>
    </row>
    <row r="7867" spans="7:13" x14ac:dyDescent="0.45">
      <c r="G7867" s="497"/>
      <c r="I7867" s="497"/>
      <c r="M7867" s="497"/>
    </row>
    <row r="7868" spans="7:13" x14ac:dyDescent="0.45">
      <c r="G7868" s="497"/>
      <c r="I7868" s="497"/>
      <c r="M7868" s="497"/>
    </row>
    <row r="7869" spans="7:13" x14ac:dyDescent="0.45">
      <c r="G7869" s="497"/>
      <c r="I7869" s="497"/>
      <c r="M7869" s="497"/>
    </row>
    <row r="7870" spans="7:13" x14ac:dyDescent="0.45">
      <c r="G7870" s="497"/>
      <c r="I7870" s="497"/>
      <c r="M7870" s="497"/>
    </row>
    <row r="7871" spans="7:13" x14ac:dyDescent="0.45">
      <c r="G7871" s="497"/>
      <c r="I7871" s="497"/>
      <c r="M7871" s="497"/>
    </row>
    <row r="7872" spans="7:13" x14ac:dyDescent="0.45">
      <c r="G7872" s="497"/>
      <c r="I7872" s="497"/>
      <c r="M7872" s="517"/>
    </row>
    <row r="7873" spans="7:13" x14ac:dyDescent="0.45">
      <c r="G7873" s="497"/>
      <c r="I7873" s="497"/>
      <c r="M7873" s="497"/>
    </row>
    <row r="7874" spans="7:13" x14ac:dyDescent="0.45">
      <c r="G7874" s="497"/>
      <c r="I7874" s="497"/>
      <c r="M7874" s="497"/>
    </row>
    <row r="7875" spans="7:13" x14ac:dyDescent="0.45">
      <c r="G7875" s="497"/>
      <c r="I7875" s="497"/>
      <c r="M7875" s="497"/>
    </row>
    <row r="7876" spans="7:13" x14ac:dyDescent="0.45">
      <c r="G7876" s="497"/>
      <c r="I7876" s="497"/>
      <c r="M7876" s="497"/>
    </row>
    <row r="7877" spans="7:13" x14ac:dyDescent="0.45">
      <c r="G7877" s="497"/>
      <c r="I7877" s="497"/>
      <c r="M7877" s="517"/>
    </row>
    <row r="7878" spans="7:13" x14ac:dyDescent="0.45">
      <c r="G7878" s="497"/>
      <c r="I7878" s="497"/>
      <c r="M7878" s="497"/>
    </row>
    <row r="7879" spans="7:13" x14ac:dyDescent="0.45">
      <c r="G7879" s="497"/>
      <c r="I7879" s="497"/>
      <c r="M7879" s="497"/>
    </row>
    <row r="7880" spans="7:13" x14ac:dyDescent="0.45">
      <c r="G7880" s="497"/>
      <c r="I7880" s="497"/>
      <c r="M7880" s="497"/>
    </row>
    <row r="7881" spans="7:13" x14ac:dyDescent="0.45">
      <c r="G7881" s="497"/>
      <c r="I7881" s="497"/>
      <c r="M7881" s="517"/>
    </row>
    <row r="7882" spans="7:13" x14ac:dyDescent="0.45">
      <c r="G7882" s="497"/>
      <c r="I7882" s="497"/>
      <c r="M7882" s="517"/>
    </row>
    <row r="7883" spans="7:13" x14ac:dyDescent="0.45">
      <c r="G7883" s="497"/>
      <c r="I7883" s="497"/>
      <c r="M7883" s="517"/>
    </row>
    <row r="7884" spans="7:13" x14ac:dyDescent="0.45">
      <c r="G7884" s="497"/>
      <c r="I7884" s="497"/>
      <c r="M7884" s="497"/>
    </row>
    <row r="7885" spans="7:13" x14ac:dyDescent="0.45">
      <c r="G7885" s="497"/>
      <c r="I7885" s="497"/>
      <c r="M7885" s="497"/>
    </row>
    <row r="7886" spans="7:13" x14ac:dyDescent="0.45">
      <c r="G7886" s="497"/>
      <c r="I7886" s="497"/>
      <c r="M7886" s="497"/>
    </row>
    <row r="7887" spans="7:13" x14ac:dyDescent="0.45">
      <c r="G7887" s="497"/>
      <c r="I7887" s="497"/>
      <c r="M7887" s="497"/>
    </row>
    <row r="7888" spans="7:13" x14ac:dyDescent="0.45">
      <c r="G7888" s="497"/>
      <c r="I7888" s="497"/>
      <c r="M7888" s="497"/>
    </row>
    <row r="7889" spans="7:13" x14ac:dyDescent="0.45">
      <c r="G7889" s="497"/>
      <c r="I7889" s="497"/>
      <c r="M7889" s="497"/>
    </row>
    <row r="7890" spans="7:13" x14ac:dyDescent="0.45">
      <c r="G7890" s="497"/>
      <c r="I7890" s="497"/>
      <c r="M7890" s="497"/>
    </row>
    <row r="7891" spans="7:13" x14ac:dyDescent="0.45">
      <c r="G7891" s="497"/>
      <c r="I7891" s="497"/>
      <c r="M7891" s="497"/>
    </row>
    <row r="7892" spans="7:13" x14ac:dyDescent="0.45">
      <c r="G7892" s="497"/>
      <c r="I7892" s="497"/>
      <c r="M7892" s="497"/>
    </row>
    <row r="7893" spans="7:13" x14ac:dyDescent="0.45">
      <c r="G7893" s="497"/>
      <c r="I7893" s="497"/>
      <c r="M7893" s="497"/>
    </row>
    <row r="7894" spans="7:13" x14ac:dyDescent="0.45">
      <c r="G7894" s="497"/>
      <c r="I7894" s="497"/>
      <c r="M7894" s="497"/>
    </row>
    <row r="7895" spans="7:13" x14ac:dyDescent="0.45">
      <c r="G7895" s="497"/>
      <c r="I7895" s="497"/>
      <c r="M7895" s="497"/>
    </row>
    <row r="7896" spans="7:13" x14ac:dyDescent="0.45">
      <c r="G7896" s="497"/>
      <c r="I7896" s="497"/>
      <c r="M7896" s="497"/>
    </row>
    <row r="7897" spans="7:13" x14ac:dyDescent="0.45">
      <c r="G7897" s="497"/>
      <c r="I7897" s="497"/>
      <c r="M7897" s="497"/>
    </row>
    <row r="7898" spans="7:13" x14ac:dyDescent="0.45">
      <c r="G7898" s="497"/>
      <c r="I7898" s="497"/>
      <c r="M7898" s="497"/>
    </row>
    <row r="7899" spans="7:13" x14ac:dyDescent="0.45">
      <c r="G7899" s="497"/>
      <c r="I7899" s="497"/>
      <c r="M7899" s="517"/>
    </row>
    <row r="7900" spans="7:13" x14ac:dyDescent="0.45">
      <c r="G7900" s="497"/>
      <c r="I7900" s="497"/>
      <c r="M7900" s="497"/>
    </row>
    <row r="7901" spans="7:13" x14ac:dyDescent="0.45">
      <c r="G7901" s="497"/>
      <c r="I7901" s="497"/>
      <c r="M7901" s="497"/>
    </row>
    <row r="7902" spans="7:13" x14ac:dyDescent="0.45">
      <c r="G7902" s="497"/>
      <c r="I7902" s="497"/>
      <c r="M7902" s="497"/>
    </row>
    <row r="7903" spans="7:13" x14ac:dyDescent="0.45">
      <c r="G7903" s="497"/>
      <c r="I7903" s="497"/>
      <c r="M7903" s="497"/>
    </row>
    <row r="7904" spans="7:13" x14ac:dyDescent="0.45">
      <c r="G7904" s="497"/>
      <c r="I7904" s="497"/>
      <c r="M7904" s="497"/>
    </row>
    <row r="7905" spans="7:13" x14ac:dyDescent="0.45">
      <c r="G7905" s="497"/>
      <c r="I7905" s="497"/>
      <c r="M7905" s="517"/>
    </row>
    <row r="7906" spans="7:13" x14ac:dyDescent="0.45">
      <c r="G7906" s="497"/>
      <c r="I7906" s="497"/>
      <c r="M7906" s="497"/>
    </row>
    <row r="7907" spans="7:13" x14ac:dyDescent="0.45">
      <c r="G7907" s="497"/>
      <c r="I7907" s="497"/>
      <c r="M7907" s="497"/>
    </row>
    <row r="7908" spans="7:13" x14ac:dyDescent="0.45">
      <c r="G7908" s="497"/>
      <c r="I7908" s="497"/>
      <c r="M7908" s="497"/>
    </row>
    <row r="7909" spans="7:13" x14ac:dyDescent="0.45">
      <c r="G7909" s="497"/>
      <c r="I7909" s="497"/>
      <c r="M7909" s="517"/>
    </row>
    <row r="7910" spans="7:13" x14ac:dyDescent="0.45">
      <c r="G7910" s="497"/>
      <c r="I7910" s="497"/>
      <c r="M7910" s="517"/>
    </row>
    <row r="7911" spans="7:13" x14ac:dyDescent="0.45">
      <c r="G7911" s="497"/>
      <c r="I7911" s="497"/>
      <c r="M7911" s="497"/>
    </row>
    <row r="7912" spans="7:13" x14ac:dyDescent="0.45">
      <c r="G7912" s="497"/>
      <c r="I7912" s="497"/>
      <c r="M7912" s="517"/>
    </row>
    <row r="7913" spans="7:13" x14ac:dyDescent="0.45">
      <c r="G7913" s="497"/>
      <c r="I7913" s="497"/>
      <c r="M7913" s="517"/>
    </row>
    <row r="7914" spans="7:13" x14ac:dyDescent="0.45">
      <c r="G7914" s="497"/>
      <c r="I7914" s="497"/>
      <c r="M7914" s="497"/>
    </row>
    <row r="7915" spans="7:13" x14ac:dyDescent="0.45">
      <c r="G7915" s="497"/>
      <c r="I7915" s="497"/>
      <c r="M7915" s="497"/>
    </row>
    <row r="7916" spans="7:13" x14ac:dyDescent="0.45">
      <c r="G7916" s="497"/>
      <c r="I7916" s="497"/>
      <c r="M7916" s="517"/>
    </row>
    <row r="7917" spans="7:13" x14ac:dyDescent="0.45">
      <c r="G7917" s="497"/>
      <c r="I7917" s="497"/>
      <c r="M7917" s="497"/>
    </row>
    <row r="7918" spans="7:13" x14ac:dyDescent="0.45">
      <c r="G7918" s="497"/>
      <c r="I7918" s="497"/>
      <c r="M7918" s="497"/>
    </row>
    <row r="7919" spans="7:13" x14ac:dyDescent="0.45">
      <c r="G7919" s="497"/>
      <c r="I7919" s="497"/>
      <c r="M7919" s="497"/>
    </row>
    <row r="7920" spans="7:13" x14ac:dyDescent="0.45">
      <c r="G7920" s="497"/>
      <c r="I7920" s="497"/>
      <c r="M7920" s="497"/>
    </row>
    <row r="7921" spans="7:13" x14ac:dyDescent="0.45">
      <c r="G7921" s="497"/>
      <c r="I7921" s="497"/>
      <c r="M7921" s="497"/>
    </row>
    <row r="7922" spans="7:13" x14ac:dyDescent="0.45">
      <c r="G7922" s="497"/>
      <c r="I7922" s="497"/>
      <c r="M7922" s="497"/>
    </row>
    <row r="7923" spans="7:13" x14ac:dyDescent="0.45">
      <c r="G7923" s="497"/>
      <c r="I7923" s="497"/>
      <c r="M7923" s="517"/>
    </row>
    <row r="7924" spans="7:13" x14ac:dyDescent="0.45">
      <c r="G7924" s="497"/>
      <c r="I7924" s="497"/>
      <c r="M7924" s="517"/>
    </row>
    <row r="7925" spans="7:13" x14ac:dyDescent="0.45">
      <c r="G7925" s="497"/>
      <c r="I7925" s="497"/>
      <c r="M7925" s="497"/>
    </row>
    <row r="7926" spans="7:13" x14ac:dyDescent="0.45">
      <c r="G7926" s="497"/>
      <c r="I7926" s="497"/>
      <c r="M7926" s="517"/>
    </row>
    <row r="7927" spans="7:13" x14ac:dyDescent="0.45">
      <c r="G7927" s="497"/>
      <c r="I7927" s="497"/>
      <c r="M7927" s="497"/>
    </row>
    <row r="7928" spans="7:13" x14ac:dyDescent="0.45">
      <c r="G7928" s="497"/>
      <c r="I7928" s="497"/>
      <c r="M7928" s="497"/>
    </row>
    <row r="7929" spans="7:13" x14ac:dyDescent="0.45">
      <c r="G7929" s="497"/>
      <c r="I7929" s="497"/>
      <c r="M7929" s="517"/>
    </row>
    <row r="7930" spans="7:13" x14ac:dyDescent="0.45">
      <c r="G7930" s="497"/>
      <c r="I7930" s="497"/>
      <c r="M7930" s="517"/>
    </row>
    <row r="7931" spans="7:13" x14ac:dyDescent="0.45">
      <c r="G7931" s="497"/>
      <c r="I7931" s="497"/>
      <c r="M7931" s="497"/>
    </row>
    <row r="7932" spans="7:13" x14ac:dyDescent="0.45">
      <c r="G7932" s="497"/>
      <c r="I7932" s="497"/>
      <c r="M7932" s="517"/>
    </row>
    <row r="7933" spans="7:13" x14ac:dyDescent="0.45">
      <c r="G7933" s="497"/>
      <c r="I7933" s="497"/>
      <c r="M7933" s="517"/>
    </row>
    <row r="7934" spans="7:13" x14ac:dyDescent="0.45">
      <c r="G7934" s="497"/>
      <c r="I7934" s="497"/>
      <c r="M7934" s="497"/>
    </row>
    <row r="7935" spans="7:13" x14ac:dyDescent="0.45">
      <c r="G7935" s="497"/>
      <c r="I7935" s="497"/>
      <c r="M7935" s="517"/>
    </row>
    <row r="7936" spans="7:13" x14ac:dyDescent="0.45">
      <c r="G7936" s="497"/>
      <c r="I7936" s="497"/>
      <c r="M7936" s="517"/>
    </row>
    <row r="7937" spans="7:13" x14ac:dyDescent="0.45">
      <c r="G7937" s="497"/>
      <c r="I7937" s="497"/>
      <c r="M7937" s="517"/>
    </row>
    <row r="7938" spans="7:13" x14ac:dyDescent="0.45">
      <c r="G7938" s="497"/>
      <c r="I7938" s="497"/>
      <c r="M7938" s="497"/>
    </row>
    <row r="7939" spans="7:13" x14ac:dyDescent="0.45">
      <c r="G7939" s="497"/>
      <c r="I7939" s="497"/>
      <c r="M7939" s="497"/>
    </row>
    <row r="7940" spans="7:13" x14ac:dyDescent="0.45">
      <c r="G7940" s="497"/>
      <c r="I7940" s="497"/>
      <c r="M7940" s="497"/>
    </row>
    <row r="7941" spans="7:13" x14ac:dyDescent="0.45">
      <c r="G7941" s="497"/>
      <c r="I7941" s="497"/>
      <c r="M7941" s="497"/>
    </row>
    <row r="7942" spans="7:13" x14ac:dyDescent="0.45">
      <c r="G7942" s="497"/>
      <c r="I7942" s="497"/>
      <c r="M7942" s="517"/>
    </row>
    <row r="7943" spans="7:13" x14ac:dyDescent="0.45">
      <c r="G7943" s="497"/>
      <c r="I7943" s="497"/>
      <c r="M7943" s="517"/>
    </row>
    <row r="7944" spans="7:13" x14ac:dyDescent="0.45">
      <c r="G7944" s="497"/>
      <c r="I7944" s="497"/>
      <c r="M7944" s="497"/>
    </row>
    <row r="7945" spans="7:13" x14ac:dyDescent="0.45">
      <c r="G7945" s="497"/>
      <c r="I7945" s="497"/>
      <c r="M7945" s="497"/>
    </row>
    <row r="7946" spans="7:13" x14ac:dyDescent="0.45">
      <c r="G7946" s="497"/>
      <c r="I7946" s="497"/>
      <c r="M7946" s="517"/>
    </row>
    <row r="7947" spans="7:13" x14ac:dyDescent="0.45">
      <c r="G7947" s="497"/>
      <c r="I7947" s="497"/>
      <c r="M7947" s="517"/>
    </row>
    <row r="7948" spans="7:13" x14ac:dyDescent="0.45">
      <c r="G7948" s="497"/>
      <c r="I7948" s="497"/>
      <c r="M7948" s="497"/>
    </row>
    <row r="7949" spans="7:13" x14ac:dyDescent="0.45">
      <c r="G7949" s="497"/>
      <c r="I7949" s="497"/>
      <c r="M7949" s="497"/>
    </row>
    <row r="7950" spans="7:13" x14ac:dyDescent="0.45">
      <c r="G7950" s="497"/>
      <c r="I7950" s="497"/>
      <c r="M7950" s="517"/>
    </row>
    <row r="7951" spans="7:13" x14ac:dyDescent="0.45">
      <c r="G7951" s="497"/>
      <c r="I7951" s="497"/>
      <c r="M7951" s="517"/>
    </row>
    <row r="7952" spans="7:13" x14ac:dyDescent="0.45">
      <c r="G7952" s="497"/>
      <c r="I7952" s="497"/>
      <c r="M7952" s="497"/>
    </row>
    <row r="7953" spans="7:13" x14ac:dyDescent="0.45">
      <c r="G7953" s="497"/>
      <c r="I7953" s="497"/>
      <c r="M7953" s="517"/>
    </row>
    <row r="7954" spans="7:13" x14ac:dyDescent="0.45">
      <c r="G7954" s="497"/>
      <c r="I7954" s="497"/>
      <c r="M7954" s="517"/>
    </row>
    <row r="7955" spans="7:13" x14ac:dyDescent="0.45">
      <c r="G7955" s="497"/>
      <c r="I7955" s="497"/>
      <c r="M7955" s="497"/>
    </row>
    <row r="7956" spans="7:13" x14ac:dyDescent="0.45">
      <c r="G7956" s="497"/>
      <c r="I7956" s="497"/>
      <c r="M7956" s="517"/>
    </row>
    <row r="7957" spans="7:13" x14ac:dyDescent="0.45">
      <c r="G7957" s="497"/>
      <c r="I7957" s="497"/>
      <c r="M7957" s="497"/>
    </row>
    <row r="7958" spans="7:13" x14ac:dyDescent="0.45">
      <c r="G7958" s="497"/>
      <c r="I7958" s="497"/>
      <c r="M7958" s="497"/>
    </row>
    <row r="7959" spans="7:13" x14ac:dyDescent="0.45">
      <c r="G7959" s="497"/>
      <c r="I7959" s="497"/>
      <c r="M7959" s="517"/>
    </row>
    <row r="7960" spans="7:13" x14ac:dyDescent="0.45">
      <c r="G7960" s="497"/>
      <c r="I7960" s="497"/>
      <c r="M7960" s="497"/>
    </row>
    <row r="7961" spans="7:13" x14ac:dyDescent="0.45">
      <c r="G7961" s="497"/>
      <c r="I7961" s="497"/>
      <c r="M7961" s="517"/>
    </row>
    <row r="7962" spans="7:13" x14ac:dyDescent="0.45">
      <c r="G7962" s="497"/>
      <c r="I7962" s="497"/>
      <c r="M7962" s="497"/>
    </row>
    <row r="7963" spans="7:13" x14ac:dyDescent="0.45">
      <c r="G7963" s="497"/>
      <c r="I7963" s="497"/>
      <c r="M7963" s="517"/>
    </row>
    <row r="7964" spans="7:13" x14ac:dyDescent="0.45">
      <c r="G7964" s="497"/>
      <c r="I7964" s="497"/>
      <c r="M7964" s="497"/>
    </row>
    <row r="7965" spans="7:13" x14ac:dyDescent="0.45">
      <c r="G7965" s="497"/>
      <c r="I7965" s="497"/>
      <c r="M7965" s="497"/>
    </row>
    <row r="7966" spans="7:13" x14ac:dyDescent="0.45">
      <c r="G7966" s="497"/>
      <c r="I7966" s="497"/>
      <c r="M7966" s="497"/>
    </row>
    <row r="7967" spans="7:13" x14ac:dyDescent="0.45">
      <c r="G7967" s="497"/>
      <c r="I7967" s="497"/>
      <c r="M7967" s="497"/>
    </row>
    <row r="7968" spans="7:13" x14ac:dyDescent="0.45">
      <c r="G7968" s="497"/>
      <c r="I7968" s="497"/>
      <c r="M7968" s="497"/>
    </row>
    <row r="7969" spans="7:13" x14ac:dyDescent="0.45">
      <c r="G7969" s="497"/>
      <c r="I7969" s="497"/>
      <c r="M7969" s="517"/>
    </row>
    <row r="7970" spans="7:13" x14ac:dyDescent="0.45">
      <c r="G7970" s="497"/>
      <c r="I7970" s="497"/>
      <c r="M7970" s="517"/>
    </row>
    <row r="7971" spans="7:13" x14ac:dyDescent="0.45">
      <c r="G7971" s="497"/>
      <c r="I7971" s="497"/>
      <c r="M7971" s="517"/>
    </row>
    <row r="7972" spans="7:13" x14ac:dyDescent="0.45">
      <c r="G7972" s="497"/>
      <c r="I7972" s="497"/>
      <c r="M7972" s="497"/>
    </row>
    <row r="7973" spans="7:13" x14ac:dyDescent="0.45">
      <c r="G7973" s="497"/>
      <c r="I7973" s="497"/>
      <c r="M7973" s="497"/>
    </row>
    <row r="7974" spans="7:13" x14ac:dyDescent="0.45">
      <c r="G7974" s="497"/>
      <c r="I7974" s="497"/>
      <c r="M7974" s="497"/>
    </row>
    <row r="7975" spans="7:13" x14ac:dyDescent="0.45">
      <c r="G7975" s="497"/>
      <c r="I7975" s="497"/>
      <c r="M7975" s="497"/>
    </row>
    <row r="7976" spans="7:13" x14ac:dyDescent="0.45">
      <c r="G7976" s="497"/>
      <c r="I7976" s="497"/>
      <c r="M7976" s="517"/>
    </row>
    <row r="7977" spans="7:13" x14ac:dyDescent="0.45">
      <c r="G7977" s="497"/>
      <c r="I7977" s="497"/>
      <c r="M7977" s="497"/>
    </row>
    <row r="7978" spans="7:13" x14ac:dyDescent="0.45">
      <c r="G7978" s="497"/>
      <c r="I7978" s="497"/>
      <c r="M7978" s="497"/>
    </row>
    <row r="7979" spans="7:13" x14ac:dyDescent="0.45">
      <c r="G7979" s="497"/>
      <c r="I7979" s="497"/>
      <c r="M7979" s="497"/>
    </row>
    <row r="7980" spans="7:13" x14ac:dyDescent="0.45">
      <c r="G7980" s="497"/>
      <c r="I7980" s="497"/>
      <c r="M7980" s="497"/>
    </row>
    <row r="7981" spans="7:13" x14ac:dyDescent="0.45">
      <c r="G7981" s="497"/>
      <c r="I7981" s="497"/>
      <c r="M7981" s="497"/>
    </row>
    <row r="7982" spans="7:13" x14ac:dyDescent="0.45">
      <c r="G7982" s="497"/>
      <c r="I7982" s="497"/>
      <c r="M7982" s="497"/>
    </row>
    <row r="7983" spans="7:13" x14ac:dyDescent="0.45">
      <c r="G7983" s="497"/>
      <c r="I7983" s="497"/>
      <c r="M7983" s="497"/>
    </row>
    <row r="7984" spans="7:13" x14ac:dyDescent="0.45">
      <c r="G7984" s="497"/>
      <c r="I7984" s="497"/>
      <c r="M7984" s="497"/>
    </row>
    <row r="7985" spans="7:13" x14ac:dyDescent="0.45">
      <c r="G7985" s="497"/>
      <c r="I7985" s="497"/>
      <c r="M7985" s="497"/>
    </row>
    <row r="7986" spans="7:13" x14ac:dyDescent="0.45">
      <c r="G7986" s="497"/>
      <c r="I7986" s="497"/>
      <c r="M7986" s="497"/>
    </row>
    <row r="7987" spans="7:13" x14ac:dyDescent="0.45">
      <c r="G7987" s="497"/>
      <c r="I7987" s="497"/>
      <c r="M7987" s="497"/>
    </row>
    <row r="7988" spans="7:13" x14ac:dyDescent="0.45">
      <c r="G7988" s="497"/>
      <c r="I7988" s="497"/>
      <c r="M7988" s="497"/>
    </row>
    <row r="7989" spans="7:13" x14ac:dyDescent="0.45">
      <c r="G7989" s="497"/>
      <c r="I7989" s="497"/>
      <c r="M7989" s="517"/>
    </row>
    <row r="7990" spans="7:13" x14ac:dyDescent="0.45">
      <c r="G7990" s="497"/>
      <c r="I7990" s="497"/>
      <c r="M7990" s="497"/>
    </row>
    <row r="7991" spans="7:13" x14ac:dyDescent="0.45">
      <c r="G7991" s="497"/>
      <c r="I7991" s="497"/>
      <c r="M7991" s="497"/>
    </row>
    <row r="7992" spans="7:13" x14ac:dyDescent="0.45">
      <c r="G7992" s="497"/>
      <c r="I7992" s="497"/>
      <c r="M7992" s="497"/>
    </row>
    <row r="7993" spans="7:13" x14ac:dyDescent="0.45">
      <c r="G7993" s="497"/>
      <c r="I7993" s="497"/>
      <c r="M7993" s="517"/>
    </row>
    <row r="7994" spans="7:13" x14ac:dyDescent="0.45">
      <c r="G7994" s="497"/>
      <c r="I7994" s="497"/>
      <c r="M7994" s="517"/>
    </row>
    <row r="7995" spans="7:13" x14ac:dyDescent="0.45">
      <c r="G7995" s="497"/>
      <c r="I7995" s="497"/>
      <c r="M7995" s="497"/>
    </row>
    <row r="7996" spans="7:13" x14ac:dyDescent="0.45">
      <c r="G7996" s="497"/>
      <c r="I7996" s="497"/>
      <c r="M7996" s="517"/>
    </row>
    <row r="7997" spans="7:13" x14ac:dyDescent="0.45">
      <c r="G7997" s="497"/>
      <c r="I7997" s="497"/>
      <c r="M7997" s="497"/>
    </row>
    <row r="7998" spans="7:13" x14ac:dyDescent="0.45">
      <c r="G7998" s="497"/>
      <c r="I7998" s="497"/>
      <c r="M7998" s="497"/>
    </row>
    <row r="7999" spans="7:13" x14ac:dyDescent="0.45">
      <c r="G7999" s="497"/>
      <c r="I7999" s="497"/>
      <c r="M7999" s="497"/>
    </row>
    <row r="8000" spans="7:13" x14ac:dyDescent="0.45">
      <c r="G8000" s="497"/>
      <c r="I8000" s="497"/>
      <c r="M8000" s="497"/>
    </row>
    <row r="8001" spans="7:13" x14ac:dyDescent="0.45">
      <c r="G8001" s="497"/>
      <c r="I8001" s="497"/>
      <c r="M8001" s="497"/>
    </row>
    <row r="8002" spans="7:13" x14ac:dyDescent="0.45">
      <c r="G8002" s="497"/>
      <c r="I8002" s="497"/>
      <c r="M8002" s="497"/>
    </row>
    <row r="8003" spans="7:13" x14ac:dyDescent="0.45">
      <c r="G8003" s="497"/>
      <c r="I8003" s="497"/>
      <c r="M8003" s="497"/>
    </row>
    <row r="8004" spans="7:13" x14ac:dyDescent="0.45">
      <c r="G8004" s="497"/>
      <c r="I8004" s="497"/>
      <c r="M8004" s="517"/>
    </row>
    <row r="8005" spans="7:13" x14ac:dyDescent="0.45">
      <c r="G8005" s="497"/>
      <c r="I8005" s="497"/>
      <c r="M8005" s="497"/>
    </row>
    <row r="8006" spans="7:13" x14ac:dyDescent="0.45">
      <c r="G8006" s="497"/>
      <c r="I8006" s="497"/>
      <c r="M8006" s="497"/>
    </row>
    <row r="8007" spans="7:13" x14ac:dyDescent="0.45">
      <c r="G8007" s="497"/>
      <c r="I8007" s="497"/>
      <c r="M8007" s="497"/>
    </row>
    <row r="8008" spans="7:13" x14ac:dyDescent="0.45">
      <c r="G8008" s="497"/>
      <c r="I8008" s="497"/>
      <c r="M8008" s="497"/>
    </row>
    <row r="8009" spans="7:13" x14ac:dyDescent="0.45">
      <c r="G8009" s="497"/>
      <c r="I8009" s="497"/>
      <c r="M8009" s="497"/>
    </row>
    <row r="8010" spans="7:13" x14ac:dyDescent="0.45">
      <c r="G8010" s="497"/>
      <c r="I8010" s="497"/>
      <c r="M8010" s="517"/>
    </row>
    <row r="8011" spans="7:13" x14ac:dyDescent="0.45">
      <c r="G8011" s="497"/>
      <c r="I8011" s="497"/>
      <c r="M8011" s="497"/>
    </row>
    <row r="8012" spans="7:13" x14ac:dyDescent="0.45">
      <c r="G8012" s="497"/>
      <c r="I8012" s="497"/>
      <c r="M8012" s="497"/>
    </row>
    <row r="8013" spans="7:13" x14ac:dyDescent="0.45">
      <c r="G8013" s="497"/>
      <c r="I8013" s="497"/>
      <c r="M8013" s="517"/>
    </row>
    <row r="8014" spans="7:13" x14ac:dyDescent="0.45">
      <c r="G8014" s="497"/>
      <c r="I8014" s="497"/>
      <c r="M8014" s="497"/>
    </row>
    <row r="8015" spans="7:13" x14ac:dyDescent="0.45">
      <c r="G8015" s="497"/>
      <c r="I8015" s="497"/>
      <c r="M8015" s="497"/>
    </row>
    <row r="8016" spans="7:13" x14ac:dyDescent="0.45">
      <c r="G8016" s="497"/>
      <c r="I8016" s="497"/>
      <c r="M8016" s="497"/>
    </row>
    <row r="8017" spans="7:13" x14ac:dyDescent="0.45">
      <c r="G8017" s="497"/>
      <c r="I8017" s="497"/>
      <c r="M8017" s="497"/>
    </row>
    <row r="8018" spans="7:13" x14ac:dyDescent="0.45">
      <c r="G8018" s="497"/>
      <c r="I8018" s="497"/>
      <c r="M8018" s="517"/>
    </row>
    <row r="8019" spans="7:13" x14ac:dyDescent="0.45">
      <c r="G8019" s="497"/>
      <c r="I8019" s="497"/>
      <c r="M8019" s="517"/>
    </row>
    <row r="8020" spans="7:13" x14ac:dyDescent="0.45">
      <c r="G8020" s="497"/>
      <c r="I8020" s="497"/>
      <c r="M8020" s="497"/>
    </row>
    <row r="8021" spans="7:13" x14ac:dyDescent="0.45">
      <c r="G8021" s="497"/>
      <c r="I8021" s="497"/>
      <c r="M8021" s="497"/>
    </row>
    <row r="8022" spans="7:13" x14ac:dyDescent="0.45">
      <c r="G8022" s="497"/>
      <c r="I8022" s="497"/>
      <c r="M8022" s="497"/>
    </row>
    <row r="8023" spans="7:13" x14ac:dyDescent="0.45">
      <c r="G8023" s="497"/>
      <c r="I8023" s="497"/>
      <c r="M8023" s="497"/>
    </row>
    <row r="8024" spans="7:13" x14ac:dyDescent="0.45">
      <c r="G8024" s="497"/>
      <c r="I8024" s="497"/>
      <c r="M8024" s="497"/>
    </row>
    <row r="8025" spans="7:13" x14ac:dyDescent="0.45">
      <c r="G8025" s="497"/>
      <c r="I8025" s="497"/>
      <c r="M8025" s="497"/>
    </row>
    <row r="8026" spans="7:13" x14ac:dyDescent="0.45">
      <c r="G8026" s="497"/>
      <c r="I8026" s="497"/>
      <c r="M8026" s="517"/>
    </row>
    <row r="8027" spans="7:13" x14ac:dyDescent="0.45">
      <c r="G8027" s="497"/>
      <c r="I8027" s="497"/>
      <c r="M8027" s="517"/>
    </row>
    <row r="8028" spans="7:13" x14ac:dyDescent="0.45">
      <c r="G8028" s="497"/>
      <c r="I8028" s="497"/>
      <c r="M8028" s="497"/>
    </row>
    <row r="8029" spans="7:13" x14ac:dyDescent="0.45">
      <c r="G8029" s="497"/>
      <c r="I8029" s="497"/>
      <c r="M8029" s="497"/>
    </row>
    <row r="8030" spans="7:13" x14ac:dyDescent="0.45">
      <c r="G8030" s="497"/>
      <c r="I8030" s="497"/>
      <c r="M8030" s="497"/>
    </row>
    <row r="8031" spans="7:13" x14ac:dyDescent="0.45">
      <c r="G8031" s="497"/>
      <c r="I8031" s="497"/>
      <c r="M8031" s="517"/>
    </row>
    <row r="8032" spans="7:13" x14ac:dyDescent="0.45">
      <c r="G8032" s="497"/>
      <c r="I8032" s="497"/>
      <c r="M8032" s="497"/>
    </row>
    <row r="8033" spans="7:13" x14ac:dyDescent="0.45">
      <c r="G8033" s="497"/>
      <c r="I8033" s="497"/>
      <c r="M8033" s="517"/>
    </row>
    <row r="8034" spans="7:13" x14ac:dyDescent="0.45">
      <c r="G8034" s="497"/>
      <c r="I8034" s="497"/>
      <c r="M8034" s="497"/>
    </row>
    <row r="8035" spans="7:13" x14ac:dyDescent="0.45">
      <c r="G8035" s="497"/>
      <c r="I8035" s="497"/>
      <c r="M8035" s="517"/>
    </row>
    <row r="8036" spans="7:13" x14ac:dyDescent="0.45">
      <c r="G8036" s="497"/>
      <c r="I8036" s="497"/>
      <c r="M8036" s="517"/>
    </row>
    <row r="8037" spans="7:13" x14ac:dyDescent="0.45">
      <c r="G8037" s="497"/>
      <c r="I8037" s="497"/>
      <c r="M8037" s="517"/>
    </row>
    <row r="8038" spans="7:13" x14ac:dyDescent="0.45">
      <c r="G8038" s="497"/>
      <c r="I8038" s="497"/>
      <c r="M8038" s="517"/>
    </row>
    <row r="8039" spans="7:13" x14ac:dyDescent="0.45">
      <c r="G8039" s="497"/>
      <c r="I8039" s="497"/>
      <c r="M8039" s="497"/>
    </row>
    <row r="8040" spans="7:13" x14ac:dyDescent="0.45">
      <c r="G8040" s="497"/>
      <c r="I8040" s="497"/>
      <c r="M8040" s="517"/>
    </row>
    <row r="8041" spans="7:13" x14ac:dyDescent="0.45">
      <c r="G8041" s="497"/>
      <c r="I8041" s="497"/>
      <c r="M8041" s="497"/>
    </row>
    <row r="8042" spans="7:13" x14ac:dyDescent="0.45">
      <c r="G8042" s="497"/>
      <c r="I8042" s="497"/>
      <c r="M8042" s="497"/>
    </row>
    <row r="8043" spans="7:13" x14ac:dyDescent="0.45">
      <c r="G8043" s="497"/>
      <c r="I8043" s="497"/>
      <c r="M8043" s="497"/>
    </row>
    <row r="8044" spans="7:13" x14ac:dyDescent="0.45">
      <c r="G8044" s="497"/>
      <c r="I8044" s="497"/>
      <c r="M8044" s="497"/>
    </row>
    <row r="8045" spans="7:13" x14ac:dyDescent="0.45">
      <c r="G8045" s="497"/>
      <c r="I8045" s="497"/>
      <c r="M8045" s="517"/>
    </row>
    <row r="8046" spans="7:13" x14ac:dyDescent="0.45">
      <c r="G8046" s="497"/>
      <c r="I8046" s="497"/>
      <c r="M8046" s="497"/>
    </row>
    <row r="8047" spans="7:13" x14ac:dyDescent="0.45">
      <c r="G8047" s="497"/>
      <c r="I8047" s="497"/>
      <c r="M8047" s="517"/>
    </row>
    <row r="8048" spans="7:13" x14ac:dyDescent="0.45">
      <c r="G8048" s="497"/>
      <c r="I8048" s="497"/>
      <c r="M8048" s="517"/>
    </row>
    <row r="8049" spans="7:13" x14ac:dyDescent="0.45">
      <c r="G8049" s="497"/>
      <c r="I8049" s="497"/>
      <c r="M8049" s="517"/>
    </row>
    <row r="8050" spans="7:13" x14ac:dyDescent="0.45">
      <c r="G8050" s="497"/>
      <c r="I8050" s="497"/>
      <c r="M8050" s="517"/>
    </row>
    <row r="8051" spans="7:13" x14ac:dyDescent="0.45">
      <c r="G8051" s="497"/>
      <c r="I8051" s="497"/>
      <c r="M8051" s="517"/>
    </row>
    <row r="8052" spans="7:13" x14ac:dyDescent="0.45">
      <c r="G8052" s="497"/>
      <c r="I8052" s="497"/>
      <c r="M8052" s="517"/>
    </row>
    <row r="8053" spans="7:13" x14ac:dyDescent="0.45">
      <c r="G8053" s="497"/>
      <c r="I8053" s="497"/>
      <c r="M8053" s="517"/>
    </row>
    <row r="8054" spans="7:13" x14ac:dyDescent="0.45">
      <c r="G8054" s="497"/>
      <c r="I8054" s="497"/>
      <c r="M8054" s="517"/>
    </row>
    <row r="8055" spans="7:13" x14ac:dyDescent="0.45">
      <c r="G8055" s="497"/>
      <c r="I8055" s="497"/>
      <c r="M8055" s="517"/>
    </row>
    <row r="8056" spans="7:13" x14ac:dyDescent="0.45">
      <c r="G8056" s="497"/>
      <c r="I8056" s="497"/>
      <c r="M8056" s="517"/>
    </row>
    <row r="8057" spans="7:13" x14ac:dyDescent="0.45">
      <c r="G8057" s="497"/>
      <c r="I8057" s="497"/>
      <c r="M8057" s="517"/>
    </row>
    <row r="8058" spans="7:13" x14ac:dyDescent="0.45">
      <c r="G8058" s="497"/>
      <c r="I8058" s="497"/>
      <c r="M8058" s="517"/>
    </row>
    <row r="8059" spans="7:13" x14ac:dyDescent="0.45">
      <c r="G8059" s="497"/>
      <c r="I8059" s="497"/>
      <c r="M8059" s="517"/>
    </row>
    <row r="8060" spans="7:13" x14ac:dyDescent="0.45">
      <c r="G8060" s="497"/>
      <c r="I8060" s="497"/>
      <c r="M8060" s="517"/>
    </row>
    <row r="8061" spans="7:13" x14ac:dyDescent="0.45">
      <c r="G8061" s="497"/>
      <c r="I8061" s="497"/>
      <c r="M8061" s="517"/>
    </row>
    <row r="8062" spans="7:13" x14ac:dyDescent="0.45">
      <c r="G8062" s="497"/>
      <c r="I8062" s="497"/>
      <c r="M8062" s="517"/>
    </row>
    <row r="8063" spans="7:13" x14ac:dyDescent="0.45">
      <c r="G8063" s="497"/>
      <c r="I8063" s="497"/>
      <c r="M8063" s="517"/>
    </row>
    <row r="8064" spans="7:13" x14ac:dyDescent="0.45">
      <c r="G8064" s="497"/>
      <c r="I8064" s="497"/>
      <c r="M8064" s="517"/>
    </row>
    <row r="8065" spans="7:13" x14ac:dyDescent="0.45">
      <c r="G8065" s="497"/>
      <c r="I8065" s="497"/>
      <c r="M8065" s="517"/>
    </row>
    <row r="8066" spans="7:13" x14ac:dyDescent="0.45">
      <c r="G8066" s="497"/>
      <c r="I8066" s="497"/>
      <c r="M8066" s="517"/>
    </row>
    <row r="8067" spans="7:13" x14ac:dyDescent="0.45">
      <c r="G8067" s="497"/>
      <c r="I8067" s="497"/>
      <c r="M8067" s="517"/>
    </row>
    <row r="8068" spans="7:13" x14ac:dyDescent="0.45">
      <c r="G8068" s="497"/>
      <c r="I8068" s="497"/>
      <c r="M8068" s="517"/>
    </row>
    <row r="8069" spans="7:13" x14ac:dyDescent="0.45">
      <c r="G8069" s="497"/>
      <c r="I8069" s="497"/>
      <c r="M8069" s="517"/>
    </row>
    <row r="8070" spans="7:13" x14ac:dyDescent="0.45">
      <c r="G8070" s="497"/>
      <c r="I8070" s="497"/>
      <c r="M8070" s="517"/>
    </row>
    <row r="8071" spans="7:13" x14ac:dyDescent="0.45">
      <c r="G8071" s="497"/>
      <c r="I8071" s="497"/>
      <c r="M8071" s="517"/>
    </row>
    <row r="8072" spans="7:13" x14ac:dyDescent="0.45">
      <c r="G8072" s="497"/>
      <c r="I8072" s="497"/>
      <c r="M8072" s="517"/>
    </row>
    <row r="8073" spans="7:13" x14ac:dyDescent="0.45">
      <c r="G8073" s="497"/>
      <c r="I8073" s="497"/>
      <c r="M8073" s="517"/>
    </row>
    <row r="8074" spans="7:13" x14ac:dyDescent="0.45">
      <c r="G8074" s="497"/>
      <c r="I8074" s="497"/>
      <c r="M8074" s="517"/>
    </row>
    <row r="8075" spans="7:13" x14ac:dyDescent="0.45">
      <c r="G8075" s="497"/>
      <c r="I8075" s="497"/>
      <c r="M8075" s="517"/>
    </row>
    <row r="8076" spans="7:13" x14ac:dyDescent="0.45">
      <c r="G8076" s="497"/>
      <c r="I8076" s="497"/>
      <c r="M8076" s="517"/>
    </row>
    <row r="8077" spans="7:13" x14ac:dyDescent="0.45">
      <c r="I8077" s="497"/>
    </row>
    <row r="8078" spans="7:13" x14ac:dyDescent="0.45">
      <c r="G8078" s="497"/>
      <c r="I8078" s="497"/>
      <c r="M8078" s="517"/>
    </row>
    <row r="8079" spans="7:13" x14ac:dyDescent="0.45">
      <c r="G8079" s="497"/>
      <c r="I8079" s="497"/>
      <c r="M8079" s="518"/>
    </row>
    <row r="8080" spans="7:13" x14ac:dyDescent="0.45">
      <c r="G8080" s="497"/>
      <c r="I8080" s="497"/>
      <c r="M8080" s="517"/>
    </row>
    <row r="8081" spans="7:13" x14ac:dyDescent="0.45">
      <c r="G8081" s="497"/>
      <c r="I8081" s="497"/>
      <c r="M8081" s="517"/>
    </row>
    <row r="8082" spans="7:13" x14ac:dyDescent="0.45">
      <c r="G8082" s="497"/>
      <c r="I8082" s="497"/>
      <c r="M8082" s="517"/>
    </row>
    <row r="8083" spans="7:13" x14ac:dyDescent="0.45">
      <c r="G8083" s="497"/>
      <c r="I8083" s="497"/>
      <c r="M8083" s="517"/>
    </row>
    <row r="8084" spans="7:13" x14ac:dyDescent="0.45">
      <c r="G8084" s="497"/>
      <c r="I8084" s="497"/>
      <c r="M8084" s="517"/>
    </row>
    <row r="8085" spans="7:13" x14ac:dyDescent="0.45">
      <c r="G8085" s="497"/>
      <c r="I8085" s="497"/>
      <c r="M8085" s="517"/>
    </row>
    <row r="8086" spans="7:13" x14ac:dyDescent="0.45">
      <c r="G8086" s="497"/>
      <c r="I8086" s="497"/>
      <c r="M8086" s="517"/>
    </row>
    <row r="8087" spans="7:13" x14ac:dyDescent="0.45">
      <c r="G8087" s="497"/>
      <c r="I8087" s="497"/>
      <c r="M8087" s="517"/>
    </row>
    <row r="8088" spans="7:13" x14ac:dyDescent="0.45">
      <c r="G8088" s="497"/>
      <c r="I8088" s="497"/>
      <c r="M8088" s="517"/>
    </row>
    <row r="8089" spans="7:13" x14ac:dyDescent="0.45">
      <c r="G8089" s="497"/>
      <c r="I8089" s="497"/>
      <c r="M8089" s="517"/>
    </row>
    <row r="8090" spans="7:13" x14ac:dyDescent="0.45">
      <c r="G8090" s="497"/>
      <c r="I8090" s="497"/>
      <c r="M8090" s="517"/>
    </row>
    <row r="8091" spans="7:13" x14ac:dyDescent="0.45">
      <c r="G8091" s="497"/>
      <c r="I8091" s="497"/>
      <c r="M8091" s="517"/>
    </row>
    <row r="8092" spans="7:13" x14ac:dyDescent="0.45">
      <c r="G8092" s="497"/>
      <c r="I8092" s="497"/>
      <c r="M8092" s="517"/>
    </row>
    <row r="8093" spans="7:13" x14ac:dyDescent="0.45">
      <c r="G8093" s="497"/>
      <c r="I8093" s="497"/>
      <c r="M8093" s="497"/>
    </row>
    <row r="8094" spans="7:13" x14ac:dyDescent="0.45">
      <c r="G8094" s="497"/>
      <c r="I8094" s="497"/>
      <c r="M8094" s="517"/>
    </row>
    <row r="8095" spans="7:13" x14ac:dyDescent="0.45">
      <c r="G8095" s="497"/>
      <c r="I8095" s="497"/>
      <c r="M8095" s="517"/>
    </row>
    <row r="8096" spans="7:13" x14ac:dyDescent="0.45">
      <c r="G8096" s="497"/>
      <c r="I8096" s="497"/>
      <c r="M8096" s="517"/>
    </row>
    <row r="8097" spans="7:13" x14ac:dyDescent="0.45">
      <c r="G8097" s="497"/>
      <c r="I8097" s="497"/>
      <c r="M8097" s="517"/>
    </row>
    <row r="8098" spans="7:13" x14ac:dyDescent="0.45">
      <c r="G8098" s="497"/>
      <c r="I8098" s="497"/>
      <c r="M8098" s="517"/>
    </row>
    <row r="8099" spans="7:13" x14ac:dyDescent="0.45">
      <c r="G8099" s="497"/>
      <c r="I8099" s="497"/>
      <c r="M8099" s="517"/>
    </row>
    <row r="8100" spans="7:13" x14ac:dyDescent="0.45">
      <c r="G8100" s="497"/>
      <c r="I8100" s="497"/>
      <c r="M8100" s="517"/>
    </row>
    <row r="8101" spans="7:13" x14ac:dyDescent="0.45">
      <c r="G8101" s="497"/>
      <c r="I8101" s="497"/>
      <c r="M8101" s="517"/>
    </row>
    <row r="8102" spans="7:13" x14ac:dyDescent="0.45">
      <c r="G8102" s="497"/>
      <c r="I8102" s="497"/>
      <c r="M8102" s="517"/>
    </row>
    <row r="8103" spans="7:13" x14ac:dyDescent="0.45">
      <c r="G8103" s="497"/>
      <c r="I8103" s="497"/>
      <c r="M8103" s="517"/>
    </row>
    <row r="8104" spans="7:13" x14ac:dyDescent="0.45">
      <c r="G8104" s="497"/>
      <c r="I8104" s="497"/>
      <c r="M8104" s="517"/>
    </row>
    <row r="8105" spans="7:13" x14ac:dyDescent="0.45">
      <c r="G8105" s="497"/>
      <c r="I8105" s="497"/>
      <c r="M8105" s="517"/>
    </row>
    <row r="8106" spans="7:13" x14ac:dyDescent="0.45">
      <c r="I8106" s="497"/>
    </row>
    <row r="8107" spans="7:13" x14ac:dyDescent="0.45">
      <c r="G8107" s="497"/>
      <c r="I8107" s="497"/>
      <c r="M8107" s="518"/>
    </row>
    <row r="8108" spans="7:13" x14ac:dyDescent="0.45">
      <c r="G8108" s="497"/>
      <c r="I8108" s="497"/>
      <c r="M8108" s="517"/>
    </row>
    <row r="8109" spans="7:13" x14ac:dyDescent="0.45">
      <c r="G8109" s="497"/>
      <c r="I8109" s="497"/>
      <c r="M8109" s="497"/>
    </row>
    <row r="8110" spans="7:13" x14ac:dyDescent="0.45">
      <c r="G8110" s="497"/>
      <c r="I8110" s="497"/>
      <c r="M8110" s="517"/>
    </row>
    <row r="8111" spans="7:13" x14ac:dyDescent="0.45">
      <c r="G8111" s="497"/>
      <c r="I8111" s="497"/>
      <c r="M8111" s="517"/>
    </row>
    <row r="8112" spans="7:13" x14ac:dyDescent="0.45">
      <c r="G8112" s="497"/>
      <c r="I8112" s="497"/>
      <c r="M8112" s="517"/>
    </row>
    <row r="8113" spans="7:13" x14ac:dyDescent="0.45">
      <c r="I8113" s="497"/>
    </row>
    <row r="8114" spans="7:13" x14ac:dyDescent="0.45">
      <c r="G8114" s="497"/>
      <c r="I8114" s="497"/>
      <c r="M8114" s="517"/>
    </row>
    <row r="8115" spans="7:13" x14ac:dyDescent="0.45">
      <c r="G8115" s="497"/>
      <c r="I8115" s="497"/>
      <c r="M8115" s="517"/>
    </row>
    <row r="8116" spans="7:13" x14ac:dyDescent="0.45">
      <c r="G8116" s="497"/>
      <c r="I8116" s="497"/>
      <c r="M8116" s="517"/>
    </row>
    <row r="8117" spans="7:13" x14ac:dyDescent="0.45">
      <c r="G8117" s="497"/>
      <c r="I8117" s="497"/>
      <c r="M8117" s="517"/>
    </row>
    <row r="8118" spans="7:13" x14ac:dyDescent="0.45">
      <c r="G8118" s="497"/>
      <c r="I8118" s="497"/>
      <c r="M8118" s="517"/>
    </row>
    <row r="8119" spans="7:13" x14ac:dyDescent="0.45">
      <c r="G8119" s="497"/>
      <c r="I8119" s="497"/>
      <c r="M8119" s="517"/>
    </row>
    <row r="8120" spans="7:13" x14ac:dyDescent="0.45">
      <c r="I8120" s="497"/>
    </row>
    <row r="8121" spans="7:13" x14ac:dyDescent="0.45">
      <c r="G8121" s="497"/>
      <c r="I8121" s="497"/>
      <c r="M8121" s="517"/>
    </row>
    <row r="8122" spans="7:13" x14ac:dyDescent="0.45">
      <c r="G8122" s="497"/>
      <c r="I8122" s="497"/>
      <c r="M8122" s="517"/>
    </row>
    <row r="8123" spans="7:13" x14ac:dyDescent="0.45">
      <c r="G8123" s="497"/>
      <c r="I8123" s="497"/>
      <c r="M8123" s="517"/>
    </row>
    <row r="8124" spans="7:13" x14ac:dyDescent="0.45">
      <c r="G8124" s="497"/>
      <c r="I8124" s="497"/>
      <c r="M8124" s="517"/>
    </row>
    <row r="8125" spans="7:13" x14ac:dyDescent="0.45">
      <c r="G8125" s="497"/>
      <c r="I8125" s="497"/>
      <c r="M8125" s="517"/>
    </row>
    <row r="8126" spans="7:13" x14ac:dyDescent="0.45">
      <c r="G8126" s="497"/>
      <c r="I8126" s="497"/>
      <c r="M8126" s="497"/>
    </row>
    <row r="8127" spans="7:13" x14ac:dyDescent="0.45">
      <c r="G8127" s="497"/>
      <c r="I8127" s="497"/>
      <c r="M8127" s="517"/>
    </row>
    <row r="8128" spans="7:13" x14ac:dyDescent="0.45">
      <c r="G8128" s="497"/>
      <c r="I8128" s="497"/>
      <c r="M8128" s="517"/>
    </row>
    <row r="8129" spans="7:13" x14ac:dyDescent="0.45">
      <c r="G8129" s="497"/>
      <c r="I8129" s="497"/>
      <c r="M8129" s="517"/>
    </row>
    <row r="8130" spans="7:13" x14ac:dyDescent="0.45">
      <c r="G8130" s="497"/>
      <c r="I8130" s="497"/>
      <c r="M8130" s="517"/>
    </row>
    <row r="8131" spans="7:13" x14ac:dyDescent="0.45">
      <c r="G8131" s="497"/>
      <c r="I8131" s="497"/>
      <c r="M8131" s="517"/>
    </row>
    <row r="8132" spans="7:13" x14ac:dyDescent="0.45">
      <c r="G8132" s="497"/>
      <c r="I8132" s="497"/>
      <c r="M8132" s="518"/>
    </row>
    <row r="8133" spans="7:13" x14ac:dyDescent="0.45">
      <c r="G8133" s="497"/>
      <c r="I8133" s="497"/>
      <c r="M8133" s="497"/>
    </row>
    <row r="8134" spans="7:13" x14ac:dyDescent="0.45">
      <c r="I8134" s="497"/>
    </row>
    <row r="8135" spans="7:13" x14ac:dyDescent="0.45">
      <c r="I8135" s="497"/>
    </row>
    <row r="8136" spans="7:13" x14ac:dyDescent="0.45">
      <c r="G8136" s="497"/>
      <c r="I8136" s="497"/>
      <c r="M8136" s="517"/>
    </row>
    <row r="8137" spans="7:13" x14ac:dyDescent="0.45">
      <c r="G8137" s="497"/>
      <c r="I8137" s="497"/>
      <c r="M8137" s="517"/>
    </row>
    <row r="8138" spans="7:13" x14ac:dyDescent="0.45">
      <c r="G8138" s="497"/>
      <c r="I8138" s="497"/>
      <c r="M8138" s="517"/>
    </row>
    <row r="8139" spans="7:13" x14ac:dyDescent="0.45">
      <c r="I8139" s="497"/>
    </row>
    <row r="8140" spans="7:13" x14ac:dyDescent="0.45">
      <c r="I8140" s="497"/>
    </row>
    <row r="8141" spans="7:13" x14ac:dyDescent="0.45">
      <c r="G8141" s="497"/>
      <c r="I8141" s="497"/>
      <c r="M8141" s="517"/>
    </row>
    <row r="8142" spans="7:13" x14ac:dyDescent="0.45">
      <c r="G8142" s="497"/>
      <c r="I8142" s="497"/>
      <c r="M8142" s="517"/>
    </row>
    <row r="8143" spans="7:13" x14ac:dyDescent="0.45">
      <c r="G8143" s="497"/>
      <c r="I8143" s="497"/>
      <c r="M8143" s="517"/>
    </row>
    <row r="8144" spans="7:13" x14ac:dyDescent="0.45">
      <c r="G8144" s="497"/>
      <c r="I8144" s="497"/>
      <c r="M8144" s="517"/>
    </row>
    <row r="8145" spans="7:13" x14ac:dyDescent="0.45">
      <c r="G8145" s="497"/>
      <c r="I8145" s="497"/>
      <c r="M8145" s="517"/>
    </row>
    <row r="8146" spans="7:13" x14ac:dyDescent="0.45">
      <c r="G8146" s="497"/>
      <c r="I8146" s="497"/>
      <c r="M8146" s="517"/>
    </row>
    <row r="8147" spans="7:13" x14ac:dyDescent="0.45">
      <c r="G8147" s="497"/>
      <c r="I8147" s="497"/>
      <c r="M8147" s="517"/>
    </row>
    <row r="8148" spans="7:13" x14ac:dyDescent="0.45">
      <c r="G8148" s="497"/>
      <c r="I8148" s="497"/>
      <c r="M8148" s="517"/>
    </row>
    <row r="8149" spans="7:13" x14ac:dyDescent="0.45">
      <c r="G8149" s="497"/>
      <c r="I8149" s="497"/>
      <c r="M8149" s="517"/>
    </row>
    <row r="8150" spans="7:13" x14ac:dyDescent="0.45">
      <c r="G8150" s="497"/>
      <c r="I8150" s="497"/>
      <c r="M8150" s="517"/>
    </row>
    <row r="8151" spans="7:13" x14ac:dyDescent="0.45">
      <c r="G8151" s="497"/>
      <c r="I8151" s="497"/>
      <c r="M8151" s="517"/>
    </row>
    <row r="8152" spans="7:13" x14ac:dyDescent="0.45">
      <c r="I8152" s="497"/>
    </row>
    <row r="8153" spans="7:13" x14ac:dyDescent="0.45">
      <c r="G8153" s="497"/>
      <c r="I8153" s="497"/>
      <c r="M8153" s="517"/>
    </row>
    <row r="8154" spans="7:13" x14ac:dyDescent="0.45">
      <c r="G8154" s="497"/>
      <c r="I8154" s="497"/>
      <c r="M8154" s="517"/>
    </row>
    <row r="8155" spans="7:13" x14ac:dyDescent="0.45">
      <c r="G8155" s="497"/>
      <c r="I8155" s="497"/>
      <c r="M8155" s="497"/>
    </row>
    <row r="8156" spans="7:13" x14ac:dyDescent="0.45">
      <c r="I8156" s="497"/>
    </row>
    <row r="8157" spans="7:13" x14ac:dyDescent="0.45">
      <c r="G8157" s="497"/>
      <c r="I8157" s="497"/>
      <c r="M8157" s="517"/>
    </row>
    <row r="8158" spans="7:13" x14ac:dyDescent="0.45">
      <c r="G8158" s="497"/>
      <c r="I8158" s="497"/>
      <c r="M8158" s="517"/>
    </row>
    <row r="8159" spans="7:13" x14ac:dyDescent="0.45">
      <c r="G8159" s="497"/>
      <c r="I8159" s="497"/>
      <c r="M8159" s="517"/>
    </row>
    <row r="8160" spans="7:13" x14ac:dyDescent="0.45">
      <c r="G8160" s="497"/>
      <c r="I8160" s="497"/>
      <c r="M8160" s="517"/>
    </row>
    <row r="8161" spans="7:13" x14ac:dyDescent="0.45">
      <c r="G8161" s="497"/>
      <c r="I8161" s="497"/>
      <c r="M8161" s="517"/>
    </row>
    <row r="8162" spans="7:13" x14ac:dyDescent="0.45">
      <c r="G8162" s="497"/>
      <c r="I8162" s="497"/>
      <c r="M8162" s="497"/>
    </row>
    <row r="8163" spans="7:13" x14ac:dyDescent="0.45">
      <c r="G8163" s="497"/>
      <c r="I8163" s="497"/>
      <c r="M8163" s="517"/>
    </row>
    <row r="8164" spans="7:13" x14ac:dyDescent="0.45">
      <c r="G8164" s="497"/>
      <c r="I8164" s="497"/>
      <c r="M8164" s="517"/>
    </row>
    <row r="8165" spans="7:13" x14ac:dyDescent="0.45">
      <c r="G8165" s="497"/>
      <c r="I8165" s="497"/>
      <c r="M8165" s="517"/>
    </row>
    <row r="8166" spans="7:13" x14ac:dyDescent="0.45">
      <c r="G8166" s="497"/>
      <c r="I8166" s="497"/>
      <c r="M8166" s="517"/>
    </row>
    <row r="8167" spans="7:13" x14ac:dyDescent="0.45">
      <c r="G8167" s="497"/>
      <c r="I8167" s="497"/>
      <c r="M8167" s="517"/>
    </row>
    <row r="8168" spans="7:13" x14ac:dyDescent="0.45">
      <c r="G8168" s="497"/>
      <c r="I8168" s="497"/>
      <c r="M8168" s="517"/>
    </row>
    <row r="8169" spans="7:13" x14ac:dyDescent="0.45">
      <c r="G8169" s="497"/>
      <c r="I8169" s="497"/>
      <c r="M8169" s="517"/>
    </row>
    <row r="8170" spans="7:13" x14ac:dyDescent="0.45">
      <c r="G8170" s="497"/>
      <c r="I8170" s="497"/>
      <c r="M8170" s="517"/>
    </row>
    <row r="8171" spans="7:13" x14ac:dyDescent="0.45">
      <c r="G8171" s="497"/>
      <c r="I8171" s="497"/>
      <c r="M8171" s="517"/>
    </row>
    <row r="8172" spans="7:13" x14ac:dyDescent="0.45">
      <c r="I8172" s="497"/>
    </row>
    <row r="8173" spans="7:13" x14ac:dyDescent="0.45">
      <c r="G8173" s="497"/>
      <c r="I8173" s="497"/>
      <c r="M8173" s="517"/>
    </row>
    <row r="8174" spans="7:13" x14ac:dyDescent="0.45">
      <c r="G8174" s="497"/>
      <c r="I8174" s="497"/>
      <c r="M8174" s="517"/>
    </row>
    <row r="8175" spans="7:13" x14ac:dyDescent="0.45">
      <c r="G8175" s="497"/>
      <c r="I8175" s="497"/>
      <c r="M8175" s="517"/>
    </row>
    <row r="8176" spans="7:13" x14ac:dyDescent="0.45">
      <c r="G8176" s="497"/>
      <c r="I8176" s="497"/>
      <c r="M8176" s="517"/>
    </row>
    <row r="8177" spans="7:13" x14ac:dyDescent="0.45">
      <c r="G8177" s="497"/>
      <c r="I8177" s="497"/>
      <c r="M8177" s="517"/>
    </row>
    <row r="8178" spans="7:13" x14ac:dyDescent="0.45">
      <c r="I8178" s="497"/>
    </row>
    <row r="8179" spans="7:13" x14ac:dyDescent="0.45">
      <c r="G8179" s="497"/>
      <c r="I8179" s="497"/>
      <c r="M8179" s="517"/>
    </row>
    <row r="8180" spans="7:13" x14ac:dyDescent="0.45">
      <c r="G8180" s="497"/>
      <c r="I8180" s="497"/>
      <c r="M8180" s="517"/>
    </row>
    <row r="8181" spans="7:13" x14ac:dyDescent="0.45">
      <c r="G8181" s="497"/>
      <c r="I8181" s="497"/>
      <c r="M8181" s="517"/>
    </row>
    <row r="8182" spans="7:13" x14ac:dyDescent="0.45">
      <c r="G8182" s="497"/>
      <c r="I8182" s="497"/>
      <c r="M8182" s="497"/>
    </row>
    <row r="8183" spans="7:13" x14ac:dyDescent="0.45">
      <c r="G8183" s="497"/>
      <c r="I8183" s="497"/>
      <c r="M8183" s="517"/>
    </row>
    <row r="8184" spans="7:13" x14ac:dyDescent="0.45">
      <c r="I8184" s="497"/>
    </row>
    <row r="8185" spans="7:13" x14ac:dyDescent="0.45">
      <c r="G8185" s="497"/>
      <c r="I8185" s="497"/>
      <c r="M8185" s="497"/>
    </row>
    <row r="8186" spans="7:13" x14ac:dyDescent="0.45">
      <c r="G8186" s="497"/>
      <c r="I8186" s="497"/>
      <c r="M8186" s="517"/>
    </row>
    <row r="8187" spans="7:13" x14ac:dyDescent="0.45">
      <c r="G8187" s="497"/>
      <c r="I8187" s="497"/>
      <c r="M8187" s="517"/>
    </row>
    <row r="8188" spans="7:13" x14ac:dyDescent="0.45">
      <c r="G8188" s="497"/>
      <c r="I8188" s="497"/>
      <c r="M8188" s="517"/>
    </row>
    <row r="8189" spans="7:13" x14ac:dyDescent="0.45">
      <c r="G8189" s="497"/>
      <c r="I8189" s="497"/>
      <c r="M8189" s="517"/>
    </row>
    <row r="8190" spans="7:13" x14ac:dyDescent="0.45">
      <c r="I8190" s="497"/>
    </row>
    <row r="8191" spans="7:13" x14ac:dyDescent="0.45">
      <c r="G8191" s="497"/>
      <c r="I8191" s="497"/>
      <c r="M8191" s="517"/>
    </row>
    <row r="8192" spans="7:13" x14ac:dyDescent="0.45">
      <c r="G8192" s="497"/>
      <c r="I8192" s="497"/>
      <c r="M8192" s="517"/>
    </row>
    <row r="8193" spans="7:13" x14ac:dyDescent="0.45">
      <c r="G8193" s="497"/>
      <c r="I8193" s="497"/>
      <c r="M8193" s="517"/>
    </row>
    <row r="8194" spans="7:13" x14ac:dyDescent="0.45">
      <c r="I8194" s="497"/>
    </row>
    <row r="8195" spans="7:13" x14ac:dyDescent="0.45">
      <c r="G8195" s="497"/>
      <c r="I8195" s="497"/>
      <c r="M8195" s="517"/>
    </row>
    <row r="8196" spans="7:13" x14ac:dyDescent="0.45">
      <c r="G8196" s="497"/>
      <c r="I8196" s="497"/>
      <c r="M8196" s="517"/>
    </row>
    <row r="8197" spans="7:13" x14ac:dyDescent="0.45">
      <c r="G8197" s="497"/>
      <c r="I8197" s="497"/>
      <c r="M8197" s="517"/>
    </row>
    <row r="8198" spans="7:13" x14ac:dyDescent="0.45">
      <c r="G8198" s="497"/>
      <c r="I8198" s="497"/>
      <c r="M8198" s="517"/>
    </row>
    <row r="8199" spans="7:13" x14ac:dyDescent="0.45">
      <c r="G8199" s="497"/>
      <c r="I8199" s="497"/>
      <c r="M8199" s="517"/>
    </row>
    <row r="8200" spans="7:13" x14ac:dyDescent="0.45">
      <c r="G8200" s="497"/>
      <c r="I8200" s="497"/>
      <c r="M8200" s="517"/>
    </row>
    <row r="8201" spans="7:13" x14ac:dyDescent="0.45">
      <c r="G8201" s="497"/>
      <c r="I8201" s="497"/>
      <c r="M8201" s="517"/>
    </row>
    <row r="8202" spans="7:13" x14ac:dyDescent="0.45">
      <c r="G8202" s="497"/>
      <c r="I8202" s="497"/>
      <c r="M8202" s="517"/>
    </row>
    <row r="8203" spans="7:13" x14ac:dyDescent="0.45">
      <c r="G8203" s="497"/>
      <c r="I8203" s="497"/>
      <c r="M8203" s="517"/>
    </row>
    <row r="8204" spans="7:13" x14ac:dyDescent="0.45">
      <c r="G8204" s="497"/>
      <c r="I8204" s="497"/>
      <c r="M8204" s="517"/>
    </row>
    <row r="8205" spans="7:13" x14ac:dyDescent="0.45">
      <c r="G8205" s="497"/>
      <c r="I8205" s="497"/>
      <c r="M8205" s="517"/>
    </row>
    <row r="8206" spans="7:13" x14ac:dyDescent="0.45">
      <c r="G8206" s="497"/>
      <c r="I8206" s="497"/>
      <c r="M8206" s="517"/>
    </row>
    <row r="8207" spans="7:13" x14ac:dyDescent="0.45">
      <c r="G8207" s="497"/>
      <c r="I8207" s="497"/>
      <c r="M8207" s="517"/>
    </row>
    <row r="8208" spans="7:13" x14ac:dyDescent="0.45">
      <c r="G8208" s="497"/>
      <c r="I8208" s="497"/>
      <c r="M8208" s="517"/>
    </row>
    <row r="8209" spans="7:13" x14ac:dyDescent="0.45">
      <c r="G8209" s="497"/>
      <c r="I8209" s="497"/>
      <c r="M8209" s="517"/>
    </row>
    <row r="8210" spans="7:13" x14ac:dyDescent="0.45">
      <c r="G8210" s="497"/>
      <c r="I8210" s="497"/>
      <c r="M8210" s="517"/>
    </row>
    <row r="8211" spans="7:13" x14ac:dyDescent="0.45">
      <c r="G8211" s="497"/>
      <c r="I8211" s="497"/>
      <c r="M8211" s="517"/>
    </row>
    <row r="8212" spans="7:13" x14ac:dyDescent="0.45">
      <c r="G8212" s="497"/>
      <c r="I8212" s="497"/>
      <c r="M8212" s="517"/>
    </row>
    <row r="8213" spans="7:13" x14ac:dyDescent="0.45">
      <c r="G8213" s="497"/>
      <c r="I8213" s="497"/>
      <c r="M8213" s="517"/>
    </row>
    <row r="8214" spans="7:13" x14ac:dyDescent="0.45">
      <c r="G8214" s="497"/>
      <c r="I8214" s="497"/>
      <c r="M8214" s="517"/>
    </row>
    <row r="8215" spans="7:13" x14ac:dyDescent="0.45">
      <c r="G8215" s="497"/>
      <c r="I8215" s="497"/>
      <c r="M8215" s="517"/>
    </row>
    <row r="8216" spans="7:13" x14ac:dyDescent="0.45">
      <c r="G8216" s="497"/>
      <c r="I8216" s="497"/>
      <c r="M8216" s="517"/>
    </row>
    <row r="8217" spans="7:13" x14ac:dyDescent="0.45">
      <c r="G8217" s="497"/>
      <c r="I8217" s="497"/>
      <c r="M8217" s="517"/>
    </row>
    <row r="8218" spans="7:13" x14ac:dyDescent="0.45">
      <c r="G8218" s="497"/>
      <c r="I8218" s="497"/>
      <c r="M8218" s="497"/>
    </row>
    <row r="8219" spans="7:13" x14ac:dyDescent="0.45">
      <c r="G8219" s="497"/>
      <c r="I8219" s="497"/>
      <c r="M8219" s="517"/>
    </row>
    <row r="8220" spans="7:13" x14ac:dyDescent="0.45">
      <c r="G8220" s="497"/>
      <c r="I8220" s="497"/>
      <c r="M8220" s="517"/>
    </row>
    <row r="8221" spans="7:13" x14ac:dyDescent="0.45">
      <c r="G8221" s="497"/>
      <c r="I8221" s="497"/>
      <c r="M8221" s="517"/>
    </row>
    <row r="8222" spans="7:13" x14ac:dyDescent="0.45">
      <c r="G8222" s="497"/>
      <c r="I8222" s="497"/>
      <c r="M8222" s="517"/>
    </row>
    <row r="8223" spans="7:13" x14ac:dyDescent="0.45">
      <c r="G8223" s="497"/>
      <c r="I8223" s="497"/>
      <c r="M8223" s="518"/>
    </row>
    <row r="8224" spans="7:13" x14ac:dyDescent="0.45">
      <c r="G8224" s="497"/>
      <c r="I8224" s="497"/>
      <c r="M8224" s="517"/>
    </row>
    <row r="8225" spans="7:13" x14ac:dyDescent="0.45">
      <c r="G8225" s="497"/>
      <c r="I8225" s="497"/>
      <c r="M8225" s="517"/>
    </row>
    <row r="8226" spans="7:13" x14ac:dyDescent="0.45">
      <c r="G8226" s="497"/>
      <c r="I8226" s="497"/>
      <c r="M8226" s="517"/>
    </row>
    <row r="8227" spans="7:13" x14ac:dyDescent="0.45">
      <c r="G8227" s="497"/>
      <c r="I8227" s="497"/>
      <c r="M8227" s="517"/>
    </row>
    <row r="8228" spans="7:13" x14ac:dyDescent="0.45">
      <c r="G8228" s="497"/>
      <c r="I8228" s="497"/>
      <c r="M8228" s="517"/>
    </row>
    <row r="8229" spans="7:13" x14ac:dyDescent="0.45">
      <c r="G8229" s="497"/>
      <c r="I8229" s="497"/>
      <c r="M8229" s="517"/>
    </row>
    <row r="8230" spans="7:13" x14ac:dyDescent="0.45">
      <c r="G8230" s="497"/>
      <c r="I8230" s="497"/>
      <c r="M8230" s="517"/>
    </row>
    <row r="8231" spans="7:13" x14ac:dyDescent="0.45">
      <c r="G8231" s="497"/>
      <c r="I8231" s="497"/>
      <c r="M8231" s="517"/>
    </row>
    <row r="8232" spans="7:13" x14ac:dyDescent="0.45">
      <c r="G8232" s="497"/>
      <c r="I8232" s="497"/>
      <c r="M8232" s="517"/>
    </row>
    <row r="8233" spans="7:13" x14ac:dyDescent="0.45">
      <c r="G8233" s="497"/>
      <c r="I8233" s="497"/>
      <c r="M8233" s="517"/>
    </row>
    <row r="8234" spans="7:13" x14ac:dyDescent="0.45">
      <c r="G8234" s="497"/>
      <c r="I8234" s="497"/>
      <c r="M8234" s="517"/>
    </row>
    <row r="8235" spans="7:13" x14ac:dyDescent="0.45">
      <c r="G8235" s="497"/>
      <c r="I8235" s="497"/>
      <c r="M8235" s="517"/>
    </row>
    <row r="8236" spans="7:13" x14ac:dyDescent="0.45">
      <c r="G8236" s="497"/>
      <c r="I8236" s="497"/>
      <c r="M8236" s="517"/>
    </row>
    <row r="8237" spans="7:13" x14ac:dyDescent="0.45">
      <c r="G8237" s="497"/>
      <c r="I8237" s="497"/>
      <c r="M8237" s="517"/>
    </row>
    <row r="8238" spans="7:13" x14ac:dyDescent="0.45">
      <c r="G8238" s="497"/>
      <c r="I8238" s="497"/>
      <c r="M8238" s="517"/>
    </row>
    <row r="8239" spans="7:13" x14ac:dyDescent="0.45">
      <c r="G8239" s="497"/>
      <c r="I8239" s="497"/>
      <c r="M8239" s="497"/>
    </row>
    <row r="8240" spans="7:13" x14ac:dyDescent="0.45">
      <c r="G8240" s="497"/>
      <c r="I8240" s="497"/>
      <c r="M8240" s="517"/>
    </row>
    <row r="8241" spans="7:13" x14ac:dyDescent="0.45">
      <c r="G8241" s="497"/>
      <c r="I8241" s="497"/>
      <c r="M8241" s="517"/>
    </row>
    <row r="8242" spans="7:13" x14ac:dyDescent="0.45">
      <c r="G8242" s="497"/>
      <c r="I8242" s="497"/>
      <c r="M8242" s="517"/>
    </row>
    <row r="8243" spans="7:13" x14ac:dyDescent="0.45">
      <c r="G8243" s="497"/>
      <c r="I8243" s="497"/>
      <c r="M8243" s="517"/>
    </row>
    <row r="8244" spans="7:13" x14ac:dyDescent="0.45">
      <c r="I8244" s="497"/>
    </row>
    <row r="8245" spans="7:13" x14ac:dyDescent="0.45">
      <c r="G8245" s="497"/>
      <c r="I8245" s="497"/>
      <c r="M8245" s="517"/>
    </row>
    <row r="8246" spans="7:13" x14ac:dyDescent="0.45">
      <c r="G8246" s="497"/>
      <c r="I8246" s="497"/>
      <c r="M8246" s="517"/>
    </row>
    <row r="8247" spans="7:13" x14ac:dyDescent="0.45">
      <c r="G8247" s="497"/>
      <c r="I8247" s="497"/>
      <c r="M8247" s="497"/>
    </row>
    <row r="8248" spans="7:13" x14ac:dyDescent="0.45">
      <c r="G8248" s="497"/>
      <c r="I8248" s="497"/>
      <c r="M8248" s="517"/>
    </row>
    <row r="8249" spans="7:13" x14ac:dyDescent="0.45">
      <c r="G8249" s="497"/>
      <c r="I8249" s="497"/>
      <c r="M8249" s="517"/>
    </row>
    <row r="8250" spans="7:13" x14ac:dyDescent="0.45">
      <c r="G8250" s="497"/>
      <c r="I8250" s="497"/>
      <c r="M8250" s="517"/>
    </row>
    <row r="8251" spans="7:13" x14ac:dyDescent="0.45">
      <c r="G8251" s="497"/>
      <c r="I8251" s="497"/>
      <c r="M8251" s="517"/>
    </row>
    <row r="8252" spans="7:13" x14ac:dyDescent="0.45">
      <c r="G8252" s="497"/>
      <c r="I8252" s="497"/>
      <c r="M8252" s="517"/>
    </row>
    <row r="8253" spans="7:13" x14ac:dyDescent="0.45">
      <c r="G8253" s="497"/>
      <c r="I8253" s="497"/>
      <c r="M8253" s="517"/>
    </row>
    <row r="8254" spans="7:13" x14ac:dyDescent="0.45">
      <c r="G8254" s="497"/>
      <c r="I8254" s="497"/>
      <c r="M8254" s="517"/>
    </row>
    <row r="8255" spans="7:13" x14ac:dyDescent="0.45">
      <c r="G8255" s="497"/>
      <c r="I8255" s="497"/>
      <c r="M8255" s="517"/>
    </row>
    <row r="8256" spans="7:13" x14ac:dyDescent="0.45">
      <c r="G8256" s="497"/>
      <c r="I8256" s="497"/>
      <c r="M8256" s="517"/>
    </row>
    <row r="8257" spans="7:13" x14ac:dyDescent="0.45">
      <c r="G8257" s="497"/>
      <c r="I8257" s="497"/>
      <c r="M8257" s="517"/>
    </row>
    <row r="8258" spans="7:13" x14ac:dyDescent="0.45">
      <c r="G8258" s="497"/>
      <c r="I8258" s="497"/>
      <c r="M8258" s="517"/>
    </row>
    <row r="8259" spans="7:13" x14ac:dyDescent="0.45">
      <c r="G8259" s="497"/>
      <c r="I8259" s="497"/>
      <c r="M8259" s="517"/>
    </row>
    <row r="8260" spans="7:13" x14ac:dyDescent="0.45">
      <c r="G8260" s="497"/>
      <c r="I8260" s="497"/>
      <c r="M8260" s="517"/>
    </row>
    <row r="8261" spans="7:13" x14ac:dyDescent="0.45">
      <c r="G8261" s="497"/>
      <c r="I8261" s="497"/>
      <c r="M8261" s="517"/>
    </row>
    <row r="8262" spans="7:13" x14ac:dyDescent="0.45">
      <c r="G8262" s="497"/>
      <c r="I8262" s="497"/>
      <c r="M8262" s="518"/>
    </row>
    <row r="8263" spans="7:13" x14ac:dyDescent="0.45">
      <c r="G8263" s="497"/>
      <c r="I8263" s="497"/>
      <c r="M8263" s="517"/>
    </row>
    <row r="8264" spans="7:13" x14ac:dyDescent="0.45">
      <c r="G8264" s="497"/>
      <c r="I8264" s="497"/>
      <c r="M8264" s="517"/>
    </row>
    <row r="8265" spans="7:13" x14ac:dyDescent="0.45">
      <c r="G8265" s="497"/>
      <c r="I8265" s="497"/>
      <c r="M8265" s="517"/>
    </row>
    <row r="8266" spans="7:13" x14ac:dyDescent="0.45">
      <c r="G8266" s="497"/>
      <c r="I8266" s="497"/>
      <c r="M8266" s="517"/>
    </row>
    <row r="8267" spans="7:13" x14ac:dyDescent="0.45">
      <c r="G8267" s="497"/>
      <c r="I8267" s="497"/>
      <c r="M8267" s="517"/>
    </row>
    <row r="8268" spans="7:13" x14ac:dyDescent="0.45">
      <c r="I8268" s="497"/>
    </row>
    <row r="8269" spans="7:13" x14ac:dyDescent="0.45">
      <c r="G8269" s="497"/>
      <c r="I8269" s="497"/>
      <c r="M8269" s="517"/>
    </row>
    <row r="8270" spans="7:13" x14ac:dyDescent="0.45">
      <c r="G8270" s="497"/>
      <c r="I8270" s="497"/>
      <c r="M8270" s="518"/>
    </row>
    <row r="8271" spans="7:13" x14ac:dyDescent="0.45">
      <c r="G8271" s="497"/>
      <c r="I8271" s="497"/>
      <c r="M8271" s="517"/>
    </row>
    <row r="8272" spans="7:13" x14ac:dyDescent="0.45">
      <c r="G8272" s="497"/>
      <c r="I8272" s="497"/>
      <c r="M8272" s="517"/>
    </row>
    <row r="8273" spans="7:13" x14ac:dyDescent="0.45">
      <c r="G8273" s="497"/>
      <c r="I8273" s="497"/>
      <c r="M8273" s="517"/>
    </row>
    <row r="8274" spans="7:13" x14ac:dyDescent="0.45">
      <c r="I8274" s="497"/>
    </row>
    <row r="8275" spans="7:13" x14ac:dyDescent="0.45">
      <c r="G8275" s="497"/>
      <c r="I8275" s="497"/>
      <c r="M8275" s="497"/>
    </row>
    <row r="8276" spans="7:13" x14ac:dyDescent="0.45">
      <c r="G8276" s="497"/>
      <c r="I8276" s="497"/>
      <c r="M8276" s="518"/>
    </row>
    <row r="8277" spans="7:13" x14ac:dyDescent="0.45">
      <c r="G8277" s="497"/>
      <c r="I8277" s="497"/>
      <c r="M8277" s="517"/>
    </row>
    <row r="8278" spans="7:13" x14ac:dyDescent="0.45">
      <c r="G8278" s="497"/>
      <c r="I8278" s="497"/>
      <c r="M8278" s="517"/>
    </row>
    <row r="8279" spans="7:13" x14ac:dyDescent="0.45">
      <c r="G8279" s="497"/>
      <c r="I8279" s="497"/>
      <c r="M8279" s="517"/>
    </row>
    <row r="8280" spans="7:13" x14ac:dyDescent="0.45">
      <c r="G8280" s="497"/>
      <c r="I8280" s="497"/>
      <c r="M8280" s="497"/>
    </row>
    <row r="8281" spans="7:13" x14ac:dyDescent="0.45">
      <c r="G8281" s="497"/>
      <c r="I8281" s="497"/>
      <c r="M8281" s="517"/>
    </row>
    <row r="8282" spans="7:13" x14ac:dyDescent="0.45">
      <c r="G8282" s="497"/>
      <c r="I8282" s="497"/>
      <c r="M8282" s="517"/>
    </row>
    <row r="8283" spans="7:13" x14ac:dyDescent="0.45">
      <c r="G8283" s="497"/>
      <c r="I8283" s="497"/>
      <c r="M8283" s="517"/>
    </row>
    <row r="8284" spans="7:13" x14ac:dyDescent="0.45">
      <c r="G8284" s="497"/>
      <c r="I8284" s="497"/>
      <c r="M8284" s="517"/>
    </row>
    <row r="8285" spans="7:13" x14ac:dyDescent="0.45">
      <c r="G8285" s="497"/>
      <c r="I8285" s="497"/>
      <c r="M8285" s="517"/>
    </row>
    <row r="8286" spans="7:13" x14ac:dyDescent="0.45">
      <c r="G8286" s="497"/>
      <c r="I8286" s="497"/>
      <c r="M8286" s="517"/>
    </row>
    <row r="8287" spans="7:13" x14ac:dyDescent="0.45">
      <c r="G8287" s="497"/>
      <c r="I8287" s="497"/>
      <c r="M8287" s="517"/>
    </row>
    <row r="8288" spans="7:13" x14ac:dyDescent="0.45">
      <c r="G8288" s="497"/>
      <c r="I8288" s="497"/>
      <c r="M8288" s="517"/>
    </row>
    <row r="8289" spans="7:13" x14ac:dyDescent="0.45">
      <c r="G8289" s="497"/>
      <c r="I8289" s="497"/>
      <c r="M8289" s="517"/>
    </row>
    <row r="8290" spans="7:13" x14ac:dyDescent="0.45">
      <c r="G8290" s="497"/>
      <c r="I8290" s="497"/>
      <c r="M8290" s="517"/>
    </row>
    <row r="8291" spans="7:13" x14ac:dyDescent="0.45">
      <c r="I8291" s="497"/>
    </row>
    <row r="8292" spans="7:13" x14ac:dyDescent="0.45">
      <c r="G8292" s="497"/>
      <c r="I8292" s="497"/>
      <c r="M8292" s="517"/>
    </row>
    <row r="8293" spans="7:13" x14ac:dyDescent="0.45">
      <c r="G8293" s="497"/>
      <c r="I8293" s="497"/>
      <c r="M8293" s="517"/>
    </row>
    <row r="8294" spans="7:13" x14ac:dyDescent="0.45">
      <c r="G8294" s="497"/>
      <c r="I8294" s="497"/>
      <c r="M8294" s="517"/>
    </row>
    <row r="8295" spans="7:13" x14ac:dyDescent="0.45">
      <c r="G8295" s="497"/>
      <c r="I8295" s="497"/>
      <c r="M8295" s="517"/>
    </row>
    <row r="8296" spans="7:13" x14ac:dyDescent="0.45">
      <c r="G8296" s="497"/>
      <c r="I8296" s="497"/>
      <c r="M8296" s="517"/>
    </row>
    <row r="8297" spans="7:13" x14ac:dyDescent="0.45">
      <c r="G8297" s="497"/>
      <c r="I8297" s="497"/>
      <c r="M8297" s="517"/>
    </row>
    <row r="8298" spans="7:13" x14ac:dyDescent="0.45">
      <c r="G8298" s="497"/>
      <c r="I8298" s="497"/>
      <c r="M8298" s="517"/>
    </row>
    <row r="8299" spans="7:13" x14ac:dyDescent="0.45">
      <c r="G8299" s="497"/>
      <c r="I8299" s="497"/>
      <c r="M8299" s="517"/>
    </row>
    <row r="8300" spans="7:13" x14ac:dyDescent="0.45">
      <c r="G8300" s="497"/>
      <c r="I8300" s="497"/>
      <c r="M8300" s="517"/>
    </row>
    <row r="8301" spans="7:13" x14ac:dyDescent="0.45">
      <c r="G8301" s="497"/>
      <c r="I8301" s="497"/>
      <c r="M8301" s="517"/>
    </row>
    <row r="8302" spans="7:13" x14ac:dyDescent="0.45">
      <c r="G8302" s="497"/>
      <c r="I8302" s="497"/>
      <c r="M8302" s="517"/>
    </row>
    <row r="8303" spans="7:13" x14ac:dyDescent="0.45">
      <c r="G8303" s="497"/>
      <c r="I8303" s="497"/>
      <c r="M8303" s="517"/>
    </row>
    <row r="8304" spans="7:13" x14ac:dyDescent="0.45">
      <c r="G8304" s="497"/>
      <c r="I8304" s="497"/>
      <c r="M8304" s="517"/>
    </row>
    <row r="8305" spans="7:13" x14ac:dyDescent="0.45">
      <c r="G8305" s="497"/>
      <c r="I8305" s="497"/>
      <c r="M8305" s="517"/>
    </row>
    <row r="8306" spans="7:13" x14ac:dyDescent="0.45">
      <c r="G8306" s="497"/>
      <c r="I8306" s="497"/>
      <c r="M8306" s="517"/>
    </row>
    <row r="8307" spans="7:13" x14ac:dyDescent="0.45">
      <c r="G8307" s="497"/>
      <c r="I8307" s="497"/>
      <c r="M8307" s="517"/>
    </row>
    <row r="8308" spans="7:13" x14ac:dyDescent="0.45">
      <c r="G8308" s="497"/>
      <c r="I8308" s="497"/>
      <c r="M8308" s="517"/>
    </row>
    <row r="8309" spans="7:13" x14ac:dyDescent="0.45">
      <c r="G8309" s="497"/>
      <c r="I8309" s="497"/>
      <c r="M8309" s="517"/>
    </row>
    <row r="8310" spans="7:13" x14ac:dyDescent="0.45">
      <c r="G8310" s="497"/>
      <c r="I8310" s="497"/>
      <c r="M8310" s="497"/>
    </row>
    <row r="8311" spans="7:13" x14ac:dyDescent="0.45">
      <c r="G8311" s="497"/>
      <c r="I8311" s="497"/>
      <c r="M8311" s="517"/>
    </row>
    <row r="8312" spans="7:13" x14ac:dyDescent="0.45">
      <c r="G8312" s="497"/>
      <c r="I8312" s="497"/>
      <c r="M8312" s="517"/>
    </row>
    <row r="8313" spans="7:13" x14ac:dyDescent="0.45">
      <c r="G8313" s="497"/>
      <c r="I8313" s="497"/>
      <c r="M8313" s="517"/>
    </row>
    <row r="8314" spans="7:13" x14ac:dyDescent="0.45">
      <c r="G8314" s="497"/>
      <c r="I8314" s="497"/>
      <c r="M8314" s="517"/>
    </row>
    <row r="8315" spans="7:13" x14ac:dyDescent="0.45">
      <c r="G8315" s="497"/>
      <c r="I8315" s="497"/>
      <c r="M8315" s="517"/>
    </row>
    <row r="8316" spans="7:13" x14ac:dyDescent="0.45">
      <c r="G8316" s="497"/>
      <c r="I8316" s="497"/>
      <c r="M8316" s="517"/>
    </row>
    <row r="8317" spans="7:13" x14ac:dyDescent="0.45">
      <c r="G8317" s="497"/>
      <c r="I8317" s="497"/>
      <c r="M8317" s="517"/>
    </row>
    <row r="8318" spans="7:13" x14ac:dyDescent="0.45">
      <c r="G8318" s="497"/>
      <c r="I8318" s="497"/>
      <c r="M8318" s="517"/>
    </row>
    <row r="8319" spans="7:13" x14ac:dyDescent="0.45">
      <c r="G8319" s="497"/>
      <c r="I8319" s="497"/>
      <c r="M8319" s="517"/>
    </row>
    <row r="8320" spans="7:13" x14ac:dyDescent="0.45">
      <c r="G8320" s="497"/>
      <c r="I8320" s="497"/>
      <c r="M8320" s="517"/>
    </row>
    <row r="8321" spans="7:13" x14ac:dyDescent="0.45">
      <c r="G8321" s="497"/>
      <c r="I8321" s="497"/>
      <c r="M8321" s="517"/>
    </row>
    <row r="8322" spans="7:13" x14ac:dyDescent="0.45">
      <c r="G8322" s="497"/>
      <c r="I8322" s="497"/>
      <c r="M8322" s="517"/>
    </row>
    <row r="8323" spans="7:13" x14ac:dyDescent="0.45">
      <c r="G8323" s="497"/>
      <c r="I8323" s="497"/>
      <c r="M8323" s="517"/>
    </row>
    <row r="8324" spans="7:13" x14ac:dyDescent="0.45">
      <c r="G8324" s="497"/>
      <c r="I8324" s="497"/>
      <c r="M8324" s="517"/>
    </row>
    <row r="8325" spans="7:13" x14ac:dyDescent="0.45">
      <c r="G8325" s="497"/>
      <c r="I8325" s="497"/>
      <c r="M8325" s="517"/>
    </row>
    <row r="8326" spans="7:13" x14ac:dyDescent="0.45">
      <c r="G8326" s="497"/>
      <c r="I8326" s="497"/>
      <c r="M8326" s="517"/>
    </row>
    <row r="8327" spans="7:13" x14ac:dyDescent="0.45">
      <c r="G8327" s="497"/>
      <c r="I8327" s="497"/>
      <c r="M8327" s="517"/>
    </row>
    <row r="8328" spans="7:13" x14ac:dyDescent="0.45">
      <c r="G8328" s="497"/>
      <c r="I8328" s="497"/>
      <c r="M8328" s="517"/>
    </row>
    <row r="8329" spans="7:13" x14ac:dyDescent="0.45">
      <c r="G8329" s="497"/>
      <c r="I8329" s="497"/>
      <c r="M8329" s="517"/>
    </row>
    <row r="8330" spans="7:13" x14ac:dyDescent="0.45">
      <c r="G8330" s="497"/>
      <c r="I8330" s="497"/>
      <c r="M8330" s="517"/>
    </row>
    <row r="8331" spans="7:13" x14ac:dyDescent="0.45">
      <c r="G8331" s="497"/>
      <c r="I8331" s="497"/>
      <c r="M8331" s="517"/>
    </row>
    <row r="8332" spans="7:13" x14ac:dyDescent="0.45">
      <c r="G8332" s="497"/>
      <c r="I8332" s="497"/>
      <c r="M8332" s="517"/>
    </row>
    <row r="8333" spans="7:13" x14ac:dyDescent="0.45">
      <c r="G8333" s="497"/>
      <c r="I8333" s="497"/>
      <c r="M8333" s="517"/>
    </row>
    <row r="8334" spans="7:13" x14ac:dyDescent="0.45">
      <c r="G8334" s="497"/>
      <c r="I8334" s="497"/>
      <c r="M8334" s="517"/>
    </row>
    <row r="8335" spans="7:13" x14ac:dyDescent="0.45">
      <c r="G8335" s="497"/>
      <c r="I8335" s="497"/>
      <c r="M8335" s="517"/>
    </row>
    <row r="8336" spans="7:13" x14ac:dyDescent="0.45">
      <c r="G8336" s="497"/>
      <c r="I8336" s="497"/>
      <c r="M8336" s="517"/>
    </row>
    <row r="8337" spans="7:13" x14ac:dyDescent="0.45">
      <c r="G8337" s="497"/>
      <c r="I8337" s="497"/>
      <c r="M8337" s="517"/>
    </row>
    <row r="8338" spans="7:13" x14ac:dyDescent="0.45">
      <c r="G8338" s="497"/>
      <c r="I8338" s="497"/>
      <c r="M8338" s="517"/>
    </row>
    <row r="8339" spans="7:13" x14ac:dyDescent="0.45">
      <c r="G8339" s="497"/>
      <c r="I8339" s="497"/>
      <c r="M8339" s="517"/>
    </row>
    <row r="8340" spans="7:13" x14ac:dyDescent="0.45">
      <c r="G8340" s="497"/>
      <c r="I8340" s="497"/>
      <c r="M8340" s="517"/>
    </row>
    <row r="8341" spans="7:13" x14ac:dyDescent="0.45">
      <c r="G8341" s="497"/>
      <c r="I8341" s="497"/>
      <c r="M8341" s="497"/>
    </row>
    <row r="8342" spans="7:13" x14ac:dyDescent="0.45">
      <c r="I8342" s="497"/>
    </row>
    <row r="8343" spans="7:13" x14ac:dyDescent="0.45">
      <c r="G8343" s="497"/>
      <c r="I8343" s="497"/>
      <c r="M8343" s="517"/>
    </row>
    <row r="8344" spans="7:13" x14ac:dyDescent="0.45">
      <c r="G8344" s="497"/>
      <c r="I8344" s="497"/>
      <c r="M8344" s="517"/>
    </row>
    <row r="8345" spans="7:13" x14ac:dyDescent="0.45">
      <c r="I8345" s="497"/>
    </row>
    <row r="8346" spans="7:13" x14ac:dyDescent="0.45">
      <c r="G8346" s="497"/>
      <c r="I8346" s="497"/>
      <c r="M8346" s="517"/>
    </row>
    <row r="8347" spans="7:13" x14ac:dyDescent="0.45">
      <c r="G8347" s="497"/>
      <c r="I8347" s="497"/>
      <c r="M8347" s="517"/>
    </row>
    <row r="8348" spans="7:13" x14ac:dyDescent="0.45">
      <c r="G8348" s="497"/>
      <c r="I8348" s="497"/>
      <c r="M8348" s="517"/>
    </row>
    <row r="8349" spans="7:13" x14ac:dyDescent="0.45">
      <c r="G8349" s="497"/>
      <c r="I8349" s="497"/>
      <c r="M8349" s="517"/>
    </row>
    <row r="8350" spans="7:13" x14ac:dyDescent="0.45">
      <c r="G8350" s="497"/>
      <c r="I8350" s="497"/>
      <c r="M8350" s="517"/>
    </row>
    <row r="8351" spans="7:13" x14ac:dyDescent="0.45">
      <c r="G8351" s="497"/>
      <c r="I8351" s="497"/>
      <c r="M8351" s="517"/>
    </row>
    <row r="8352" spans="7:13" x14ac:dyDescent="0.45">
      <c r="G8352" s="497"/>
      <c r="I8352" s="497"/>
      <c r="M8352" s="517"/>
    </row>
    <row r="8353" spans="7:13" x14ac:dyDescent="0.45">
      <c r="G8353" s="497"/>
      <c r="I8353" s="497"/>
      <c r="M8353" s="517"/>
    </row>
    <row r="8354" spans="7:13" x14ac:dyDescent="0.45">
      <c r="G8354" s="497"/>
      <c r="I8354" s="497"/>
      <c r="M8354" s="517"/>
    </row>
    <row r="8355" spans="7:13" x14ac:dyDescent="0.45">
      <c r="G8355" s="497"/>
      <c r="I8355" s="497"/>
      <c r="M8355" s="517"/>
    </row>
    <row r="8356" spans="7:13" x14ac:dyDescent="0.45">
      <c r="G8356" s="497"/>
      <c r="I8356" s="497"/>
      <c r="M8356" s="517"/>
    </row>
    <row r="8357" spans="7:13" x14ac:dyDescent="0.45">
      <c r="G8357" s="497"/>
      <c r="I8357" s="497"/>
      <c r="M8357" s="517"/>
    </row>
    <row r="8358" spans="7:13" x14ac:dyDescent="0.45">
      <c r="G8358" s="497"/>
      <c r="I8358" s="497"/>
      <c r="M8358" s="497"/>
    </row>
    <row r="8359" spans="7:13" x14ac:dyDescent="0.45">
      <c r="G8359" s="497"/>
      <c r="I8359" s="497"/>
      <c r="M8359" s="517"/>
    </row>
    <row r="8360" spans="7:13" x14ac:dyDescent="0.45">
      <c r="G8360" s="497"/>
      <c r="I8360" s="497"/>
      <c r="M8360" s="517"/>
    </row>
    <row r="8361" spans="7:13" x14ac:dyDescent="0.45">
      <c r="G8361" s="497"/>
      <c r="I8361" s="497"/>
      <c r="M8361" s="517"/>
    </row>
    <row r="8362" spans="7:13" x14ac:dyDescent="0.45">
      <c r="G8362" s="497"/>
      <c r="I8362" s="497"/>
      <c r="M8362" s="518"/>
    </row>
    <row r="8363" spans="7:13" x14ac:dyDescent="0.45">
      <c r="G8363" s="497"/>
      <c r="I8363" s="497"/>
      <c r="M8363" s="517"/>
    </row>
    <row r="8364" spans="7:13" x14ac:dyDescent="0.45">
      <c r="G8364" s="497"/>
      <c r="I8364" s="497"/>
      <c r="M8364" s="497"/>
    </row>
    <row r="8365" spans="7:13" x14ac:dyDescent="0.45">
      <c r="G8365" s="497"/>
      <c r="I8365" s="497"/>
      <c r="M8365" s="497"/>
    </row>
    <row r="8366" spans="7:13" x14ac:dyDescent="0.45">
      <c r="G8366" s="497"/>
      <c r="I8366" s="497"/>
      <c r="M8366" s="517"/>
    </row>
    <row r="8367" spans="7:13" x14ac:dyDescent="0.45">
      <c r="G8367" s="497"/>
      <c r="I8367" s="497"/>
      <c r="M8367" s="497"/>
    </row>
    <row r="8368" spans="7:13" x14ac:dyDescent="0.45">
      <c r="G8368" s="497"/>
      <c r="I8368" s="497"/>
      <c r="M8368" s="497"/>
    </row>
    <row r="8369" spans="7:13" x14ac:dyDescent="0.45">
      <c r="G8369" s="497"/>
      <c r="I8369" s="497"/>
      <c r="M8369" s="517"/>
    </row>
    <row r="8370" spans="7:13" x14ac:dyDescent="0.45">
      <c r="G8370" s="497"/>
      <c r="I8370" s="497"/>
      <c r="M8370" s="517"/>
    </row>
    <row r="8371" spans="7:13" x14ac:dyDescent="0.45">
      <c r="G8371" s="497"/>
      <c r="I8371" s="497"/>
      <c r="M8371" s="517"/>
    </row>
    <row r="8372" spans="7:13" x14ac:dyDescent="0.45">
      <c r="G8372" s="497"/>
      <c r="I8372" s="497"/>
      <c r="M8372" s="517"/>
    </row>
    <row r="8373" spans="7:13" x14ac:dyDescent="0.45">
      <c r="G8373" s="497"/>
      <c r="I8373" s="497"/>
      <c r="M8373" s="517"/>
    </row>
    <row r="8374" spans="7:13" x14ac:dyDescent="0.45">
      <c r="G8374" s="497"/>
      <c r="I8374" s="497"/>
      <c r="M8374" s="517"/>
    </row>
    <row r="8375" spans="7:13" x14ac:dyDescent="0.45">
      <c r="G8375" s="497"/>
      <c r="I8375" s="497"/>
      <c r="M8375" s="517"/>
    </row>
    <row r="8376" spans="7:13" x14ac:dyDescent="0.45">
      <c r="G8376" s="497"/>
      <c r="I8376" s="497"/>
      <c r="M8376" s="517"/>
    </row>
    <row r="8377" spans="7:13" x14ac:dyDescent="0.45">
      <c r="G8377" s="497"/>
      <c r="I8377" s="497"/>
      <c r="M8377" s="517"/>
    </row>
    <row r="8378" spans="7:13" x14ac:dyDescent="0.45">
      <c r="G8378" s="497"/>
      <c r="I8378" s="497"/>
      <c r="M8378" s="517"/>
    </row>
    <row r="8379" spans="7:13" x14ac:dyDescent="0.45">
      <c r="G8379" s="497"/>
      <c r="I8379" s="497"/>
      <c r="M8379" s="517"/>
    </row>
    <row r="8380" spans="7:13" x14ac:dyDescent="0.45">
      <c r="G8380" s="497"/>
      <c r="I8380" s="497"/>
      <c r="M8380" s="517"/>
    </row>
    <row r="8381" spans="7:13" x14ac:dyDescent="0.45">
      <c r="G8381" s="497"/>
      <c r="I8381" s="497"/>
      <c r="M8381" s="517"/>
    </row>
    <row r="8382" spans="7:13" x14ac:dyDescent="0.45">
      <c r="G8382" s="497"/>
      <c r="I8382" s="497"/>
      <c r="M8382" s="517"/>
    </row>
    <row r="8383" spans="7:13" x14ac:dyDescent="0.45">
      <c r="G8383" s="497"/>
      <c r="I8383" s="497"/>
      <c r="M8383" s="517"/>
    </row>
    <row r="8384" spans="7:13" x14ac:dyDescent="0.45">
      <c r="G8384" s="497"/>
      <c r="I8384" s="497"/>
      <c r="M8384" s="517"/>
    </row>
    <row r="8385" spans="7:13" x14ac:dyDescent="0.45">
      <c r="G8385" s="497"/>
      <c r="I8385" s="497"/>
      <c r="M8385" s="517"/>
    </row>
    <row r="8386" spans="7:13" x14ac:dyDescent="0.45">
      <c r="I8386" s="497"/>
    </row>
    <row r="8387" spans="7:13" x14ac:dyDescent="0.45">
      <c r="G8387" s="497"/>
      <c r="I8387" s="497"/>
      <c r="M8387" s="517"/>
    </row>
    <row r="8388" spans="7:13" x14ac:dyDescent="0.45">
      <c r="G8388" s="497"/>
      <c r="I8388" s="497"/>
      <c r="M8388" s="517"/>
    </row>
    <row r="8389" spans="7:13" x14ac:dyDescent="0.45">
      <c r="G8389" s="497"/>
      <c r="I8389" s="497"/>
      <c r="M8389" s="517"/>
    </row>
    <row r="8390" spans="7:13" x14ac:dyDescent="0.45">
      <c r="G8390" s="497"/>
      <c r="I8390" s="497"/>
      <c r="M8390" s="517"/>
    </row>
    <row r="8391" spans="7:13" x14ac:dyDescent="0.45">
      <c r="G8391" s="497"/>
      <c r="I8391" s="497"/>
      <c r="M8391" s="517"/>
    </row>
    <row r="8392" spans="7:13" x14ac:dyDescent="0.45">
      <c r="I8392" s="497"/>
    </row>
    <row r="8393" spans="7:13" x14ac:dyDescent="0.45">
      <c r="G8393" s="497"/>
      <c r="I8393" s="497"/>
      <c r="M8393" s="497"/>
    </row>
    <row r="8394" spans="7:13" x14ac:dyDescent="0.45">
      <c r="G8394" s="497"/>
      <c r="I8394" s="497"/>
      <c r="M8394" s="517"/>
    </row>
    <row r="8395" spans="7:13" x14ac:dyDescent="0.45">
      <c r="G8395" s="497"/>
      <c r="I8395" s="497"/>
      <c r="M8395" s="517"/>
    </row>
    <row r="8396" spans="7:13" x14ac:dyDescent="0.45">
      <c r="G8396" s="497"/>
      <c r="I8396" s="497"/>
      <c r="M8396" s="518"/>
    </row>
    <row r="8397" spans="7:13" x14ac:dyDescent="0.45">
      <c r="G8397" s="497"/>
      <c r="I8397" s="497"/>
      <c r="M8397" s="497"/>
    </row>
    <row r="8398" spans="7:13" x14ac:dyDescent="0.45">
      <c r="G8398" s="497"/>
      <c r="I8398" s="497"/>
      <c r="M8398" s="517"/>
    </row>
    <row r="8399" spans="7:13" x14ac:dyDescent="0.45">
      <c r="G8399" s="497"/>
      <c r="I8399" s="497"/>
      <c r="M8399" s="517"/>
    </row>
    <row r="8400" spans="7:13" x14ac:dyDescent="0.45">
      <c r="G8400" s="497"/>
      <c r="I8400" s="497"/>
      <c r="M8400" s="497"/>
    </row>
    <row r="8401" spans="7:13" x14ac:dyDescent="0.45">
      <c r="G8401" s="497"/>
      <c r="I8401" s="497"/>
      <c r="M8401" s="517"/>
    </row>
    <row r="8402" spans="7:13" x14ac:dyDescent="0.45">
      <c r="G8402" s="497"/>
      <c r="I8402" s="497"/>
      <c r="M8402" s="517"/>
    </row>
    <row r="8403" spans="7:13" x14ac:dyDescent="0.45">
      <c r="G8403" s="497"/>
      <c r="I8403" s="497"/>
      <c r="M8403" s="517"/>
    </row>
    <row r="8404" spans="7:13" x14ac:dyDescent="0.45">
      <c r="G8404" s="497"/>
      <c r="I8404" s="497"/>
      <c r="M8404" s="517"/>
    </row>
    <row r="8405" spans="7:13" x14ac:dyDescent="0.45">
      <c r="G8405" s="497"/>
      <c r="I8405" s="497"/>
      <c r="M8405" s="517"/>
    </row>
    <row r="8406" spans="7:13" x14ac:dyDescent="0.45">
      <c r="G8406" s="497"/>
      <c r="I8406" s="497"/>
      <c r="M8406" s="497"/>
    </row>
    <row r="8407" spans="7:13" x14ac:dyDescent="0.45">
      <c r="G8407" s="497"/>
      <c r="I8407" s="497"/>
      <c r="M8407" s="517"/>
    </row>
    <row r="8408" spans="7:13" x14ac:dyDescent="0.45">
      <c r="G8408" s="497"/>
      <c r="I8408" s="497"/>
      <c r="M8408" s="517"/>
    </row>
    <row r="8409" spans="7:13" x14ac:dyDescent="0.45">
      <c r="G8409" s="497"/>
      <c r="I8409" s="497"/>
      <c r="M8409" s="517"/>
    </row>
    <row r="8410" spans="7:13" x14ac:dyDescent="0.45">
      <c r="G8410" s="497"/>
      <c r="I8410" s="497"/>
      <c r="M8410" s="518"/>
    </row>
    <row r="8411" spans="7:13" x14ac:dyDescent="0.45">
      <c r="I8411" s="497"/>
    </row>
    <row r="8412" spans="7:13" x14ac:dyDescent="0.45">
      <c r="G8412" s="497"/>
      <c r="I8412" s="497"/>
      <c r="M8412" s="517"/>
    </row>
    <row r="8413" spans="7:13" x14ac:dyDescent="0.45">
      <c r="G8413" s="497"/>
      <c r="I8413" s="497"/>
      <c r="M8413" s="517"/>
    </row>
    <row r="8414" spans="7:13" x14ac:dyDescent="0.45">
      <c r="G8414" s="497"/>
      <c r="I8414" s="497"/>
      <c r="M8414" s="517"/>
    </row>
    <row r="8415" spans="7:13" x14ac:dyDescent="0.45">
      <c r="G8415" s="497"/>
      <c r="I8415" s="497"/>
      <c r="M8415" s="517"/>
    </row>
    <row r="8416" spans="7:13" x14ac:dyDescent="0.45">
      <c r="G8416" s="497"/>
      <c r="I8416" s="497"/>
      <c r="M8416" s="517"/>
    </row>
    <row r="8417" spans="7:13" x14ac:dyDescent="0.45">
      <c r="G8417" s="497"/>
      <c r="I8417" s="497"/>
      <c r="M8417" s="517"/>
    </row>
    <row r="8418" spans="7:13" x14ac:dyDescent="0.45">
      <c r="G8418" s="497"/>
      <c r="I8418" s="497"/>
      <c r="M8418" s="517"/>
    </row>
    <row r="8419" spans="7:13" x14ac:dyDescent="0.45">
      <c r="G8419" s="497"/>
      <c r="I8419" s="497"/>
      <c r="M8419" s="517"/>
    </row>
    <row r="8420" spans="7:13" x14ac:dyDescent="0.45">
      <c r="G8420" s="497"/>
      <c r="I8420" s="497"/>
      <c r="M8420" s="517"/>
    </row>
    <row r="8421" spans="7:13" x14ac:dyDescent="0.45">
      <c r="G8421" s="497"/>
      <c r="I8421" s="497"/>
      <c r="M8421" s="517"/>
    </row>
    <row r="8422" spans="7:13" x14ac:dyDescent="0.45">
      <c r="G8422" s="497"/>
      <c r="I8422" s="497"/>
      <c r="M8422" s="517"/>
    </row>
    <row r="8423" spans="7:13" x14ac:dyDescent="0.45">
      <c r="G8423" s="497"/>
      <c r="I8423" s="497"/>
      <c r="M8423" s="517"/>
    </row>
    <row r="8424" spans="7:13" x14ac:dyDescent="0.45">
      <c r="G8424" s="497"/>
      <c r="I8424" s="497"/>
      <c r="M8424" s="517"/>
    </row>
    <row r="8425" spans="7:13" x14ac:dyDescent="0.45">
      <c r="G8425" s="497"/>
      <c r="I8425" s="497"/>
      <c r="M8425" s="517"/>
    </row>
    <row r="8426" spans="7:13" x14ac:dyDescent="0.45">
      <c r="G8426" s="497"/>
      <c r="I8426" s="497"/>
      <c r="M8426" s="517"/>
    </row>
    <row r="8427" spans="7:13" x14ac:dyDescent="0.45">
      <c r="G8427" s="497"/>
      <c r="I8427" s="497"/>
      <c r="M8427" s="517"/>
    </row>
    <row r="8428" spans="7:13" x14ac:dyDescent="0.45">
      <c r="G8428" s="497"/>
      <c r="I8428" s="497"/>
      <c r="M8428" s="517"/>
    </row>
    <row r="8429" spans="7:13" x14ac:dyDescent="0.45">
      <c r="G8429" s="497"/>
      <c r="I8429" s="497"/>
      <c r="M8429" s="517"/>
    </row>
    <row r="8430" spans="7:13" x14ac:dyDescent="0.45">
      <c r="G8430" s="497"/>
      <c r="I8430" s="497"/>
      <c r="M8430" s="517"/>
    </row>
    <row r="8431" spans="7:13" x14ac:dyDescent="0.45">
      <c r="G8431" s="497"/>
      <c r="I8431" s="497"/>
      <c r="M8431" s="517"/>
    </row>
    <row r="8432" spans="7:13" x14ac:dyDescent="0.45">
      <c r="G8432" s="497"/>
      <c r="I8432" s="497"/>
      <c r="M8432" s="517"/>
    </row>
    <row r="8433" spans="7:13" x14ac:dyDescent="0.45">
      <c r="I8433" s="497"/>
    </row>
    <row r="8434" spans="7:13" x14ac:dyDescent="0.45">
      <c r="G8434" s="497"/>
      <c r="I8434" s="497"/>
      <c r="M8434" s="517"/>
    </row>
    <row r="8435" spans="7:13" x14ac:dyDescent="0.45">
      <c r="G8435" s="497"/>
      <c r="I8435" s="497"/>
      <c r="M8435" s="517"/>
    </row>
    <row r="8436" spans="7:13" x14ac:dyDescent="0.45">
      <c r="G8436" s="497"/>
      <c r="I8436" s="497"/>
      <c r="M8436" s="497"/>
    </row>
    <row r="8437" spans="7:13" x14ac:dyDescent="0.45">
      <c r="I8437" s="497"/>
    </row>
    <row r="8438" spans="7:13" x14ac:dyDescent="0.45">
      <c r="G8438" s="497"/>
      <c r="I8438" s="497"/>
      <c r="M8438" s="517"/>
    </row>
    <row r="8439" spans="7:13" x14ac:dyDescent="0.45">
      <c r="G8439" s="497"/>
      <c r="I8439" s="497"/>
      <c r="M8439" s="517"/>
    </row>
    <row r="8440" spans="7:13" x14ac:dyDescent="0.45">
      <c r="G8440" s="497"/>
      <c r="I8440" s="497"/>
      <c r="M8440" s="517"/>
    </row>
    <row r="8441" spans="7:13" x14ac:dyDescent="0.45">
      <c r="G8441" s="497"/>
      <c r="I8441" s="497"/>
      <c r="M8441" s="517"/>
    </row>
    <row r="8442" spans="7:13" x14ac:dyDescent="0.45">
      <c r="G8442" s="497"/>
      <c r="I8442" s="497"/>
      <c r="M8442" s="517"/>
    </row>
    <row r="8443" spans="7:13" x14ac:dyDescent="0.45">
      <c r="I8443" s="497"/>
    </row>
    <row r="8444" spans="7:13" x14ac:dyDescent="0.45">
      <c r="G8444" s="497"/>
      <c r="I8444" s="497"/>
      <c r="M8444" s="517"/>
    </row>
    <row r="8445" spans="7:13" x14ac:dyDescent="0.45">
      <c r="G8445" s="497"/>
      <c r="I8445" s="497"/>
      <c r="M8445" s="517"/>
    </row>
    <row r="8446" spans="7:13" x14ac:dyDescent="0.45">
      <c r="G8446" s="497"/>
      <c r="I8446" s="497"/>
      <c r="M8446" s="517"/>
    </row>
    <row r="8447" spans="7:13" x14ac:dyDescent="0.45">
      <c r="G8447" s="497"/>
      <c r="I8447" s="497"/>
      <c r="M8447" s="517"/>
    </row>
    <row r="8448" spans="7:13" x14ac:dyDescent="0.45">
      <c r="G8448" s="497"/>
      <c r="I8448" s="497"/>
      <c r="M8448" s="517"/>
    </row>
    <row r="8449" spans="7:13" x14ac:dyDescent="0.45">
      <c r="G8449" s="497"/>
      <c r="I8449" s="497"/>
      <c r="M8449" s="497"/>
    </row>
    <row r="8450" spans="7:13" x14ac:dyDescent="0.45">
      <c r="G8450" s="497"/>
      <c r="I8450" s="497"/>
      <c r="M8450" s="517"/>
    </row>
    <row r="8451" spans="7:13" x14ac:dyDescent="0.45">
      <c r="G8451" s="497"/>
      <c r="I8451" s="497"/>
      <c r="M8451" s="517"/>
    </row>
    <row r="8452" spans="7:13" x14ac:dyDescent="0.45">
      <c r="G8452" s="497"/>
      <c r="I8452" s="497"/>
      <c r="M8452" s="517"/>
    </row>
    <row r="8453" spans="7:13" x14ac:dyDescent="0.45">
      <c r="G8453" s="497"/>
      <c r="I8453" s="497"/>
      <c r="M8453" s="517"/>
    </row>
    <row r="8454" spans="7:13" x14ac:dyDescent="0.45">
      <c r="G8454" s="497"/>
      <c r="I8454" s="497"/>
      <c r="M8454" s="517"/>
    </row>
    <row r="8455" spans="7:13" x14ac:dyDescent="0.45">
      <c r="G8455" s="497"/>
      <c r="I8455" s="497"/>
      <c r="M8455" s="517"/>
    </row>
    <row r="8456" spans="7:13" x14ac:dyDescent="0.45">
      <c r="G8456" s="497"/>
      <c r="I8456" s="497"/>
      <c r="M8456" s="517"/>
    </row>
    <row r="8457" spans="7:13" x14ac:dyDescent="0.45">
      <c r="G8457" s="497"/>
      <c r="I8457" s="497"/>
      <c r="M8457" s="517"/>
    </row>
    <row r="8458" spans="7:13" x14ac:dyDescent="0.45">
      <c r="G8458" s="497"/>
      <c r="I8458" s="497"/>
      <c r="M8458" s="517"/>
    </row>
    <row r="8459" spans="7:13" x14ac:dyDescent="0.45">
      <c r="G8459" s="497"/>
      <c r="I8459" s="497"/>
      <c r="M8459" s="517"/>
    </row>
    <row r="8460" spans="7:13" x14ac:dyDescent="0.45">
      <c r="G8460" s="497"/>
      <c r="I8460" s="497"/>
      <c r="M8460" s="517"/>
    </row>
    <row r="8461" spans="7:13" x14ac:dyDescent="0.45">
      <c r="G8461" s="497"/>
      <c r="I8461" s="497"/>
      <c r="M8461" s="517"/>
    </row>
    <row r="8462" spans="7:13" x14ac:dyDescent="0.45">
      <c r="G8462" s="497"/>
      <c r="I8462" s="497"/>
      <c r="M8462" s="497"/>
    </row>
    <row r="8463" spans="7:13" x14ac:dyDescent="0.45">
      <c r="G8463" s="497"/>
      <c r="I8463" s="497"/>
      <c r="M8463" s="517"/>
    </row>
    <row r="8464" spans="7:13" x14ac:dyDescent="0.45">
      <c r="G8464" s="497"/>
      <c r="I8464" s="497"/>
      <c r="M8464" s="517"/>
    </row>
    <row r="8465" spans="7:13" x14ac:dyDescent="0.45">
      <c r="G8465" s="497"/>
      <c r="I8465" s="497"/>
      <c r="M8465" s="517"/>
    </row>
    <row r="8466" spans="7:13" x14ac:dyDescent="0.45">
      <c r="G8466" s="497"/>
      <c r="I8466" s="497"/>
      <c r="M8466" s="517"/>
    </row>
    <row r="8467" spans="7:13" x14ac:dyDescent="0.45">
      <c r="G8467" s="497"/>
      <c r="I8467" s="497"/>
      <c r="M8467" s="517"/>
    </row>
    <row r="8468" spans="7:13" x14ac:dyDescent="0.45">
      <c r="G8468" s="497"/>
      <c r="I8468" s="497"/>
      <c r="M8468" s="517"/>
    </row>
    <row r="8469" spans="7:13" x14ac:dyDescent="0.45">
      <c r="G8469" s="497"/>
      <c r="I8469" s="497"/>
      <c r="M8469" s="517"/>
    </row>
    <row r="8470" spans="7:13" x14ac:dyDescent="0.45">
      <c r="G8470" s="497"/>
      <c r="I8470" s="497"/>
      <c r="M8470" s="517"/>
    </row>
    <row r="8471" spans="7:13" x14ac:dyDescent="0.45">
      <c r="G8471" s="497"/>
      <c r="I8471" s="497"/>
      <c r="M8471" s="517"/>
    </row>
    <row r="8472" spans="7:13" x14ac:dyDescent="0.45">
      <c r="G8472" s="497"/>
      <c r="I8472" s="497"/>
      <c r="M8472" s="517"/>
    </row>
    <row r="8473" spans="7:13" x14ac:dyDescent="0.45">
      <c r="G8473" s="497"/>
      <c r="I8473" s="497"/>
      <c r="M8473" s="517"/>
    </row>
    <row r="8474" spans="7:13" x14ac:dyDescent="0.45">
      <c r="G8474" s="497"/>
      <c r="I8474" s="497"/>
      <c r="M8474" s="517"/>
    </row>
    <row r="8475" spans="7:13" x14ac:dyDescent="0.45">
      <c r="G8475" s="497"/>
      <c r="I8475" s="497"/>
      <c r="M8475" s="517"/>
    </row>
    <row r="8476" spans="7:13" x14ac:dyDescent="0.45">
      <c r="G8476" s="497"/>
      <c r="I8476" s="497"/>
      <c r="M8476" s="517"/>
    </row>
    <row r="8477" spans="7:13" x14ac:dyDescent="0.45">
      <c r="G8477" s="497"/>
      <c r="I8477" s="497"/>
      <c r="M8477" s="517"/>
    </row>
    <row r="8478" spans="7:13" x14ac:dyDescent="0.45">
      <c r="G8478" s="497"/>
      <c r="I8478" s="497"/>
      <c r="M8478" s="497"/>
    </row>
    <row r="8479" spans="7:13" x14ac:dyDescent="0.45">
      <c r="G8479" s="497"/>
      <c r="I8479" s="497"/>
      <c r="M8479" s="517"/>
    </row>
    <row r="8480" spans="7:13" x14ac:dyDescent="0.45">
      <c r="G8480" s="497"/>
      <c r="I8480" s="497"/>
      <c r="M8480" s="517"/>
    </row>
    <row r="8481" spans="7:13" x14ac:dyDescent="0.45">
      <c r="G8481" s="497"/>
      <c r="I8481" s="497"/>
      <c r="M8481" s="517"/>
    </row>
    <row r="8482" spans="7:13" x14ac:dyDescent="0.45">
      <c r="G8482" s="497"/>
      <c r="I8482" s="497"/>
      <c r="M8482" s="497"/>
    </row>
    <row r="8483" spans="7:13" x14ac:dyDescent="0.45">
      <c r="G8483" s="497"/>
      <c r="I8483" s="497"/>
      <c r="M8483" s="517"/>
    </row>
    <row r="8484" spans="7:13" x14ac:dyDescent="0.45">
      <c r="G8484" s="497"/>
      <c r="I8484" s="497"/>
      <c r="M8484" s="517"/>
    </row>
    <row r="8485" spans="7:13" x14ac:dyDescent="0.45">
      <c r="G8485" s="497"/>
      <c r="I8485" s="497"/>
      <c r="M8485" s="517"/>
    </row>
    <row r="8486" spans="7:13" x14ac:dyDescent="0.45">
      <c r="G8486" s="497"/>
      <c r="I8486" s="497"/>
      <c r="M8486" s="517"/>
    </row>
    <row r="8487" spans="7:13" x14ac:dyDescent="0.45">
      <c r="G8487" s="497"/>
      <c r="I8487" s="497"/>
      <c r="M8487" s="517"/>
    </row>
    <row r="8488" spans="7:13" x14ac:dyDescent="0.45">
      <c r="G8488" s="497"/>
      <c r="I8488" s="497"/>
      <c r="M8488" s="517"/>
    </row>
    <row r="8489" spans="7:13" x14ac:dyDescent="0.45">
      <c r="G8489" s="497"/>
      <c r="I8489" s="497"/>
      <c r="M8489" s="517"/>
    </row>
    <row r="8490" spans="7:13" x14ac:dyDescent="0.45">
      <c r="I8490" s="497"/>
    </row>
    <row r="8491" spans="7:13" x14ac:dyDescent="0.45">
      <c r="I8491" s="497"/>
    </row>
    <row r="8492" spans="7:13" x14ac:dyDescent="0.45">
      <c r="G8492" s="497"/>
      <c r="I8492" s="497"/>
      <c r="M8492" s="517"/>
    </row>
    <row r="8493" spans="7:13" x14ac:dyDescent="0.45">
      <c r="G8493" s="497"/>
      <c r="I8493" s="497"/>
      <c r="M8493" s="517"/>
    </row>
    <row r="8494" spans="7:13" x14ac:dyDescent="0.45">
      <c r="G8494" s="497"/>
      <c r="I8494" s="497"/>
      <c r="M8494" s="517"/>
    </row>
    <row r="8495" spans="7:13" x14ac:dyDescent="0.45">
      <c r="I8495" s="497"/>
    </row>
    <row r="8496" spans="7:13" x14ac:dyDescent="0.45">
      <c r="G8496" s="497"/>
      <c r="I8496" s="497"/>
      <c r="M8496" s="517"/>
    </row>
    <row r="8497" spans="7:13" x14ac:dyDescent="0.45">
      <c r="G8497" s="497"/>
      <c r="I8497" s="497"/>
      <c r="M8497" s="517"/>
    </row>
    <row r="8498" spans="7:13" x14ac:dyDescent="0.45">
      <c r="G8498" s="497"/>
      <c r="I8498" s="497"/>
      <c r="M8498" s="517"/>
    </row>
    <row r="8499" spans="7:13" x14ac:dyDescent="0.45">
      <c r="G8499" s="497"/>
      <c r="I8499" s="497"/>
      <c r="M8499" s="517"/>
    </row>
    <row r="8500" spans="7:13" x14ac:dyDescent="0.45">
      <c r="I8500" s="497"/>
    </row>
    <row r="8501" spans="7:13" x14ac:dyDescent="0.45">
      <c r="G8501" s="497"/>
      <c r="I8501" s="497"/>
      <c r="M8501" s="517"/>
    </row>
    <row r="8502" spans="7:13" x14ac:dyDescent="0.45">
      <c r="G8502" s="497"/>
      <c r="I8502" s="497"/>
      <c r="M8502" s="517"/>
    </row>
    <row r="8503" spans="7:13" x14ac:dyDescent="0.45">
      <c r="G8503" s="497"/>
      <c r="I8503" s="497"/>
      <c r="M8503" s="517"/>
    </row>
    <row r="8504" spans="7:13" x14ac:dyDescent="0.45">
      <c r="G8504" s="497"/>
      <c r="I8504" s="497"/>
      <c r="M8504" s="518"/>
    </row>
    <row r="8505" spans="7:13" x14ac:dyDescent="0.45">
      <c r="G8505" s="497"/>
      <c r="I8505" s="497"/>
      <c r="M8505" s="517"/>
    </row>
    <row r="8506" spans="7:13" x14ac:dyDescent="0.45">
      <c r="G8506" s="497"/>
      <c r="I8506" s="497"/>
      <c r="M8506" s="517"/>
    </row>
    <row r="8507" spans="7:13" x14ac:dyDescent="0.45">
      <c r="G8507" s="497"/>
      <c r="I8507" s="497"/>
      <c r="M8507" s="517"/>
    </row>
    <row r="8508" spans="7:13" x14ac:dyDescent="0.45">
      <c r="G8508" s="497"/>
      <c r="I8508" s="497"/>
      <c r="M8508" s="517"/>
    </row>
    <row r="8509" spans="7:13" x14ac:dyDescent="0.45">
      <c r="G8509" s="497"/>
      <c r="I8509" s="497"/>
      <c r="M8509" s="517"/>
    </row>
    <row r="8510" spans="7:13" x14ac:dyDescent="0.45">
      <c r="G8510" s="497"/>
      <c r="I8510" s="497"/>
      <c r="M8510" s="517"/>
    </row>
    <row r="8511" spans="7:13" x14ac:dyDescent="0.45">
      <c r="G8511" s="497"/>
      <c r="I8511" s="497"/>
      <c r="M8511" s="497"/>
    </row>
    <row r="8512" spans="7:13" x14ac:dyDescent="0.45">
      <c r="G8512" s="497"/>
      <c r="I8512" s="497"/>
      <c r="M8512" s="517"/>
    </row>
    <row r="8513" spans="7:13" x14ac:dyDescent="0.45">
      <c r="G8513" s="497"/>
      <c r="I8513" s="497"/>
      <c r="M8513" s="517"/>
    </row>
    <row r="8514" spans="7:13" x14ac:dyDescent="0.45">
      <c r="G8514" s="497"/>
      <c r="I8514" s="497"/>
      <c r="M8514" s="517"/>
    </row>
    <row r="8515" spans="7:13" x14ac:dyDescent="0.45">
      <c r="G8515" s="497"/>
      <c r="I8515" s="497"/>
      <c r="M8515" s="517"/>
    </row>
    <row r="8516" spans="7:13" x14ac:dyDescent="0.45">
      <c r="G8516" s="497"/>
      <c r="I8516" s="497"/>
      <c r="M8516" s="517"/>
    </row>
    <row r="8517" spans="7:13" x14ac:dyDescent="0.45">
      <c r="G8517" s="497"/>
      <c r="I8517" s="497"/>
      <c r="M8517" s="517"/>
    </row>
    <row r="8518" spans="7:13" x14ac:dyDescent="0.45">
      <c r="G8518" s="497"/>
      <c r="I8518" s="497"/>
      <c r="M8518" s="517"/>
    </row>
    <row r="8519" spans="7:13" x14ac:dyDescent="0.45">
      <c r="G8519" s="497"/>
      <c r="I8519" s="497"/>
      <c r="M8519" s="497"/>
    </row>
    <row r="8520" spans="7:13" x14ac:dyDescent="0.45">
      <c r="G8520" s="497"/>
      <c r="I8520" s="497"/>
      <c r="M8520" s="517"/>
    </row>
    <row r="8521" spans="7:13" x14ac:dyDescent="0.45">
      <c r="G8521" s="497"/>
      <c r="I8521" s="497"/>
      <c r="M8521" s="497"/>
    </row>
    <row r="8522" spans="7:13" x14ac:dyDescent="0.45">
      <c r="G8522" s="497"/>
      <c r="I8522" s="497"/>
      <c r="M8522" s="517"/>
    </row>
    <row r="8523" spans="7:13" x14ac:dyDescent="0.45">
      <c r="G8523" s="497"/>
      <c r="I8523" s="497"/>
      <c r="M8523" s="517"/>
    </row>
    <row r="8524" spans="7:13" x14ac:dyDescent="0.45">
      <c r="G8524" s="497"/>
      <c r="I8524" s="497"/>
      <c r="M8524" s="517"/>
    </row>
    <row r="8525" spans="7:13" x14ac:dyDescent="0.45">
      <c r="G8525" s="497"/>
      <c r="I8525" s="497"/>
      <c r="M8525" s="517"/>
    </row>
    <row r="8526" spans="7:13" x14ac:dyDescent="0.45">
      <c r="G8526" s="497"/>
      <c r="I8526" s="497"/>
      <c r="M8526" s="517"/>
    </row>
    <row r="8527" spans="7:13" x14ac:dyDescent="0.45">
      <c r="G8527" s="497"/>
      <c r="I8527" s="497"/>
      <c r="M8527" s="517"/>
    </row>
    <row r="8528" spans="7:13" x14ac:dyDescent="0.45">
      <c r="G8528" s="497"/>
      <c r="I8528" s="497"/>
      <c r="M8528" s="517"/>
    </row>
    <row r="8529" spans="7:13" x14ac:dyDescent="0.45">
      <c r="G8529" s="497"/>
      <c r="I8529" s="497"/>
      <c r="M8529" s="517"/>
    </row>
    <row r="8530" spans="7:13" x14ac:dyDescent="0.45">
      <c r="G8530" s="497"/>
      <c r="I8530" s="497"/>
      <c r="M8530" s="517"/>
    </row>
    <row r="8531" spans="7:13" x14ac:dyDescent="0.45">
      <c r="G8531" s="497"/>
      <c r="I8531" s="497"/>
      <c r="M8531" s="517"/>
    </row>
    <row r="8532" spans="7:13" x14ac:dyDescent="0.45">
      <c r="G8532" s="497"/>
      <c r="I8532" s="497"/>
      <c r="M8532" s="517"/>
    </row>
    <row r="8533" spans="7:13" x14ac:dyDescent="0.45">
      <c r="G8533" s="497"/>
      <c r="I8533" s="497"/>
      <c r="M8533" s="517"/>
    </row>
    <row r="8534" spans="7:13" x14ac:dyDescent="0.45">
      <c r="G8534" s="497"/>
      <c r="I8534" s="497"/>
      <c r="M8534" s="517"/>
    </row>
    <row r="8535" spans="7:13" x14ac:dyDescent="0.45">
      <c r="G8535" s="497"/>
      <c r="I8535" s="497"/>
      <c r="M8535" s="517"/>
    </row>
    <row r="8536" spans="7:13" x14ac:dyDescent="0.45">
      <c r="G8536" s="497"/>
      <c r="I8536" s="497"/>
      <c r="M8536" s="517"/>
    </row>
    <row r="8537" spans="7:13" x14ac:dyDescent="0.45">
      <c r="G8537" s="497"/>
      <c r="I8537" s="497"/>
      <c r="M8537" s="517"/>
    </row>
    <row r="8538" spans="7:13" x14ac:dyDescent="0.45">
      <c r="G8538" s="497"/>
      <c r="I8538" s="497"/>
      <c r="M8538" s="517"/>
    </row>
    <row r="8539" spans="7:13" x14ac:dyDescent="0.45">
      <c r="G8539" s="497"/>
      <c r="I8539" s="497"/>
      <c r="M8539" s="517"/>
    </row>
    <row r="8540" spans="7:13" x14ac:dyDescent="0.45">
      <c r="G8540" s="497"/>
      <c r="I8540" s="497"/>
      <c r="M8540" s="517"/>
    </row>
    <row r="8541" spans="7:13" x14ac:dyDescent="0.45">
      <c r="G8541" s="497"/>
      <c r="I8541" s="497"/>
      <c r="M8541" s="517"/>
    </row>
    <row r="8542" spans="7:13" x14ac:dyDescent="0.45">
      <c r="G8542" s="497"/>
      <c r="I8542" s="497"/>
      <c r="M8542" s="517"/>
    </row>
    <row r="8543" spans="7:13" x14ac:dyDescent="0.45">
      <c r="G8543" s="497"/>
      <c r="I8543" s="497"/>
      <c r="M8543" s="517"/>
    </row>
    <row r="8544" spans="7:13" x14ac:dyDescent="0.45">
      <c r="G8544" s="497"/>
      <c r="I8544" s="497"/>
      <c r="M8544" s="517"/>
    </row>
    <row r="8545" spans="7:13" x14ac:dyDescent="0.45">
      <c r="G8545" s="497"/>
      <c r="I8545" s="497"/>
      <c r="M8545" s="497"/>
    </row>
    <row r="8546" spans="7:13" x14ac:dyDescent="0.45">
      <c r="G8546" s="497"/>
      <c r="I8546" s="497"/>
      <c r="M8546" s="517"/>
    </row>
    <row r="8547" spans="7:13" x14ac:dyDescent="0.45">
      <c r="G8547" s="497"/>
      <c r="I8547" s="497"/>
      <c r="M8547" s="517"/>
    </row>
    <row r="8548" spans="7:13" x14ac:dyDescent="0.45">
      <c r="G8548" s="497"/>
      <c r="I8548" s="497"/>
      <c r="M8548" s="517"/>
    </row>
    <row r="8549" spans="7:13" x14ac:dyDescent="0.45">
      <c r="G8549" s="497"/>
      <c r="I8549" s="497"/>
      <c r="M8549" s="517"/>
    </row>
    <row r="8550" spans="7:13" x14ac:dyDescent="0.45">
      <c r="G8550" s="497"/>
      <c r="I8550" s="497"/>
      <c r="M8550" s="517"/>
    </row>
    <row r="8551" spans="7:13" x14ac:dyDescent="0.45">
      <c r="G8551" s="497"/>
      <c r="I8551" s="497"/>
      <c r="M8551" s="517"/>
    </row>
    <row r="8552" spans="7:13" x14ac:dyDescent="0.45">
      <c r="G8552" s="497"/>
      <c r="I8552" s="497"/>
      <c r="M8552" s="517"/>
    </row>
    <row r="8553" spans="7:13" x14ac:dyDescent="0.45">
      <c r="G8553" s="497"/>
      <c r="I8553" s="497"/>
      <c r="M8553" s="517"/>
    </row>
    <row r="8554" spans="7:13" x14ac:dyDescent="0.45">
      <c r="G8554" s="497"/>
      <c r="I8554" s="497"/>
      <c r="M8554" s="517"/>
    </row>
    <row r="8555" spans="7:13" x14ac:dyDescent="0.45">
      <c r="G8555" s="497"/>
      <c r="I8555" s="497"/>
      <c r="M8555" s="517"/>
    </row>
    <row r="8556" spans="7:13" x14ac:dyDescent="0.45">
      <c r="I8556" s="497"/>
    </row>
    <row r="8557" spans="7:13" x14ac:dyDescent="0.45">
      <c r="G8557" s="497"/>
      <c r="I8557" s="497"/>
      <c r="M8557" s="517"/>
    </row>
    <row r="8558" spans="7:13" x14ac:dyDescent="0.45">
      <c r="G8558" s="497"/>
      <c r="I8558" s="497"/>
      <c r="M8558" s="517"/>
    </row>
    <row r="8559" spans="7:13" x14ac:dyDescent="0.45">
      <c r="G8559" s="497"/>
      <c r="I8559" s="497"/>
      <c r="M8559" s="517"/>
    </row>
    <row r="8560" spans="7:13" x14ac:dyDescent="0.45">
      <c r="G8560" s="497"/>
      <c r="I8560" s="497"/>
      <c r="M8560" s="517"/>
    </row>
    <row r="8561" spans="7:13" x14ac:dyDescent="0.45">
      <c r="G8561" s="497"/>
      <c r="I8561" s="497"/>
      <c r="M8561" s="517"/>
    </row>
    <row r="8562" spans="7:13" x14ac:dyDescent="0.45">
      <c r="G8562" s="497"/>
      <c r="I8562" s="497"/>
      <c r="M8562" s="517"/>
    </row>
    <row r="8563" spans="7:13" x14ac:dyDescent="0.45">
      <c r="G8563" s="497"/>
      <c r="I8563" s="497"/>
      <c r="M8563" s="517"/>
    </row>
    <row r="8564" spans="7:13" x14ac:dyDescent="0.45">
      <c r="G8564" s="497"/>
      <c r="I8564" s="497"/>
      <c r="M8564" s="517"/>
    </row>
    <row r="8565" spans="7:13" x14ac:dyDescent="0.45">
      <c r="I8565" s="497"/>
    </row>
    <row r="8566" spans="7:13" x14ac:dyDescent="0.45">
      <c r="G8566" s="497"/>
      <c r="I8566" s="497"/>
      <c r="M8566" s="517"/>
    </row>
    <row r="8567" spans="7:13" x14ac:dyDescent="0.45">
      <c r="G8567" s="497"/>
      <c r="I8567" s="497"/>
      <c r="M8567" s="517"/>
    </row>
    <row r="8568" spans="7:13" x14ac:dyDescent="0.45">
      <c r="G8568" s="497"/>
      <c r="I8568" s="497"/>
      <c r="M8568" s="517"/>
    </row>
    <row r="8569" spans="7:13" x14ac:dyDescent="0.45">
      <c r="G8569" s="497"/>
      <c r="I8569" s="497"/>
      <c r="M8569" s="497"/>
    </row>
    <row r="8570" spans="7:13" x14ac:dyDescent="0.45">
      <c r="G8570" s="497"/>
      <c r="I8570" s="497"/>
      <c r="M8570" s="517"/>
    </row>
    <row r="8571" spans="7:13" x14ac:dyDescent="0.45">
      <c r="G8571" s="497"/>
      <c r="I8571" s="497"/>
      <c r="M8571" s="497"/>
    </row>
    <row r="8572" spans="7:13" x14ac:dyDescent="0.45">
      <c r="G8572" s="497"/>
      <c r="I8572" s="497"/>
      <c r="M8572" s="517"/>
    </row>
    <row r="8573" spans="7:13" x14ac:dyDescent="0.45">
      <c r="G8573" s="497"/>
      <c r="I8573" s="497"/>
      <c r="M8573" s="517"/>
    </row>
    <row r="8574" spans="7:13" x14ac:dyDescent="0.45">
      <c r="G8574" s="497"/>
      <c r="I8574" s="497"/>
      <c r="M8574" s="517"/>
    </row>
    <row r="8575" spans="7:13" x14ac:dyDescent="0.45">
      <c r="G8575" s="497"/>
      <c r="I8575" s="497"/>
      <c r="M8575" s="517"/>
    </row>
    <row r="8576" spans="7:13" x14ac:dyDescent="0.45">
      <c r="G8576" s="497"/>
      <c r="I8576" s="497"/>
      <c r="M8576" s="517"/>
    </row>
    <row r="8577" spans="7:13" x14ac:dyDescent="0.45">
      <c r="I8577" s="497"/>
    </row>
    <row r="8578" spans="7:13" x14ac:dyDescent="0.45">
      <c r="G8578" s="497"/>
      <c r="I8578" s="497"/>
      <c r="M8578" s="517"/>
    </row>
    <row r="8579" spans="7:13" x14ac:dyDescent="0.45">
      <c r="G8579" s="497"/>
      <c r="I8579" s="497"/>
      <c r="M8579" s="517"/>
    </row>
    <row r="8580" spans="7:13" x14ac:dyDescent="0.45">
      <c r="G8580" s="497"/>
      <c r="I8580" s="497"/>
      <c r="M8580" s="517"/>
    </row>
    <row r="8581" spans="7:13" x14ac:dyDescent="0.45">
      <c r="G8581" s="497"/>
      <c r="I8581" s="497"/>
      <c r="M8581" s="517"/>
    </row>
    <row r="8582" spans="7:13" x14ac:dyDescent="0.45">
      <c r="G8582" s="497"/>
      <c r="I8582" s="497"/>
      <c r="M8582" s="517"/>
    </row>
    <row r="8583" spans="7:13" x14ac:dyDescent="0.45">
      <c r="G8583" s="497"/>
      <c r="I8583" s="497"/>
      <c r="M8583" s="517"/>
    </row>
    <row r="8584" spans="7:13" x14ac:dyDescent="0.45">
      <c r="G8584" s="497"/>
      <c r="I8584" s="497"/>
      <c r="M8584" s="517"/>
    </row>
    <row r="8585" spans="7:13" x14ac:dyDescent="0.45">
      <c r="I8585" s="497"/>
    </row>
    <row r="8586" spans="7:13" x14ac:dyDescent="0.45">
      <c r="G8586" s="497"/>
      <c r="I8586" s="497"/>
      <c r="M8586" s="497"/>
    </row>
    <row r="8587" spans="7:13" x14ac:dyDescent="0.45">
      <c r="G8587" s="497"/>
      <c r="I8587" s="497"/>
      <c r="M8587" s="517"/>
    </row>
    <row r="8588" spans="7:13" x14ac:dyDescent="0.45">
      <c r="G8588" s="497"/>
      <c r="I8588" s="497"/>
      <c r="M8588" s="517"/>
    </row>
    <row r="8589" spans="7:13" x14ac:dyDescent="0.45">
      <c r="G8589" s="497"/>
      <c r="I8589" s="497"/>
      <c r="M8589" s="517"/>
    </row>
    <row r="8590" spans="7:13" x14ac:dyDescent="0.45">
      <c r="G8590" s="497"/>
      <c r="I8590" s="497"/>
      <c r="M8590" s="517"/>
    </row>
    <row r="8591" spans="7:13" x14ac:dyDescent="0.45">
      <c r="G8591" s="497"/>
      <c r="I8591" s="497"/>
      <c r="M8591" s="517"/>
    </row>
    <row r="8592" spans="7:13" x14ac:dyDescent="0.45">
      <c r="G8592" s="497"/>
      <c r="I8592" s="497"/>
      <c r="M8592" s="517"/>
    </row>
    <row r="8593" spans="7:13" x14ac:dyDescent="0.45">
      <c r="G8593" s="497"/>
      <c r="I8593" s="497"/>
      <c r="M8593" s="517"/>
    </row>
    <row r="8594" spans="7:13" x14ac:dyDescent="0.45">
      <c r="I8594" s="497"/>
    </row>
    <row r="8595" spans="7:13" x14ac:dyDescent="0.45">
      <c r="G8595" s="497"/>
      <c r="I8595" s="497"/>
      <c r="M8595" s="517"/>
    </row>
    <row r="8596" spans="7:13" x14ac:dyDescent="0.45">
      <c r="G8596" s="497"/>
      <c r="I8596" s="497"/>
      <c r="M8596" s="517"/>
    </row>
    <row r="8597" spans="7:13" x14ac:dyDescent="0.45">
      <c r="I8597" s="497"/>
    </row>
    <row r="8598" spans="7:13" x14ac:dyDescent="0.45">
      <c r="G8598" s="497"/>
      <c r="I8598" s="497"/>
      <c r="M8598" s="517"/>
    </row>
    <row r="8599" spans="7:13" x14ac:dyDescent="0.45">
      <c r="G8599" s="497"/>
      <c r="I8599" s="497"/>
      <c r="M8599" s="517"/>
    </row>
    <row r="8600" spans="7:13" x14ac:dyDescent="0.45">
      <c r="G8600" s="497"/>
      <c r="I8600" s="497"/>
      <c r="M8600" s="517"/>
    </row>
    <row r="8601" spans="7:13" x14ac:dyDescent="0.45">
      <c r="G8601" s="497"/>
      <c r="I8601" s="497"/>
      <c r="M8601" s="517"/>
    </row>
    <row r="8602" spans="7:13" x14ac:dyDescent="0.45">
      <c r="G8602" s="497"/>
      <c r="I8602" s="497"/>
      <c r="M8602" s="517"/>
    </row>
    <row r="8603" spans="7:13" x14ac:dyDescent="0.45">
      <c r="G8603" s="497"/>
      <c r="I8603" s="497"/>
      <c r="M8603" s="517"/>
    </row>
    <row r="8604" spans="7:13" x14ac:dyDescent="0.45">
      <c r="G8604" s="497"/>
      <c r="I8604" s="497"/>
      <c r="M8604" s="517"/>
    </row>
    <row r="8605" spans="7:13" x14ac:dyDescent="0.45">
      <c r="G8605" s="497"/>
      <c r="I8605" s="497"/>
      <c r="M8605" s="517"/>
    </row>
    <row r="8606" spans="7:13" x14ac:dyDescent="0.45">
      <c r="G8606" s="497"/>
      <c r="I8606" s="497"/>
      <c r="M8606" s="517"/>
    </row>
    <row r="8607" spans="7:13" x14ac:dyDescent="0.45">
      <c r="G8607" s="497"/>
      <c r="I8607" s="497"/>
      <c r="M8607" s="497"/>
    </row>
    <row r="8608" spans="7:13" x14ac:dyDescent="0.45">
      <c r="G8608" s="497"/>
      <c r="I8608" s="497"/>
      <c r="M8608" s="517"/>
    </row>
    <row r="8609" spans="7:13" x14ac:dyDescent="0.45">
      <c r="G8609" s="497"/>
      <c r="I8609" s="497"/>
      <c r="M8609" s="517"/>
    </row>
    <row r="8610" spans="7:13" x14ac:dyDescent="0.45">
      <c r="G8610" s="497"/>
      <c r="I8610" s="497"/>
      <c r="M8610" s="517"/>
    </row>
    <row r="8611" spans="7:13" x14ac:dyDescent="0.45">
      <c r="G8611" s="497"/>
      <c r="I8611" s="497"/>
      <c r="M8611" s="517"/>
    </row>
    <row r="8612" spans="7:13" x14ac:dyDescent="0.45">
      <c r="G8612" s="497"/>
      <c r="I8612" s="497"/>
      <c r="M8612" s="517"/>
    </row>
    <row r="8613" spans="7:13" x14ac:dyDescent="0.45">
      <c r="G8613" s="497"/>
      <c r="I8613" s="497"/>
      <c r="M8613" s="517"/>
    </row>
    <row r="8614" spans="7:13" x14ac:dyDescent="0.45">
      <c r="G8614" s="497"/>
      <c r="I8614" s="497"/>
      <c r="M8614" s="517"/>
    </row>
    <row r="8615" spans="7:13" x14ac:dyDescent="0.45">
      <c r="G8615" s="497"/>
      <c r="I8615" s="497"/>
      <c r="M8615" s="517"/>
    </row>
    <row r="8616" spans="7:13" x14ac:dyDescent="0.45">
      <c r="G8616" s="497"/>
      <c r="I8616" s="497"/>
      <c r="M8616" s="517"/>
    </row>
    <row r="8617" spans="7:13" x14ac:dyDescent="0.45">
      <c r="G8617" s="497"/>
      <c r="I8617" s="497"/>
      <c r="M8617" s="517"/>
    </row>
    <row r="8618" spans="7:13" x14ac:dyDescent="0.45">
      <c r="G8618" s="497"/>
      <c r="I8618" s="497"/>
      <c r="M8618" s="517"/>
    </row>
    <row r="8619" spans="7:13" x14ac:dyDescent="0.45">
      <c r="I8619" s="497"/>
    </row>
    <row r="8620" spans="7:13" x14ac:dyDescent="0.45">
      <c r="G8620" s="497"/>
      <c r="I8620" s="497"/>
      <c r="M8620" s="497"/>
    </row>
    <row r="8621" spans="7:13" x14ac:dyDescent="0.45">
      <c r="G8621" s="497"/>
      <c r="I8621" s="497"/>
      <c r="M8621" s="517"/>
    </row>
    <row r="8622" spans="7:13" x14ac:dyDescent="0.45">
      <c r="G8622" s="497"/>
      <c r="I8622" s="497"/>
      <c r="M8622" s="517"/>
    </row>
    <row r="8623" spans="7:13" x14ac:dyDescent="0.45">
      <c r="G8623" s="497"/>
      <c r="I8623" s="497"/>
      <c r="M8623" s="517"/>
    </row>
    <row r="8624" spans="7:13" x14ac:dyDescent="0.45">
      <c r="G8624" s="497"/>
      <c r="I8624" s="497"/>
      <c r="M8624" s="517"/>
    </row>
    <row r="8625" spans="7:13" x14ac:dyDescent="0.45">
      <c r="G8625" s="497"/>
      <c r="I8625" s="497"/>
      <c r="M8625" s="517"/>
    </row>
    <row r="8626" spans="7:13" x14ac:dyDescent="0.45">
      <c r="G8626" s="497"/>
      <c r="I8626" s="497"/>
      <c r="M8626" s="517"/>
    </row>
    <row r="8627" spans="7:13" x14ac:dyDescent="0.45">
      <c r="G8627" s="497"/>
      <c r="I8627" s="497"/>
      <c r="M8627" s="517"/>
    </row>
    <row r="8628" spans="7:13" x14ac:dyDescent="0.45">
      <c r="G8628" s="497"/>
      <c r="I8628" s="497"/>
      <c r="M8628" s="517"/>
    </row>
    <row r="8629" spans="7:13" x14ac:dyDescent="0.45">
      <c r="I8629" s="497"/>
    </row>
    <row r="8630" spans="7:13" x14ac:dyDescent="0.45">
      <c r="G8630" s="497"/>
      <c r="I8630" s="497"/>
      <c r="M8630" s="517"/>
    </row>
    <row r="8631" spans="7:13" x14ac:dyDescent="0.45">
      <c r="G8631" s="497"/>
      <c r="I8631" s="497"/>
      <c r="M8631" s="517"/>
    </row>
    <row r="8632" spans="7:13" x14ac:dyDescent="0.45">
      <c r="G8632" s="497"/>
      <c r="I8632" s="497"/>
      <c r="M8632" s="517"/>
    </row>
    <row r="8633" spans="7:13" x14ac:dyDescent="0.45">
      <c r="G8633" s="497"/>
      <c r="I8633" s="497"/>
      <c r="M8633" s="517"/>
    </row>
    <row r="8634" spans="7:13" x14ac:dyDescent="0.45">
      <c r="G8634" s="497"/>
      <c r="I8634" s="497"/>
      <c r="M8634" s="517"/>
    </row>
    <row r="8635" spans="7:13" x14ac:dyDescent="0.45">
      <c r="G8635" s="497"/>
      <c r="I8635" s="497"/>
      <c r="M8635" s="517"/>
    </row>
    <row r="8636" spans="7:13" x14ac:dyDescent="0.45">
      <c r="G8636" s="497"/>
      <c r="I8636" s="497"/>
      <c r="M8636" s="517"/>
    </row>
    <row r="8637" spans="7:13" x14ac:dyDescent="0.45">
      <c r="G8637" s="497"/>
      <c r="I8637" s="497"/>
      <c r="M8637" s="517"/>
    </row>
    <row r="8638" spans="7:13" x14ac:dyDescent="0.45">
      <c r="G8638" s="497"/>
      <c r="I8638" s="497"/>
      <c r="M8638" s="517"/>
    </row>
    <row r="8639" spans="7:13" x14ac:dyDescent="0.45">
      <c r="G8639" s="497"/>
      <c r="I8639" s="497"/>
      <c r="M8639" s="517"/>
    </row>
    <row r="8640" spans="7:13" x14ac:dyDescent="0.45">
      <c r="G8640" s="497"/>
      <c r="I8640" s="497"/>
      <c r="M8640" s="517"/>
    </row>
    <row r="8641" spans="7:13" x14ac:dyDescent="0.45">
      <c r="G8641" s="497"/>
      <c r="I8641" s="497"/>
      <c r="M8641" s="517"/>
    </row>
    <row r="8642" spans="7:13" x14ac:dyDescent="0.45">
      <c r="G8642" s="497"/>
      <c r="I8642" s="497"/>
      <c r="M8642" s="497"/>
    </row>
    <row r="8643" spans="7:13" x14ac:dyDescent="0.45">
      <c r="G8643" s="497"/>
      <c r="I8643" s="497"/>
      <c r="M8643" s="517"/>
    </row>
    <row r="8644" spans="7:13" x14ac:dyDescent="0.45">
      <c r="I8644" s="497"/>
    </row>
    <row r="8645" spans="7:13" x14ac:dyDescent="0.45">
      <c r="G8645" s="497"/>
      <c r="I8645" s="497"/>
      <c r="M8645" s="517"/>
    </row>
    <row r="8646" spans="7:13" x14ac:dyDescent="0.45">
      <c r="G8646" s="497"/>
      <c r="I8646" s="497"/>
      <c r="M8646" s="517"/>
    </row>
    <row r="8647" spans="7:13" x14ac:dyDescent="0.45">
      <c r="G8647" s="497"/>
      <c r="I8647" s="497"/>
      <c r="M8647" s="517"/>
    </row>
    <row r="8648" spans="7:13" x14ac:dyDescent="0.45">
      <c r="G8648" s="497"/>
      <c r="I8648" s="497"/>
      <c r="M8648" s="517"/>
    </row>
    <row r="8649" spans="7:13" x14ac:dyDescent="0.45">
      <c r="G8649" s="497"/>
      <c r="I8649" s="497"/>
      <c r="M8649" s="517"/>
    </row>
    <row r="8650" spans="7:13" x14ac:dyDescent="0.45">
      <c r="G8650" s="497"/>
      <c r="I8650" s="497"/>
      <c r="M8650" s="517"/>
    </row>
    <row r="8651" spans="7:13" x14ac:dyDescent="0.45">
      <c r="G8651" s="497"/>
      <c r="I8651" s="497"/>
      <c r="M8651" s="517"/>
    </row>
    <row r="8652" spans="7:13" x14ac:dyDescent="0.45">
      <c r="G8652" s="497"/>
      <c r="I8652" s="497"/>
      <c r="M8652" s="517"/>
    </row>
    <row r="8653" spans="7:13" x14ac:dyDescent="0.45">
      <c r="I8653" s="497"/>
    </row>
    <row r="8654" spans="7:13" x14ac:dyDescent="0.45">
      <c r="G8654" s="497"/>
      <c r="I8654" s="497"/>
      <c r="M8654" s="517"/>
    </row>
    <row r="8655" spans="7:13" x14ac:dyDescent="0.45">
      <c r="G8655" s="497"/>
      <c r="I8655" s="497"/>
      <c r="M8655" s="517"/>
    </row>
    <row r="8656" spans="7:13" x14ac:dyDescent="0.45">
      <c r="G8656" s="497"/>
      <c r="I8656" s="497"/>
      <c r="M8656" s="517"/>
    </row>
    <row r="8657" spans="7:13" x14ac:dyDescent="0.45">
      <c r="G8657" s="497"/>
      <c r="I8657" s="497"/>
      <c r="M8657" s="517"/>
    </row>
    <row r="8658" spans="7:13" x14ac:dyDescent="0.45">
      <c r="G8658" s="497"/>
      <c r="I8658" s="497"/>
      <c r="M8658" s="517"/>
    </row>
    <row r="8659" spans="7:13" x14ac:dyDescent="0.45">
      <c r="G8659" s="497"/>
      <c r="I8659" s="497"/>
      <c r="M8659" s="517"/>
    </row>
    <row r="8660" spans="7:13" x14ac:dyDescent="0.45">
      <c r="G8660" s="497"/>
      <c r="I8660" s="497"/>
      <c r="M8660" s="517"/>
    </row>
    <row r="8661" spans="7:13" x14ac:dyDescent="0.45">
      <c r="G8661" s="497"/>
      <c r="I8661" s="497"/>
      <c r="M8661" s="517"/>
    </row>
    <row r="8662" spans="7:13" x14ac:dyDescent="0.45">
      <c r="G8662" s="497"/>
      <c r="I8662" s="497"/>
      <c r="M8662" s="517"/>
    </row>
    <row r="8663" spans="7:13" x14ac:dyDescent="0.45">
      <c r="G8663" s="497"/>
      <c r="I8663" s="497"/>
      <c r="M8663" s="517"/>
    </row>
    <row r="8664" spans="7:13" x14ac:dyDescent="0.45">
      <c r="I8664" s="497"/>
    </row>
    <row r="8665" spans="7:13" x14ac:dyDescent="0.45">
      <c r="I8665" s="497"/>
    </row>
    <row r="8666" spans="7:13" x14ac:dyDescent="0.45">
      <c r="G8666" s="497"/>
      <c r="I8666" s="497"/>
      <c r="M8666" s="517"/>
    </row>
    <row r="8667" spans="7:13" x14ac:dyDescent="0.45">
      <c r="G8667" s="497"/>
      <c r="I8667" s="497"/>
      <c r="M8667" s="517"/>
    </row>
    <row r="8668" spans="7:13" x14ac:dyDescent="0.45">
      <c r="G8668" s="497"/>
      <c r="I8668" s="497"/>
      <c r="M8668" s="517"/>
    </row>
    <row r="8669" spans="7:13" x14ac:dyDescent="0.45">
      <c r="G8669" s="497"/>
      <c r="I8669" s="497"/>
      <c r="M8669" s="517"/>
    </row>
    <row r="8670" spans="7:13" x14ac:dyDescent="0.45">
      <c r="G8670" s="497"/>
      <c r="I8670" s="497"/>
      <c r="M8670" s="517"/>
    </row>
    <row r="8671" spans="7:13" x14ac:dyDescent="0.45">
      <c r="G8671" s="497"/>
      <c r="I8671" s="497"/>
      <c r="M8671" s="517"/>
    </row>
    <row r="8672" spans="7:13" x14ac:dyDescent="0.45">
      <c r="G8672" s="497"/>
      <c r="I8672" s="497"/>
      <c r="M8672" s="517"/>
    </row>
    <row r="8673" spans="7:13" x14ac:dyDescent="0.45">
      <c r="G8673" s="497"/>
      <c r="I8673" s="497"/>
      <c r="M8673" s="517"/>
    </row>
    <row r="8674" spans="7:13" x14ac:dyDescent="0.45">
      <c r="G8674" s="497"/>
      <c r="I8674" s="497"/>
      <c r="M8674" s="518"/>
    </row>
    <row r="8675" spans="7:13" x14ac:dyDescent="0.45">
      <c r="G8675" s="497"/>
      <c r="I8675" s="497"/>
      <c r="M8675" s="517"/>
    </row>
    <row r="8676" spans="7:13" x14ac:dyDescent="0.45">
      <c r="G8676" s="497"/>
      <c r="I8676" s="497"/>
      <c r="M8676" s="517"/>
    </row>
    <row r="8677" spans="7:13" x14ac:dyDescent="0.45">
      <c r="G8677" s="497"/>
      <c r="I8677" s="497"/>
      <c r="M8677" s="517"/>
    </row>
    <row r="8678" spans="7:13" x14ac:dyDescent="0.45">
      <c r="G8678" s="497"/>
      <c r="I8678" s="497"/>
      <c r="M8678" s="517"/>
    </row>
    <row r="8679" spans="7:13" x14ac:dyDescent="0.45">
      <c r="G8679" s="497"/>
      <c r="I8679" s="497"/>
      <c r="M8679" s="517"/>
    </row>
    <row r="8680" spans="7:13" x14ac:dyDescent="0.45">
      <c r="G8680" s="497"/>
      <c r="I8680" s="497"/>
      <c r="M8680" s="517"/>
    </row>
    <row r="8681" spans="7:13" x14ac:dyDescent="0.45">
      <c r="G8681" s="497"/>
      <c r="I8681" s="497"/>
      <c r="M8681" s="517"/>
    </row>
    <row r="8682" spans="7:13" x14ac:dyDescent="0.45">
      <c r="G8682" s="497"/>
      <c r="I8682" s="497"/>
      <c r="M8682" s="517"/>
    </row>
    <row r="8683" spans="7:13" x14ac:dyDescent="0.45">
      <c r="G8683" s="497"/>
      <c r="I8683" s="497"/>
      <c r="M8683" s="517"/>
    </row>
    <row r="8684" spans="7:13" x14ac:dyDescent="0.45">
      <c r="G8684" s="497"/>
      <c r="I8684" s="497"/>
      <c r="M8684" s="517"/>
    </row>
    <row r="8685" spans="7:13" x14ac:dyDescent="0.45">
      <c r="G8685" s="497"/>
      <c r="I8685" s="497"/>
      <c r="M8685" s="517"/>
    </row>
    <row r="8686" spans="7:13" x14ac:dyDescent="0.45">
      <c r="I8686" s="497"/>
    </row>
    <row r="8687" spans="7:13" x14ac:dyDescent="0.45">
      <c r="G8687" s="497"/>
      <c r="I8687" s="497"/>
      <c r="M8687" s="517"/>
    </row>
    <row r="8688" spans="7:13" x14ac:dyDescent="0.45">
      <c r="G8688" s="497"/>
      <c r="I8688" s="497"/>
      <c r="M8688" s="517"/>
    </row>
    <row r="8689" spans="7:13" x14ac:dyDescent="0.45">
      <c r="G8689" s="497"/>
      <c r="I8689" s="497"/>
      <c r="M8689" s="517"/>
    </row>
    <row r="8690" spans="7:13" x14ac:dyDescent="0.45">
      <c r="G8690" s="497"/>
      <c r="I8690" s="497"/>
      <c r="M8690" s="517"/>
    </row>
    <row r="8691" spans="7:13" x14ac:dyDescent="0.45">
      <c r="G8691" s="497"/>
      <c r="I8691" s="497"/>
      <c r="M8691" s="517"/>
    </row>
    <row r="8692" spans="7:13" x14ac:dyDescent="0.45">
      <c r="I8692" s="497"/>
    </row>
    <row r="8693" spans="7:13" x14ac:dyDescent="0.45">
      <c r="G8693" s="497"/>
      <c r="I8693" s="497"/>
      <c r="M8693" s="517"/>
    </row>
    <row r="8694" spans="7:13" x14ac:dyDescent="0.45">
      <c r="G8694" s="497"/>
      <c r="I8694" s="497"/>
      <c r="M8694" s="497"/>
    </row>
    <row r="8695" spans="7:13" x14ac:dyDescent="0.45">
      <c r="G8695" s="497"/>
      <c r="I8695" s="497"/>
      <c r="M8695" s="517"/>
    </row>
    <row r="8696" spans="7:13" x14ac:dyDescent="0.45">
      <c r="G8696" s="497"/>
      <c r="I8696" s="497"/>
      <c r="M8696" s="517"/>
    </row>
    <row r="8697" spans="7:13" x14ac:dyDescent="0.45">
      <c r="G8697" s="497"/>
      <c r="I8697" s="497"/>
      <c r="M8697" s="517"/>
    </row>
    <row r="8698" spans="7:13" x14ac:dyDescent="0.45">
      <c r="G8698" s="497"/>
      <c r="I8698" s="497"/>
      <c r="M8698" s="517"/>
    </row>
    <row r="8699" spans="7:13" x14ac:dyDescent="0.45">
      <c r="G8699" s="497"/>
      <c r="I8699" s="497"/>
      <c r="M8699" s="517"/>
    </row>
    <row r="8700" spans="7:13" x14ac:dyDescent="0.45">
      <c r="G8700" s="497"/>
      <c r="I8700" s="497"/>
      <c r="M8700" s="517"/>
    </row>
    <row r="8701" spans="7:13" x14ac:dyDescent="0.45">
      <c r="G8701" s="497"/>
      <c r="I8701" s="497"/>
      <c r="M8701" s="517"/>
    </row>
    <row r="8702" spans="7:13" x14ac:dyDescent="0.45">
      <c r="G8702" s="497"/>
      <c r="I8702" s="497"/>
      <c r="M8702" s="517"/>
    </row>
    <row r="8703" spans="7:13" x14ac:dyDescent="0.45">
      <c r="G8703" s="497"/>
      <c r="I8703" s="497"/>
      <c r="M8703" s="517"/>
    </row>
    <row r="8704" spans="7:13" x14ac:dyDescent="0.45">
      <c r="G8704" s="497"/>
      <c r="I8704" s="497"/>
      <c r="M8704" s="517"/>
    </row>
    <row r="8705" spans="7:13" x14ac:dyDescent="0.45">
      <c r="G8705" s="497"/>
      <c r="I8705" s="497"/>
      <c r="M8705" s="517"/>
    </row>
    <row r="8706" spans="7:13" x14ac:dyDescent="0.45">
      <c r="G8706" s="497"/>
      <c r="I8706" s="497"/>
      <c r="M8706" s="517"/>
    </row>
    <row r="8707" spans="7:13" x14ac:dyDescent="0.45">
      <c r="G8707" s="497"/>
      <c r="I8707" s="497"/>
      <c r="M8707" s="517"/>
    </row>
    <row r="8708" spans="7:13" x14ac:dyDescent="0.45">
      <c r="G8708" s="497"/>
      <c r="I8708" s="497"/>
      <c r="M8708" s="517"/>
    </row>
    <row r="8709" spans="7:13" x14ac:dyDescent="0.45">
      <c r="G8709" s="497"/>
      <c r="I8709" s="497"/>
      <c r="M8709" s="517"/>
    </row>
    <row r="8710" spans="7:13" x14ac:dyDescent="0.45">
      <c r="G8710" s="497"/>
      <c r="I8710" s="497"/>
      <c r="M8710" s="517"/>
    </row>
    <row r="8711" spans="7:13" x14ac:dyDescent="0.45">
      <c r="G8711" s="497"/>
      <c r="I8711" s="497"/>
      <c r="M8711" s="517"/>
    </row>
    <row r="8712" spans="7:13" x14ac:dyDescent="0.45">
      <c r="G8712" s="497"/>
      <c r="I8712" s="497"/>
      <c r="M8712" s="517"/>
    </row>
    <row r="8713" spans="7:13" x14ac:dyDescent="0.45">
      <c r="G8713" s="497"/>
      <c r="I8713" s="497"/>
      <c r="M8713" s="517"/>
    </row>
    <row r="8714" spans="7:13" x14ac:dyDescent="0.45">
      <c r="G8714" s="497"/>
      <c r="I8714" s="497"/>
      <c r="M8714" s="517"/>
    </row>
    <row r="8715" spans="7:13" x14ac:dyDescent="0.45">
      <c r="G8715" s="497"/>
      <c r="I8715" s="497"/>
      <c r="M8715" s="517"/>
    </row>
    <row r="8716" spans="7:13" x14ac:dyDescent="0.45">
      <c r="G8716" s="497"/>
      <c r="I8716" s="497"/>
      <c r="M8716" s="517"/>
    </row>
    <row r="8717" spans="7:13" x14ac:dyDescent="0.45">
      <c r="G8717" s="497"/>
      <c r="I8717" s="497"/>
      <c r="M8717" s="517"/>
    </row>
    <row r="8718" spans="7:13" x14ac:dyDescent="0.45">
      <c r="G8718" s="497"/>
      <c r="I8718" s="497"/>
      <c r="M8718" s="517"/>
    </row>
    <row r="8719" spans="7:13" x14ac:dyDescent="0.45">
      <c r="G8719" s="497"/>
      <c r="I8719" s="497"/>
      <c r="M8719" s="517"/>
    </row>
    <row r="8720" spans="7:13" x14ac:dyDescent="0.45">
      <c r="G8720" s="497"/>
      <c r="I8720" s="497"/>
      <c r="M8720" s="517"/>
    </row>
    <row r="8721" spans="7:13" x14ac:dyDescent="0.45">
      <c r="G8721" s="497"/>
      <c r="I8721" s="497"/>
      <c r="M8721" s="517"/>
    </row>
    <row r="8722" spans="7:13" x14ac:dyDescent="0.45">
      <c r="G8722" s="497"/>
      <c r="I8722" s="497"/>
      <c r="M8722" s="517"/>
    </row>
    <row r="8723" spans="7:13" x14ac:dyDescent="0.45">
      <c r="G8723" s="497"/>
      <c r="I8723" s="497"/>
      <c r="M8723" s="517"/>
    </row>
    <row r="8724" spans="7:13" x14ac:dyDescent="0.45">
      <c r="G8724" s="497"/>
      <c r="I8724" s="497"/>
      <c r="M8724" s="517"/>
    </row>
    <row r="8725" spans="7:13" x14ac:dyDescent="0.45">
      <c r="G8725" s="497"/>
      <c r="I8725" s="497"/>
      <c r="M8725" s="517"/>
    </row>
    <row r="8726" spans="7:13" x14ac:dyDescent="0.45">
      <c r="G8726" s="497"/>
      <c r="I8726" s="497"/>
      <c r="M8726" s="517"/>
    </row>
    <row r="8727" spans="7:13" x14ac:dyDescent="0.45">
      <c r="G8727" s="497"/>
      <c r="I8727" s="497"/>
      <c r="M8727" s="517"/>
    </row>
    <row r="8728" spans="7:13" x14ac:dyDescent="0.45">
      <c r="G8728" s="497"/>
      <c r="I8728" s="497"/>
      <c r="M8728" s="517"/>
    </row>
    <row r="8729" spans="7:13" x14ac:dyDescent="0.45">
      <c r="G8729" s="497"/>
      <c r="I8729" s="497"/>
      <c r="M8729" s="517"/>
    </row>
    <row r="8730" spans="7:13" x14ac:dyDescent="0.45">
      <c r="G8730" s="497"/>
      <c r="I8730" s="497"/>
      <c r="M8730" s="517"/>
    </row>
    <row r="8731" spans="7:13" x14ac:dyDescent="0.45">
      <c r="G8731" s="497"/>
      <c r="I8731" s="497"/>
      <c r="M8731" s="517"/>
    </row>
    <row r="8732" spans="7:13" x14ac:dyDescent="0.45">
      <c r="G8732" s="497"/>
      <c r="I8732" s="497"/>
      <c r="M8732" s="517"/>
    </row>
    <row r="8733" spans="7:13" x14ac:dyDescent="0.45">
      <c r="G8733" s="497"/>
      <c r="I8733" s="497"/>
      <c r="M8733" s="517"/>
    </row>
    <row r="8734" spans="7:13" x14ac:dyDescent="0.45">
      <c r="I8734" s="497"/>
    </row>
    <row r="8735" spans="7:13" x14ac:dyDescent="0.45">
      <c r="G8735" s="497"/>
      <c r="I8735" s="497"/>
      <c r="M8735" s="517"/>
    </row>
    <row r="8736" spans="7:13" x14ac:dyDescent="0.45">
      <c r="G8736" s="497"/>
      <c r="I8736" s="497"/>
      <c r="M8736" s="517"/>
    </row>
    <row r="8737" spans="7:13" x14ac:dyDescent="0.45">
      <c r="G8737" s="497"/>
      <c r="I8737" s="497"/>
      <c r="M8737" s="517"/>
    </row>
    <row r="8738" spans="7:13" x14ac:dyDescent="0.45">
      <c r="G8738" s="497"/>
      <c r="I8738" s="497"/>
      <c r="M8738" s="517"/>
    </row>
    <row r="8739" spans="7:13" x14ac:dyDescent="0.45">
      <c r="G8739" s="497"/>
      <c r="I8739" s="497"/>
      <c r="M8739" s="517"/>
    </row>
    <row r="8740" spans="7:13" x14ac:dyDescent="0.45">
      <c r="G8740" s="497"/>
      <c r="I8740" s="497"/>
      <c r="M8740" s="517"/>
    </row>
    <row r="8741" spans="7:13" x14ac:dyDescent="0.45">
      <c r="I8741" s="497"/>
    </row>
    <row r="8742" spans="7:13" x14ac:dyDescent="0.45">
      <c r="G8742" s="497"/>
      <c r="I8742" s="497"/>
      <c r="M8742" s="517"/>
    </row>
    <row r="8743" spans="7:13" x14ac:dyDescent="0.45">
      <c r="G8743" s="497"/>
      <c r="I8743" s="497"/>
      <c r="M8743" s="517"/>
    </row>
    <row r="8744" spans="7:13" x14ac:dyDescent="0.45">
      <c r="G8744" s="497"/>
      <c r="I8744" s="497"/>
      <c r="M8744" s="517"/>
    </row>
    <row r="8745" spans="7:13" x14ac:dyDescent="0.45">
      <c r="G8745" s="497"/>
      <c r="I8745" s="497"/>
      <c r="M8745" s="517"/>
    </row>
    <row r="8746" spans="7:13" x14ac:dyDescent="0.45">
      <c r="G8746" s="497"/>
      <c r="I8746" s="497"/>
      <c r="M8746" s="517"/>
    </row>
    <row r="8747" spans="7:13" x14ac:dyDescent="0.45">
      <c r="G8747" s="497"/>
      <c r="I8747" s="497"/>
      <c r="M8747" s="517"/>
    </row>
    <row r="8748" spans="7:13" x14ac:dyDescent="0.45">
      <c r="G8748" s="497"/>
      <c r="I8748" s="497"/>
      <c r="M8748" s="517"/>
    </row>
    <row r="8749" spans="7:13" x14ac:dyDescent="0.45">
      <c r="G8749" s="497"/>
      <c r="I8749" s="497"/>
      <c r="M8749" s="517"/>
    </row>
    <row r="8750" spans="7:13" x14ac:dyDescent="0.45">
      <c r="G8750" s="497"/>
      <c r="I8750" s="497"/>
      <c r="M8750" s="497"/>
    </row>
    <row r="8751" spans="7:13" x14ac:dyDescent="0.45">
      <c r="G8751" s="497"/>
      <c r="I8751" s="497"/>
      <c r="M8751" s="517"/>
    </row>
    <row r="8752" spans="7:13" x14ac:dyDescent="0.45">
      <c r="G8752" s="497"/>
      <c r="I8752" s="497"/>
      <c r="M8752" s="518"/>
    </row>
    <row r="8753" spans="7:13" x14ac:dyDescent="0.45">
      <c r="G8753" s="497"/>
      <c r="I8753" s="497"/>
      <c r="M8753" s="517"/>
    </row>
    <row r="8754" spans="7:13" x14ac:dyDescent="0.45">
      <c r="I8754" s="497"/>
    </row>
    <row r="8755" spans="7:13" x14ac:dyDescent="0.45">
      <c r="G8755" s="497"/>
      <c r="I8755" s="497"/>
      <c r="M8755" s="517"/>
    </row>
    <row r="8756" spans="7:13" x14ac:dyDescent="0.45">
      <c r="G8756" s="497"/>
      <c r="I8756" s="497"/>
      <c r="M8756" s="517"/>
    </row>
    <row r="8757" spans="7:13" x14ac:dyDescent="0.45">
      <c r="G8757" s="497"/>
      <c r="I8757" s="497"/>
      <c r="M8757" s="517"/>
    </row>
    <row r="8758" spans="7:13" x14ac:dyDescent="0.45">
      <c r="G8758" s="497"/>
      <c r="I8758" s="497"/>
      <c r="M8758" s="517"/>
    </row>
    <row r="8759" spans="7:13" x14ac:dyDescent="0.45">
      <c r="I8759" s="497"/>
    </row>
    <row r="8760" spans="7:13" x14ac:dyDescent="0.45">
      <c r="G8760" s="497"/>
      <c r="I8760" s="497"/>
      <c r="M8760" s="517"/>
    </row>
    <row r="8761" spans="7:13" x14ac:dyDescent="0.45">
      <c r="G8761" s="497"/>
      <c r="I8761" s="497"/>
      <c r="M8761" s="517"/>
    </row>
    <row r="8762" spans="7:13" x14ac:dyDescent="0.45">
      <c r="G8762" s="497"/>
      <c r="I8762" s="497"/>
      <c r="M8762" s="517"/>
    </row>
    <row r="8763" spans="7:13" x14ac:dyDescent="0.45">
      <c r="I8763" s="497"/>
    </row>
    <row r="8764" spans="7:13" x14ac:dyDescent="0.45">
      <c r="G8764" s="497"/>
      <c r="I8764" s="497"/>
      <c r="M8764" s="517"/>
    </row>
    <row r="8765" spans="7:13" x14ac:dyDescent="0.45">
      <c r="G8765" s="497"/>
      <c r="I8765" s="497"/>
      <c r="M8765" s="517"/>
    </row>
    <row r="8766" spans="7:13" x14ac:dyDescent="0.45">
      <c r="G8766" s="497"/>
      <c r="I8766" s="497"/>
      <c r="M8766" s="517"/>
    </row>
    <row r="8767" spans="7:13" x14ac:dyDescent="0.45">
      <c r="G8767" s="497"/>
      <c r="I8767" s="497"/>
      <c r="M8767" s="517"/>
    </row>
    <row r="8768" spans="7:13" x14ac:dyDescent="0.45">
      <c r="G8768" s="497"/>
      <c r="I8768" s="497"/>
      <c r="M8768" s="517"/>
    </row>
    <row r="8769" spans="7:13" x14ac:dyDescent="0.45">
      <c r="G8769" s="497"/>
      <c r="I8769" s="497"/>
      <c r="M8769" s="517"/>
    </row>
    <row r="8770" spans="7:13" x14ac:dyDescent="0.45">
      <c r="G8770" s="497"/>
      <c r="I8770" s="497"/>
      <c r="M8770" s="517"/>
    </row>
    <row r="8771" spans="7:13" x14ac:dyDescent="0.45">
      <c r="G8771" s="497"/>
      <c r="I8771" s="497"/>
      <c r="M8771" s="517"/>
    </row>
    <row r="8772" spans="7:13" x14ac:dyDescent="0.45">
      <c r="G8772" s="497"/>
      <c r="I8772" s="497"/>
      <c r="M8772" s="517"/>
    </row>
    <row r="8773" spans="7:13" x14ac:dyDescent="0.45">
      <c r="G8773" s="497"/>
      <c r="I8773" s="497"/>
      <c r="M8773" s="517"/>
    </row>
    <row r="8774" spans="7:13" x14ac:dyDescent="0.45">
      <c r="G8774" s="497"/>
      <c r="I8774" s="497"/>
      <c r="M8774" s="517"/>
    </row>
    <row r="8775" spans="7:13" x14ac:dyDescent="0.45">
      <c r="G8775" s="497"/>
      <c r="I8775" s="497"/>
      <c r="M8775" s="517"/>
    </row>
    <row r="8776" spans="7:13" x14ac:dyDescent="0.45">
      <c r="G8776" s="497"/>
      <c r="I8776" s="497"/>
      <c r="M8776" s="517"/>
    </row>
    <row r="8777" spans="7:13" x14ac:dyDescent="0.45">
      <c r="G8777" s="497"/>
      <c r="I8777" s="497"/>
      <c r="M8777" s="517"/>
    </row>
    <row r="8778" spans="7:13" x14ac:dyDescent="0.45">
      <c r="G8778" s="497"/>
      <c r="I8778" s="497"/>
      <c r="M8778" s="517"/>
    </row>
    <row r="8779" spans="7:13" x14ac:dyDescent="0.45">
      <c r="G8779" s="497"/>
      <c r="I8779" s="497"/>
      <c r="M8779" s="517"/>
    </row>
    <row r="8780" spans="7:13" x14ac:dyDescent="0.45">
      <c r="G8780" s="497"/>
      <c r="I8780" s="497"/>
      <c r="M8780" s="517"/>
    </row>
    <row r="8781" spans="7:13" x14ac:dyDescent="0.45">
      <c r="G8781" s="497"/>
      <c r="I8781" s="497"/>
      <c r="M8781" s="517"/>
    </row>
    <row r="8782" spans="7:13" x14ac:dyDescent="0.45">
      <c r="G8782" s="497"/>
      <c r="I8782" s="497"/>
      <c r="M8782" s="517"/>
    </row>
    <row r="8783" spans="7:13" x14ac:dyDescent="0.45">
      <c r="G8783" s="497"/>
      <c r="I8783" s="497"/>
      <c r="M8783" s="517"/>
    </row>
    <row r="8784" spans="7:13" x14ac:dyDescent="0.45">
      <c r="G8784" s="497"/>
      <c r="I8784" s="497"/>
      <c r="M8784" s="517"/>
    </row>
    <row r="8785" spans="7:13" x14ac:dyDescent="0.45">
      <c r="G8785" s="497"/>
      <c r="I8785" s="497"/>
      <c r="M8785" s="517"/>
    </row>
    <row r="8786" spans="7:13" x14ac:dyDescent="0.45">
      <c r="G8786" s="497"/>
      <c r="I8786" s="497"/>
      <c r="M8786" s="517"/>
    </row>
    <row r="8787" spans="7:13" x14ac:dyDescent="0.45">
      <c r="G8787" s="497"/>
      <c r="I8787" s="497"/>
      <c r="M8787" s="517"/>
    </row>
    <row r="8788" spans="7:13" x14ac:dyDescent="0.45">
      <c r="G8788" s="497"/>
      <c r="I8788" s="497"/>
      <c r="M8788" s="517"/>
    </row>
    <row r="8789" spans="7:13" x14ac:dyDescent="0.45">
      <c r="G8789" s="497"/>
      <c r="I8789" s="497"/>
      <c r="M8789" s="517"/>
    </row>
    <row r="8790" spans="7:13" x14ac:dyDescent="0.45">
      <c r="G8790" s="497"/>
      <c r="I8790" s="497"/>
      <c r="M8790" s="517"/>
    </row>
    <row r="8791" spans="7:13" x14ac:dyDescent="0.45">
      <c r="G8791" s="497"/>
      <c r="I8791" s="497"/>
      <c r="M8791" s="517"/>
    </row>
    <row r="8792" spans="7:13" x14ac:dyDescent="0.45">
      <c r="G8792" s="497"/>
      <c r="I8792" s="497"/>
      <c r="M8792" s="497"/>
    </row>
    <row r="8793" spans="7:13" x14ac:dyDescent="0.45">
      <c r="G8793" s="497"/>
      <c r="I8793" s="497"/>
      <c r="M8793" s="517"/>
    </row>
    <row r="8794" spans="7:13" x14ac:dyDescent="0.45">
      <c r="G8794" s="497"/>
      <c r="I8794" s="497"/>
      <c r="M8794" s="518"/>
    </row>
    <row r="8795" spans="7:13" x14ac:dyDescent="0.45">
      <c r="G8795" s="497"/>
      <c r="I8795" s="497"/>
      <c r="M8795" s="517"/>
    </row>
    <row r="8796" spans="7:13" x14ac:dyDescent="0.45">
      <c r="G8796" s="497"/>
      <c r="I8796" s="497"/>
      <c r="M8796" s="517"/>
    </row>
    <row r="8797" spans="7:13" x14ac:dyDescent="0.45">
      <c r="G8797" s="497"/>
      <c r="I8797" s="497"/>
      <c r="M8797" s="517"/>
    </row>
    <row r="8798" spans="7:13" x14ac:dyDescent="0.45">
      <c r="G8798" s="497"/>
      <c r="I8798" s="497"/>
      <c r="M8798" s="517"/>
    </row>
    <row r="8799" spans="7:13" x14ac:dyDescent="0.45">
      <c r="G8799" s="497"/>
      <c r="I8799" s="497"/>
      <c r="M8799" s="517"/>
    </row>
    <row r="8800" spans="7:13" x14ac:dyDescent="0.45">
      <c r="G8800" s="497"/>
      <c r="I8800" s="497"/>
      <c r="M8800" s="517"/>
    </row>
    <row r="8801" spans="7:13" x14ac:dyDescent="0.45">
      <c r="G8801" s="497"/>
      <c r="I8801" s="497"/>
      <c r="M8801" s="517"/>
    </row>
    <row r="8802" spans="7:13" x14ac:dyDescent="0.45">
      <c r="G8802" s="497"/>
      <c r="I8802" s="497"/>
      <c r="M8802" s="497"/>
    </row>
    <row r="8803" spans="7:13" x14ac:dyDescent="0.45">
      <c r="G8803" s="497"/>
      <c r="I8803" s="497"/>
      <c r="M8803" s="517"/>
    </row>
    <row r="8804" spans="7:13" x14ac:dyDescent="0.45">
      <c r="G8804" s="497"/>
      <c r="I8804" s="497"/>
      <c r="M8804" s="517"/>
    </row>
    <row r="8805" spans="7:13" x14ac:dyDescent="0.45">
      <c r="G8805" s="497"/>
      <c r="I8805" s="497"/>
      <c r="M8805" s="517"/>
    </row>
    <row r="8806" spans="7:13" x14ac:dyDescent="0.45">
      <c r="G8806" s="497"/>
      <c r="I8806" s="497"/>
      <c r="M8806" s="517"/>
    </row>
    <row r="8807" spans="7:13" x14ac:dyDescent="0.45">
      <c r="G8807" s="497"/>
      <c r="I8807" s="497"/>
      <c r="M8807" s="517"/>
    </row>
    <row r="8808" spans="7:13" x14ac:dyDescent="0.45">
      <c r="G8808" s="497"/>
      <c r="I8808" s="497"/>
      <c r="M8808" s="497"/>
    </row>
    <row r="8809" spans="7:13" x14ac:dyDescent="0.45">
      <c r="G8809" s="497"/>
      <c r="I8809" s="497"/>
      <c r="M8809" s="517"/>
    </row>
    <row r="8810" spans="7:13" x14ac:dyDescent="0.45">
      <c r="G8810" s="497"/>
      <c r="I8810" s="497"/>
      <c r="M8810" s="517"/>
    </row>
    <row r="8811" spans="7:13" x14ac:dyDescent="0.45">
      <c r="G8811" s="497"/>
      <c r="I8811" s="497"/>
      <c r="M8811" s="517"/>
    </row>
    <row r="8812" spans="7:13" x14ac:dyDescent="0.45">
      <c r="I8812" s="497"/>
    </row>
    <row r="8813" spans="7:13" x14ac:dyDescent="0.45">
      <c r="G8813" s="497"/>
      <c r="I8813" s="497"/>
      <c r="M8813" s="517"/>
    </row>
    <row r="8814" spans="7:13" x14ac:dyDescent="0.45">
      <c r="G8814" s="497"/>
      <c r="I8814" s="497"/>
      <c r="M8814" s="517"/>
    </row>
    <row r="8815" spans="7:13" x14ac:dyDescent="0.45">
      <c r="G8815" s="497"/>
      <c r="I8815" s="497"/>
      <c r="M8815" s="517"/>
    </row>
    <row r="8816" spans="7:13" x14ac:dyDescent="0.45">
      <c r="G8816" s="497"/>
      <c r="I8816" s="497"/>
      <c r="M8816" s="517"/>
    </row>
    <row r="8817" spans="7:13" x14ac:dyDescent="0.45">
      <c r="G8817" s="497"/>
      <c r="I8817" s="497"/>
      <c r="M8817" s="517"/>
    </row>
    <row r="8818" spans="7:13" x14ac:dyDescent="0.45">
      <c r="G8818" s="497"/>
      <c r="I8818" s="497"/>
      <c r="M8818" s="517"/>
    </row>
    <row r="8819" spans="7:13" x14ac:dyDescent="0.45">
      <c r="G8819" s="497"/>
      <c r="I8819" s="497"/>
      <c r="M8819" s="497"/>
    </row>
    <row r="8820" spans="7:13" x14ac:dyDescent="0.45">
      <c r="G8820" s="497"/>
      <c r="I8820" s="497"/>
      <c r="M8820" s="517"/>
    </row>
    <row r="8821" spans="7:13" x14ac:dyDescent="0.45">
      <c r="G8821" s="497"/>
      <c r="I8821" s="497"/>
      <c r="M8821" s="517"/>
    </row>
    <row r="8822" spans="7:13" x14ac:dyDescent="0.45">
      <c r="G8822" s="497"/>
      <c r="I8822" s="497"/>
      <c r="M8822" s="517"/>
    </row>
    <row r="8823" spans="7:13" x14ac:dyDescent="0.45">
      <c r="G8823" s="497"/>
      <c r="I8823" s="497"/>
      <c r="M8823" s="517"/>
    </row>
    <row r="8824" spans="7:13" x14ac:dyDescent="0.45">
      <c r="G8824" s="497"/>
      <c r="I8824" s="497"/>
      <c r="M8824" s="517"/>
    </row>
    <row r="8825" spans="7:13" x14ac:dyDescent="0.45">
      <c r="G8825" s="497"/>
      <c r="I8825" s="497"/>
      <c r="M8825" s="517"/>
    </row>
    <row r="8826" spans="7:13" x14ac:dyDescent="0.45">
      <c r="G8826" s="497"/>
      <c r="I8826" s="497"/>
      <c r="M8826" s="517"/>
    </row>
    <row r="8827" spans="7:13" x14ac:dyDescent="0.45">
      <c r="G8827" s="497"/>
      <c r="I8827" s="497"/>
      <c r="M8827" s="517"/>
    </row>
    <row r="8828" spans="7:13" x14ac:dyDescent="0.45">
      <c r="G8828" s="497"/>
      <c r="I8828" s="497"/>
      <c r="M8828" s="517"/>
    </row>
    <row r="8829" spans="7:13" x14ac:dyDescent="0.45">
      <c r="G8829" s="497"/>
      <c r="I8829" s="497"/>
      <c r="M8829" s="517"/>
    </row>
    <row r="8830" spans="7:13" x14ac:dyDescent="0.45">
      <c r="G8830" s="497"/>
      <c r="I8830" s="497"/>
      <c r="M8830" s="517"/>
    </row>
    <row r="8831" spans="7:13" x14ac:dyDescent="0.45">
      <c r="G8831" s="497"/>
      <c r="I8831" s="497"/>
      <c r="M8831" s="517"/>
    </row>
    <row r="8832" spans="7:13" x14ac:dyDescent="0.45">
      <c r="G8832" s="497"/>
      <c r="I8832" s="497"/>
      <c r="M8832" s="517"/>
    </row>
    <row r="8833" spans="7:13" x14ac:dyDescent="0.45">
      <c r="G8833" s="497"/>
      <c r="I8833" s="497"/>
      <c r="M8833" s="517"/>
    </row>
    <row r="8834" spans="7:13" x14ac:dyDescent="0.45">
      <c r="G8834" s="497"/>
      <c r="I8834" s="497"/>
      <c r="M8834" s="517"/>
    </row>
    <row r="8835" spans="7:13" x14ac:dyDescent="0.45">
      <c r="G8835" s="497"/>
      <c r="I8835" s="497"/>
      <c r="M8835" s="517"/>
    </row>
    <row r="8836" spans="7:13" x14ac:dyDescent="0.45">
      <c r="G8836" s="497"/>
      <c r="I8836" s="497"/>
      <c r="M8836" s="517"/>
    </row>
    <row r="8837" spans="7:13" x14ac:dyDescent="0.45">
      <c r="G8837" s="497"/>
      <c r="I8837" s="497"/>
      <c r="M8837" s="517"/>
    </row>
    <row r="8838" spans="7:13" x14ac:dyDescent="0.45">
      <c r="G8838" s="497"/>
      <c r="I8838" s="497"/>
      <c r="M8838" s="517"/>
    </row>
    <row r="8839" spans="7:13" x14ac:dyDescent="0.45">
      <c r="G8839" s="497"/>
      <c r="I8839" s="497"/>
      <c r="M8839" s="517"/>
    </row>
    <row r="8840" spans="7:13" x14ac:dyDescent="0.45">
      <c r="G8840" s="497"/>
      <c r="I8840" s="497"/>
      <c r="M8840" s="517"/>
    </row>
    <row r="8841" spans="7:13" x14ac:dyDescent="0.45">
      <c r="G8841" s="497"/>
      <c r="I8841" s="497"/>
      <c r="M8841" s="517"/>
    </row>
    <row r="8842" spans="7:13" x14ac:dyDescent="0.45">
      <c r="G8842" s="497"/>
      <c r="I8842" s="497"/>
      <c r="M8842" s="517"/>
    </row>
    <row r="8843" spans="7:13" x14ac:dyDescent="0.45">
      <c r="G8843" s="497"/>
      <c r="I8843" s="497"/>
      <c r="M8843" s="517"/>
    </row>
    <row r="8844" spans="7:13" x14ac:dyDescent="0.45">
      <c r="G8844" s="497"/>
      <c r="I8844" s="497"/>
      <c r="M8844" s="517"/>
    </row>
    <row r="8845" spans="7:13" x14ac:dyDescent="0.45">
      <c r="I8845" s="497"/>
    </row>
    <row r="8846" spans="7:13" x14ac:dyDescent="0.45">
      <c r="G8846" s="497"/>
      <c r="I8846" s="497"/>
      <c r="M8846" s="517"/>
    </row>
    <row r="8847" spans="7:13" x14ac:dyDescent="0.45">
      <c r="G8847" s="497"/>
      <c r="I8847" s="497"/>
      <c r="M8847" s="517"/>
    </row>
    <row r="8848" spans="7:13" x14ac:dyDescent="0.45">
      <c r="G8848" s="497"/>
      <c r="I8848" s="497"/>
      <c r="M8848" s="517"/>
    </row>
    <row r="8849" spans="7:13" x14ac:dyDescent="0.45">
      <c r="G8849" s="497"/>
      <c r="I8849" s="497"/>
      <c r="M8849" s="517"/>
    </row>
    <row r="8850" spans="7:13" x14ac:dyDescent="0.45">
      <c r="I8850" s="497"/>
    </row>
    <row r="8851" spans="7:13" x14ac:dyDescent="0.45">
      <c r="G8851" s="497"/>
      <c r="I8851" s="497"/>
      <c r="M8851" s="517"/>
    </row>
    <row r="8852" spans="7:13" x14ac:dyDescent="0.45">
      <c r="G8852" s="497"/>
      <c r="I8852" s="497"/>
      <c r="M8852" s="517"/>
    </row>
    <row r="8853" spans="7:13" x14ac:dyDescent="0.45">
      <c r="G8853" s="497"/>
      <c r="I8853" s="497"/>
      <c r="M8853" s="517"/>
    </row>
    <row r="8854" spans="7:13" x14ac:dyDescent="0.45">
      <c r="G8854" s="497"/>
      <c r="I8854" s="497"/>
      <c r="M8854" s="517"/>
    </row>
    <row r="8855" spans="7:13" x14ac:dyDescent="0.45">
      <c r="G8855" s="497"/>
      <c r="I8855" s="497"/>
      <c r="M8855" s="517"/>
    </row>
    <row r="8856" spans="7:13" x14ac:dyDescent="0.45">
      <c r="G8856" s="497"/>
      <c r="I8856" s="497"/>
      <c r="M8856" s="497"/>
    </row>
    <row r="8857" spans="7:13" x14ac:dyDescent="0.45">
      <c r="G8857" s="497"/>
      <c r="I8857" s="497"/>
      <c r="M8857" s="517"/>
    </row>
    <row r="8858" spans="7:13" x14ac:dyDescent="0.45">
      <c r="G8858" s="497"/>
      <c r="I8858" s="497"/>
      <c r="M8858" s="517"/>
    </row>
    <row r="8859" spans="7:13" x14ac:dyDescent="0.45">
      <c r="G8859" s="497"/>
      <c r="I8859" s="497"/>
      <c r="M8859" s="517"/>
    </row>
    <row r="8860" spans="7:13" x14ac:dyDescent="0.45">
      <c r="I8860" s="497"/>
    </row>
    <row r="8861" spans="7:13" x14ac:dyDescent="0.45">
      <c r="I8861" s="497"/>
    </row>
    <row r="8862" spans="7:13" x14ac:dyDescent="0.45">
      <c r="G8862" s="497"/>
      <c r="I8862" s="497"/>
      <c r="M8862" s="517"/>
    </row>
    <row r="8863" spans="7:13" x14ac:dyDescent="0.45">
      <c r="G8863" s="497"/>
      <c r="I8863" s="497"/>
      <c r="M8863" s="517"/>
    </row>
    <row r="8864" spans="7:13" x14ac:dyDescent="0.45">
      <c r="G8864" s="497"/>
      <c r="I8864" s="497"/>
      <c r="M8864" s="517"/>
    </row>
    <row r="8865" spans="7:13" x14ac:dyDescent="0.45">
      <c r="G8865" s="497"/>
      <c r="I8865" s="497"/>
      <c r="M8865" s="517"/>
    </row>
    <row r="8866" spans="7:13" x14ac:dyDescent="0.45">
      <c r="G8866" s="497"/>
      <c r="I8866" s="497"/>
      <c r="M8866" s="517"/>
    </row>
    <row r="8867" spans="7:13" x14ac:dyDescent="0.45">
      <c r="I8867" s="497"/>
    </row>
    <row r="8868" spans="7:13" x14ac:dyDescent="0.45">
      <c r="G8868" s="497"/>
      <c r="I8868" s="497"/>
      <c r="M8868" s="517"/>
    </row>
    <row r="8869" spans="7:13" x14ac:dyDescent="0.45">
      <c r="G8869" s="497"/>
      <c r="I8869" s="497"/>
      <c r="M8869" s="517"/>
    </row>
    <row r="8870" spans="7:13" x14ac:dyDescent="0.45">
      <c r="G8870" s="497"/>
      <c r="I8870" s="497"/>
      <c r="M8870" s="517"/>
    </row>
    <row r="8871" spans="7:13" x14ac:dyDescent="0.45">
      <c r="G8871" s="497"/>
      <c r="I8871" s="497"/>
      <c r="M8871" s="517"/>
    </row>
    <row r="8872" spans="7:13" x14ac:dyDescent="0.45">
      <c r="G8872" s="497"/>
      <c r="I8872" s="497"/>
      <c r="M8872" s="517"/>
    </row>
    <row r="8873" spans="7:13" x14ac:dyDescent="0.45">
      <c r="G8873" s="497"/>
      <c r="I8873" s="497"/>
      <c r="M8873" s="517"/>
    </row>
    <row r="8874" spans="7:13" x14ac:dyDescent="0.45">
      <c r="G8874" s="497"/>
      <c r="I8874" s="497"/>
      <c r="M8874" s="517"/>
    </row>
    <row r="8875" spans="7:13" x14ac:dyDescent="0.45">
      <c r="G8875" s="497"/>
      <c r="I8875" s="497"/>
      <c r="M8875" s="517"/>
    </row>
    <row r="8876" spans="7:13" x14ac:dyDescent="0.45">
      <c r="I8876" s="497"/>
    </row>
    <row r="8877" spans="7:13" x14ac:dyDescent="0.45">
      <c r="G8877" s="497"/>
      <c r="I8877" s="497"/>
      <c r="M8877" s="517"/>
    </row>
    <row r="8878" spans="7:13" x14ac:dyDescent="0.45">
      <c r="G8878" s="497"/>
      <c r="I8878" s="497"/>
      <c r="M8878" s="517"/>
    </row>
    <row r="8879" spans="7:13" x14ac:dyDescent="0.45">
      <c r="G8879" s="497"/>
      <c r="I8879" s="497"/>
      <c r="M8879" s="497"/>
    </row>
    <row r="8880" spans="7:13" x14ac:dyDescent="0.45">
      <c r="G8880" s="497"/>
      <c r="I8880" s="497"/>
      <c r="M8880" s="517"/>
    </row>
    <row r="8881" spans="7:13" x14ac:dyDescent="0.45">
      <c r="G8881" s="497"/>
      <c r="I8881" s="497"/>
      <c r="M8881" s="517"/>
    </row>
    <row r="8882" spans="7:13" x14ac:dyDescent="0.45">
      <c r="G8882" s="497"/>
      <c r="I8882" s="497"/>
      <c r="M8882" s="517"/>
    </row>
    <row r="8883" spans="7:13" x14ac:dyDescent="0.45">
      <c r="G8883" s="497"/>
      <c r="I8883" s="497"/>
      <c r="M8883" s="517"/>
    </row>
    <row r="8884" spans="7:13" x14ac:dyDescent="0.45">
      <c r="G8884" s="497"/>
      <c r="I8884" s="497"/>
      <c r="M8884" s="517"/>
    </row>
    <row r="8885" spans="7:13" x14ac:dyDescent="0.45">
      <c r="G8885" s="497"/>
      <c r="I8885" s="497"/>
      <c r="M8885" s="517"/>
    </row>
    <row r="8886" spans="7:13" x14ac:dyDescent="0.45">
      <c r="G8886" s="497"/>
      <c r="I8886" s="497"/>
      <c r="M8886" s="517"/>
    </row>
    <row r="8887" spans="7:13" x14ac:dyDescent="0.45">
      <c r="G8887" s="497"/>
      <c r="I8887" s="497"/>
      <c r="M8887" s="517"/>
    </row>
    <row r="8888" spans="7:13" x14ac:dyDescent="0.45">
      <c r="G8888" s="497"/>
      <c r="I8888" s="497"/>
      <c r="M8888" s="517"/>
    </row>
    <row r="8889" spans="7:13" x14ac:dyDescent="0.45">
      <c r="G8889" s="497"/>
      <c r="I8889" s="497"/>
      <c r="M8889" s="517"/>
    </row>
    <row r="8890" spans="7:13" x14ac:dyDescent="0.45">
      <c r="I8890" s="497"/>
    </row>
    <row r="8891" spans="7:13" x14ac:dyDescent="0.45">
      <c r="G8891" s="497"/>
      <c r="I8891" s="497"/>
      <c r="M8891" s="517"/>
    </row>
    <row r="8892" spans="7:13" x14ac:dyDescent="0.45">
      <c r="G8892" s="497"/>
      <c r="I8892" s="497"/>
      <c r="M8892" s="517"/>
    </row>
    <row r="8893" spans="7:13" x14ac:dyDescent="0.45">
      <c r="G8893" s="497"/>
      <c r="I8893" s="497"/>
      <c r="M8893" s="517"/>
    </row>
    <row r="8894" spans="7:13" x14ac:dyDescent="0.45">
      <c r="G8894" s="497"/>
      <c r="I8894" s="497"/>
      <c r="M8894" s="517"/>
    </row>
    <row r="8895" spans="7:13" x14ac:dyDescent="0.45">
      <c r="G8895" s="497"/>
      <c r="I8895" s="497"/>
      <c r="M8895" s="517"/>
    </row>
    <row r="8896" spans="7:13" x14ac:dyDescent="0.45">
      <c r="G8896" s="497"/>
      <c r="I8896" s="497"/>
      <c r="M8896" s="517"/>
    </row>
    <row r="8897" spans="7:13" x14ac:dyDescent="0.45">
      <c r="G8897" s="497"/>
      <c r="I8897" s="497"/>
      <c r="M8897" s="517"/>
    </row>
    <row r="8898" spans="7:13" x14ac:dyDescent="0.45">
      <c r="G8898" s="497"/>
      <c r="I8898" s="497"/>
      <c r="M8898" s="517"/>
    </row>
    <row r="8899" spans="7:13" x14ac:dyDescent="0.45">
      <c r="G8899" s="497"/>
      <c r="I8899" s="497"/>
      <c r="M8899" s="517"/>
    </row>
    <row r="8900" spans="7:13" x14ac:dyDescent="0.45">
      <c r="G8900" s="497"/>
      <c r="I8900" s="497"/>
      <c r="M8900" s="517"/>
    </row>
    <row r="8901" spans="7:13" x14ac:dyDescent="0.45">
      <c r="G8901" s="497"/>
      <c r="I8901" s="497"/>
      <c r="M8901" s="517"/>
    </row>
    <row r="8902" spans="7:13" x14ac:dyDescent="0.45">
      <c r="G8902" s="497"/>
      <c r="I8902" s="497"/>
      <c r="M8902" s="517"/>
    </row>
    <row r="8903" spans="7:13" x14ac:dyDescent="0.45">
      <c r="G8903" s="497"/>
      <c r="I8903" s="497"/>
      <c r="M8903" s="517"/>
    </row>
    <row r="8904" spans="7:13" x14ac:dyDescent="0.45">
      <c r="G8904" s="497"/>
      <c r="I8904" s="497"/>
      <c r="M8904" s="517"/>
    </row>
    <row r="8905" spans="7:13" x14ac:dyDescent="0.45">
      <c r="G8905" s="497"/>
      <c r="I8905" s="497"/>
      <c r="M8905" s="517"/>
    </row>
    <row r="8906" spans="7:13" x14ac:dyDescent="0.45">
      <c r="G8906" s="497"/>
      <c r="I8906" s="497"/>
      <c r="M8906" s="517"/>
    </row>
    <row r="8907" spans="7:13" x14ac:dyDescent="0.45">
      <c r="G8907" s="497"/>
      <c r="I8907" s="497"/>
      <c r="M8907" s="517"/>
    </row>
    <row r="8908" spans="7:13" x14ac:dyDescent="0.45">
      <c r="G8908" s="497"/>
      <c r="I8908" s="497"/>
      <c r="M8908" s="517"/>
    </row>
    <row r="8909" spans="7:13" x14ac:dyDescent="0.45">
      <c r="G8909" s="497"/>
      <c r="I8909" s="497"/>
      <c r="M8909" s="517"/>
    </row>
    <row r="8910" spans="7:13" x14ac:dyDescent="0.45">
      <c r="G8910" s="497"/>
      <c r="I8910" s="497"/>
      <c r="M8910" s="517"/>
    </row>
    <row r="8911" spans="7:13" x14ac:dyDescent="0.45">
      <c r="G8911" s="497"/>
      <c r="I8911" s="497"/>
      <c r="M8911" s="517"/>
    </row>
    <row r="8912" spans="7:13" x14ac:dyDescent="0.45">
      <c r="G8912" s="497"/>
      <c r="I8912" s="497"/>
      <c r="M8912" s="517"/>
    </row>
    <row r="8913" spans="7:13" x14ac:dyDescent="0.45">
      <c r="G8913" s="497"/>
      <c r="I8913" s="497"/>
      <c r="M8913" s="517"/>
    </row>
    <row r="8914" spans="7:13" x14ac:dyDescent="0.45">
      <c r="G8914" s="497"/>
      <c r="I8914" s="497"/>
      <c r="M8914" s="517"/>
    </row>
    <row r="8915" spans="7:13" x14ac:dyDescent="0.45">
      <c r="G8915" s="497"/>
      <c r="I8915" s="497"/>
      <c r="M8915" s="517"/>
    </row>
    <row r="8916" spans="7:13" x14ac:dyDescent="0.45">
      <c r="G8916" s="497"/>
      <c r="I8916" s="497"/>
      <c r="M8916" s="517"/>
    </row>
    <row r="8917" spans="7:13" x14ac:dyDescent="0.45">
      <c r="G8917" s="497"/>
      <c r="I8917" s="497"/>
      <c r="M8917" s="517"/>
    </row>
    <row r="8918" spans="7:13" x14ac:dyDescent="0.45">
      <c r="G8918" s="497"/>
      <c r="I8918" s="497"/>
      <c r="M8918" s="517"/>
    </row>
    <row r="8919" spans="7:13" x14ac:dyDescent="0.45">
      <c r="G8919" s="497"/>
      <c r="I8919" s="497"/>
      <c r="M8919" s="517"/>
    </row>
    <row r="8920" spans="7:13" x14ac:dyDescent="0.45">
      <c r="G8920" s="497"/>
      <c r="I8920" s="497"/>
      <c r="M8920" s="517"/>
    </row>
    <row r="8921" spans="7:13" x14ac:dyDescent="0.45">
      <c r="G8921" s="497"/>
      <c r="I8921" s="497"/>
      <c r="M8921" s="517"/>
    </row>
    <row r="8922" spans="7:13" x14ac:dyDescent="0.45">
      <c r="G8922" s="497"/>
      <c r="I8922" s="497"/>
      <c r="M8922" s="517"/>
    </row>
    <row r="8923" spans="7:13" x14ac:dyDescent="0.45">
      <c r="G8923" s="497"/>
      <c r="I8923" s="497"/>
      <c r="M8923" s="517"/>
    </row>
    <row r="8924" spans="7:13" x14ac:dyDescent="0.45">
      <c r="G8924" s="497"/>
      <c r="I8924" s="497"/>
      <c r="M8924" s="517"/>
    </row>
    <row r="8925" spans="7:13" x14ac:dyDescent="0.45">
      <c r="G8925" s="497"/>
      <c r="I8925" s="497"/>
      <c r="M8925" s="517"/>
    </row>
    <row r="8926" spans="7:13" x14ac:dyDescent="0.45">
      <c r="G8926" s="497"/>
      <c r="I8926" s="497"/>
      <c r="M8926" s="517"/>
    </row>
    <row r="8927" spans="7:13" x14ac:dyDescent="0.45">
      <c r="G8927" s="497"/>
      <c r="I8927" s="497"/>
      <c r="M8927" s="517"/>
    </row>
    <row r="8928" spans="7:13" x14ac:dyDescent="0.45">
      <c r="I8928" s="497"/>
    </row>
    <row r="8929" spans="7:13" x14ac:dyDescent="0.45">
      <c r="G8929" s="497"/>
      <c r="I8929" s="497"/>
      <c r="M8929" s="517"/>
    </row>
    <row r="8930" spans="7:13" x14ac:dyDescent="0.45">
      <c r="G8930" s="497"/>
      <c r="I8930" s="497"/>
      <c r="M8930" s="517"/>
    </row>
    <row r="8931" spans="7:13" x14ac:dyDescent="0.45">
      <c r="G8931" s="497"/>
      <c r="I8931" s="497"/>
      <c r="M8931" s="517"/>
    </row>
    <row r="8932" spans="7:13" x14ac:dyDescent="0.45">
      <c r="G8932" s="497"/>
      <c r="I8932" s="497"/>
      <c r="M8932" s="517"/>
    </row>
    <row r="8933" spans="7:13" x14ac:dyDescent="0.45">
      <c r="G8933" s="497"/>
      <c r="I8933" s="497"/>
      <c r="M8933" s="497"/>
    </row>
    <row r="8934" spans="7:13" x14ac:dyDescent="0.45">
      <c r="G8934" s="497"/>
      <c r="I8934" s="497"/>
      <c r="M8934" s="517"/>
    </row>
    <row r="8935" spans="7:13" x14ac:dyDescent="0.45">
      <c r="G8935" s="497"/>
      <c r="I8935" s="497"/>
      <c r="M8935" s="517"/>
    </row>
    <row r="8936" spans="7:13" x14ac:dyDescent="0.45">
      <c r="G8936" s="497"/>
      <c r="I8936" s="497"/>
      <c r="M8936" s="517"/>
    </row>
    <row r="8937" spans="7:13" x14ac:dyDescent="0.45">
      <c r="G8937" s="497"/>
      <c r="I8937" s="497"/>
      <c r="M8937" s="517"/>
    </row>
    <row r="8938" spans="7:13" x14ac:dyDescent="0.45">
      <c r="G8938" s="497"/>
      <c r="I8938" s="497"/>
      <c r="M8938" s="517"/>
    </row>
    <row r="8939" spans="7:13" x14ac:dyDescent="0.45">
      <c r="G8939" s="497"/>
      <c r="I8939" s="497"/>
      <c r="M8939" s="497"/>
    </row>
    <row r="8940" spans="7:13" x14ac:dyDescent="0.45">
      <c r="G8940" s="497"/>
      <c r="I8940" s="497"/>
      <c r="M8940" s="517"/>
    </row>
    <row r="8941" spans="7:13" x14ac:dyDescent="0.45">
      <c r="G8941" s="497"/>
      <c r="I8941" s="497"/>
      <c r="M8941" s="517"/>
    </row>
    <row r="8942" spans="7:13" x14ac:dyDescent="0.45">
      <c r="G8942" s="497"/>
      <c r="I8942" s="497"/>
      <c r="M8942" s="517"/>
    </row>
    <row r="8943" spans="7:13" x14ac:dyDescent="0.45">
      <c r="G8943" s="497"/>
      <c r="I8943" s="497"/>
      <c r="M8943" s="517"/>
    </row>
    <row r="8944" spans="7:13" x14ac:dyDescent="0.45">
      <c r="G8944" s="497"/>
      <c r="I8944" s="497"/>
      <c r="M8944" s="517"/>
    </row>
    <row r="8945" spans="7:13" x14ac:dyDescent="0.45">
      <c r="G8945" s="497"/>
      <c r="I8945" s="497"/>
      <c r="M8945" s="517"/>
    </row>
    <row r="8946" spans="7:13" x14ac:dyDescent="0.45">
      <c r="G8946" s="497"/>
      <c r="I8946" s="497"/>
      <c r="M8946" s="517"/>
    </row>
    <row r="8947" spans="7:13" x14ac:dyDescent="0.45">
      <c r="G8947" s="497"/>
      <c r="I8947" s="497"/>
      <c r="M8947" s="517"/>
    </row>
    <row r="8948" spans="7:13" x14ac:dyDescent="0.45">
      <c r="G8948" s="497"/>
      <c r="I8948" s="497"/>
      <c r="M8948" s="517"/>
    </row>
    <row r="8949" spans="7:13" x14ac:dyDescent="0.45">
      <c r="G8949" s="497"/>
      <c r="I8949" s="497"/>
      <c r="M8949" s="517"/>
    </row>
    <row r="8950" spans="7:13" x14ac:dyDescent="0.45">
      <c r="G8950" s="497"/>
      <c r="I8950" s="497"/>
      <c r="M8950" s="517"/>
    </row>
    <row r="8951" spans="7:13" x14ac:dyDescent="0.45">
      <c r="G8951" s="497"/>
      <c r="I8951" s="497"/>
      <c r="M8951" s="517"/>
    </row>
    <row r="8952" spans="7:13" x14ac:dyDescent="0.45">
      <c r="G8952" s="497"/>
      <c r="I8952" s="497"/>
      <c r="M8952" s="517"/>
    </row>
    <row r="8953" spans="7:13" x14ac:dyDescent="0.45">
      <c r="G8953" s="497"/>
      <c r="I8953" s="497"/>
      <c r="M8953" s="517"/>
    </row>
    <row r="8954" spans="7:13" x14ac:dyDescent="0.45">
      <c r="G8954" s="497"/>
      <c r="I8954" s="497"/>
      <c r="M8954" s="517"/>
    </row>
    <row r="8955" spans="7:13" x14ac:dyDescent="0.45">
      <c r="G8955" s="497"/>
      <c r="I8955" s="497"/>
      <c r="M8955" s="517"/>
    </row>
    <row r="8956" spans="7:13" x14ac:dyDescent="0.45">
      <c r="G8956" s="497"/>
      <c r="I8956" s="497"/>
      <c r="M8956" s="517"/>
    </row>
    <row r="8957" spans="7:13" x14ac:dyDescent="0.45">
      <c r="G8957" s="497"/>
      <c r="I8957" s="497"/>
      <c r="M8957" s="517"/>
    </row>
    <row r="8958" spans="7:13" x14ac:dyDescent="0.45">
      <c r="G8958" s="497"/>
      <c r="I8958" s="497"/>
      <c r="M8958" s="517"/>
    </row>
    <row r="8959" spans="7:13" x14ac:dyDescent="0.45">
      <c r="G8959" s="497"/>
      <c r="I8959" s="497"/>
      <c r="M8959" s="517"/>
    </row>
    <row r="8960" spans="7:13" x14ac:dyDescent="0.45">
      <c r="G8960" s="497"/>
      <c r="I8960" s="497"/>
      <c r="M8960" s="517"/>
    </row>
    <row r="8961" spans="7:13" x14ac:dyDescent="0.45">
      <c r="G8961" s="497"/>
      <c r="I8961" s="497"/>
      <c r="M8961" s="517"/>
    </row>
    <row r="8962" spans="7:13" x14ac:dyDescent="0.45">
      <c r="G8962" s="497"/>
      <c r="I8962" s="497"/>
      <c r="M8962" s="517"/>
    </row>
    <row r="8963" spans="7:13" x14ac:dyDescent="0.45">
      <c r="G8963" s="497"/>
      <c r="I8963" s="497"/>
      <c r="M8963" s="517"/>
    </row>
    <row r="8964" spans="7:13" x14ac:dyDescent="0.45">
      <c r="G8964" s="497"/>
      <c r="I8964" s="497"/>
      <c r="M8964" s="517"/>
    </row>
    <row r="8965" spans="7:13" x14ac:dyDescent="0.45">
      <c r="G8965" s="497"/>
      <c r="I8965" s="497"/>
      <c r="M8965" s="517"/>
    </row>
    <row r="8966" spans="7:13" x14ac:dyDescent="0.45">
      <c r="G8966" s="497"/>
      <c r="I8966" s="497"/>
      <c r="M8966" s="517"/>
    </row>
    <row r="8967" spans="7:13" x14ac:dyDescent="0.45">
      <c r="G8967" s="497"/>
      <c r="I8967" s="497"/>
      <c r="M8967" s="517"/>
    </row>
    <row r="8968" spans="7:13" x14ac:dyDescent="0.45">
      <c r="G8968" s="497"/>
      <c r="I8968" s="497"/>
      <c r="M8968" s="517"/>
    </row>
    <row r="8969" spans="7:13" x14ac:dyDescent="0.45">
      <c r="G8969" s="497"/>
      <c r="I8969" s="497"/>
      <c r="M8969" s="517"/>
    </row>
    <row r="8970" spans="7:13" x14ac:dyDescent="0.45">
      <c r="G8970" s="497"/>
      <c r="I8970" s="497"/>
      <c r="M8970" s="517"/>
    </row>
    <row r="8971" spans="7:13" x14ac:dyDescent="0.45">
      <c r="G8971" s="497"/>
      <c r="I8971" s="497"/>
      <c r="M8971" s="517"/>
    </row>
    <row r="8972" spans="7:13" x14ac:dyDescent="0.45">
      <c r="G8972" s="497"/>
      <c r="I8972" s="497"/>
      <c r="M8972" s="517"/>
    </row>
    <row r="8973" spans="7:13" x14ac:dyDescent="0.45">
      <c r="G8973" s="497"/>
      <c r="I8973" s="497"/>
      <c r="M8973" s="517"/>
    </row>
    <row r="8974" spans="7:13" x14ac:dyDescent="0.45">
      <c r="G8974" s="497"/>
      <c r="I8974" s="497"/>
      <c r="M8974" s="517"/>
    </row>
    <row r="8975" spans="7:13" x14ac:dyDescent="0.45">
      <c r="G8975" s="497"/>
      <c r="I8975" s="497"/>
      <c r="M8975" s="517"/>
    </row>
    <row r="8976" spans="7:13" x14ac:dyDescent="0.45">
      <c r="G8976" s="497"/>
      <c r="I8976" s="497"/>
      <c r="M8976" s="517"/>
    </row>
    <row r="8977" spans="7:13" x14ac:dyDescent="0.45">
      <c r="G8977" s="497"/>
      <c r="I8977" s="497"/>
      <c r="M8977" s="517"/>
    </row>
    <row r="8978" spans="7:13" x14ac:dyDescent="0.45">
      <c r="G8978" s="497"/>
      <c r="I8978" s="497"/>
      <c r="M8978" s="517"/>
    </row>
    <row r="8979" spans="7:13" x14ac:dyDescent="0.45">
      <c r="G8979" s="497"/>
      <c r="I8979" s="497"/>
      <c r="M8979" s="517"/>
    </row>
    <row r="8980" spans="7:13" x14ac:dyDescent="0.45">
      <c r="G8980" s="497"/>
      <c r="I8980" s="497"/>
      <c r="M8980" s="517"/>
    </row>
    <row r="8981" spans="7:13" x14ac:dyDescent="0.45">
      <c r="G8981" s="497"/>
      <c r="I8981" s="497"/>
      <c r="M8981" s="517"/>
    </row>
    <row r="8982" spans="7:13" x14ac:dyDescent="0.45">
      <c r="G8982" s="497"/>
      <c r="I8982" s="497"/>
      <c r="M8982" s="517"/>
    </row>
    <row r="8983" spans="7:13" x14ac:dyDescent="0.45">
      <c r="G8983" s="497"/>
      <c r="I8983" s="497"/>
      <c r="M8983" s="517"/>
    </row>
    <row r="8984" spans="7:13" x14ac:dyDescent="0.45">
      <c r="G8984" s="497"/>
      <c r="I8984" s="497"/>
      <c r="M8984" s="517"/>
    </row>
    <row r="8985" spans="7:13" x14ac:dyDescent="0.45">
      <c r="G8985" s="497"/>
      <c r="I8985" s="497"/>
      <c r="M8985" s="517"/>
    </row>
    <row r="8986" spans="7:13" x14ac:dyDescent="0.45">
      <c r="G8986" s="497"/>
      <c r="I8986" s="497"/>
      <c r="M8986" s="517"/>
    </row>
    <row r="8987" spans="7:13" x14ac:dyDescent="0.45">
      <c r="G8987" s="497"/>
      <c r="I8987" s="497"/>
      <c r="M8987" s="517"/>
    </row>
    <row r="8988" spans="7:13" x14ac:dyDescent="0.45">
      <c r="G8988" s="497"/>
      <c r="I8988" s="497"/>
      <c r="M8988" s="517"/>
    </row>
    <row r="8989" spans="7:13" x14ac:dyDescent="0.45">
      <c r="G8989" s="497"/>
      <c r="I8989" s="497"/>
      <c r="M8989" s="517"/>
    </row>
    <row r="8990" spans="7:13" x14ac:dyDescent="0.45">
      <c r="G8990" s="497"/>
      <c r="I8990" s="497"/>
      <c r="M8990" s="517"/>
    </row>
    <row r="8991" spans="7:13" x14ac:dyDescent="0.45">
      <c r="G8991" s="497"/>
      <c r="I8991" s="497"/>
      <c r="M8991" s="517"/>
    </row>
    <row r="8992" spans="7:13" x14ac:dyDescent="0.45">
      <c r="G8992" s="497"/>
      <c r="I8992" s="497"/>
      <c r="M8992" s="517"/>
    </row>
    <row r="8993" spans="7:13" x14ac:dyDescent="0.45">
      <c r="G8993" s="497"/>
      <c r="I8993" s="497"/>
      <c r="M8993" s="517"/>
    </row>
    <row r="8994" spans="7:13" x14ac:dyDescent="0.45">
      <c r="G8994" s="497"/>
      <c r="I8994" s="497"/>
      <c r="M8994" s="517"/>
    </row>
    <row r="8995" spans="7:13" x14ac:dyDescent="0.45">
      <c r="G8995" s="497"/>
      <c r="I8995" s="497"/>
      <c r="M8995" s="517"/>
    </row>
    <row r="8996" spans="7:13" x14ac:dyDescent="0.45">
      <c r="G8996" s="497"/>
      <c r="I8996" s="497"/>
      <c r="M8996" s="517"/>
    </row>
    <row r="8997" spans="7:13" x14ac:dyDescent="0.45">
      <c r="I8997" s="497"/>
    </row>
    <row r="8998" spans="7:13" x14ac:dyDescent="0.45">
      <c r="G8998" s="497"/>
      <c r="I8998" s="497"/>
      <c r="M8998" s="517"/>
    </row>
    <row r="8999" spans="7:13" x14ac:dyDescent="0.45">
      <c r="G8999" s="497"/>
      <c r="I8999" s="497"/>
      <c r="M8999" s="517"/>
    </row>
    <row r="9000" spans="7:13" x14ac:dyDescent="0.45">
      <c r="G9000" s="497"/>
      <c r="I9000" s="497"/>
      <c r="M9000" s="517"/>
    </row>
    <row r="9001" spans="7:13" x14ac:dyDescent="0.45">
      <c r="G9001" s="497"/>
      <c r="I9001" s="497"/>
      <c r="M9001" s="517"/>
    </row>
    <row r="9002" spans="7:13" x14ac:dyDescent="0.45">
      <c r="G9002" s="497"/>
      <c r="I9002" s="497"/>
      <c r="M9002" s="517"/>
    </row>
    <row r="9003" spans="7:13" x14ac:dyDescent="0.45">
      <c r="G9003" s="497"/>
      <c r="I9003" s="497"/>
      <c r="M9003" s="517"/>
    </row>
    <row r="9004" spans="7:13" x14ac:dyDescent="0.45">
      <c r="G9004" s="497"/>
      <c r="I9004" s="497"/>
      <c r="M9004" s="517"/>
    </row>
    <row r="9005" spans="7:13" x14ac:dyDescent="0.45">
      <c r="I9005" s="497"/>
    </row>
    <row r="9006" spans="7:13" x14ac:dyDescent="0.45">
      <c r="G9006" s="497"/>
      <c r="I9006" s="497"/>
      <c r="M9006" s="517"/>
    </row>
    <row r="9007" spans="7:13" x14ac:dyDescent="0.45">
      <c r="G9007" s="497"/>
      <c r="I9007" s="497"/>
      <c r="M9007" s="517"/>
    </row>
    <row r="9008" spans="7:13" x14ac:dyDescent="0.45">
      <c r="G9008" s="497"/>
      <c r="I9008" s="497"/>
      <c r="M9008" s="517"/>
    </row>
    <row r="9009" spans="7:13" x14ac:dyDescent="0.45">
      <c r="G9009" s="497"/>
      <c r="I9009" s="497"/>
      <c r="M9009" s="517"/>
    </row>
    <row r="9010" spans="7:13" x14ac:dyDescent="0.45">
      <c r="G9010" s="497"/>
      <c r="I9010" s="497"/>
      <c r="M9010" s="517"/>
    </row>
    <row r="9011" spans="7:13" x14ac:dyDescent="0.45">
      <c r="G9011" s="497"/>
      <c r="I9011" s="497"/>
      <c r="M9011" s="517"/>
    </row>
    <row r="9012" spans="7:13" x14ac:dyDescent="0.45">
      <c r="G9012" s="497"/>
      <c r="I9012" s="497"/>
      <c r="M9012" s="517"/>
    </row>
    <row r="9013" spans="7:13" x14ac:dyDescent="0.45">
      <c r="I9013" s="497"/>
    </row>
    <row r="9014" spans="7:13" x14ac:dyDescent="0.45">
      <c r="I9014" s="497"/>
    </row>
    <row r="9015" spans="7:13" x14ac:dyDescent="0.45">
      <c r="G9015" s="497"/>
      <c r="I9015" s="497"/>
      <c r="M9015" s="517"/>
    </row>
    <row r="9016" spans="7:13" x14ac:dyDescent="0.45">
      <c r="G9016" s="497"/>
      <c r="I9016" s="497"/>
      <c r="M9016" s="517"/>
    </row>
    <row r="9017" spans="7:13" x14ac:dyDescent="0.45">
      <c r="G9017" s="497"/>
      <c r="I9017" s="497"/>
      <c r="M9017" s="517"/>
    </row>
    <row r="9018" spans="7:13" x14ac:dyDescent="0.45">
      <c r="G9018" s="497"/>
      <c r="I9018" s="497"/>
      <c r="M9018" s="517"/>
    </row>
    <row r="9019" spans="7:13" x14ac:dyDescent="0.45">
      <c r="G9019" s="497"/>
      <c r="I9019" s="497"/>
      <c r="M9019" s="517"/>
    </row>
    <row r="9020" spans="7:13" x14ac:dyDescent="0.45">
      <c r="G9020" s="497"/>
      <c r="I9020" s="497"/>
      <c r="M9020" s="517"/>
    </row>
    <row r="9021" spans="7:13" x14ac:dyDescent="0.45">
      <c r="G9021" s="497"/>
      <c r="I9021" s="497"/>
      <c r="M9021" s="517"/>
    </row>
    <row r="9022" spans="7:13" x14ac:dyDescent="0.45">
      <c r="G9022" s="497"/>
      <c r="I9022" s="497"/>
      <c r="M9022" s="517"/>
    </row>
    <row r="9023" spans="7:13" x14ac:dyDescent="0.45">
      <c r="G9023" s="497"/>
      <c r="I9023" s="497"/>
      <c r="M9023" s="517"/>
    </row>
    <row r="9024" spans="7:13" x14ac:dyDescent="0.45">
      <c r="I9024" s="497"/>
    </row>
    <row r="9025" spans="7:13" x14ac:dyDescent="0.45">
      <c r="I9025" s="497"/>
    </row>
    <row r="9026" spans="7:13" x14ac:dyDescent="0.45">
      <c r="G9026" s="497"/>
      <c r="I9026" s="497"/>
      <c r="M9026" s="517"/>
    </row>
    <row r="9027" spans="7:13" x14ac:dyDescent="0.45">
      <c r="G9027" s="497"/>
      <c r="I9027" s="497"/>
      <c r="M9027" s="517"/>
    </row>
    <row r="9028" spans="7:13" x14ac:dyDescent="0.45">
      <c r="G9028" s="497"/>
      <c r="I9028" s="497"/>
      <c r="M9028" s="517"/>
    </row>
    <row r="9029" spans="7:13" x14ac:dyDescent="0.45">
      <c r="G9029" s="497"/>
      <c r="I9029" s="497"/>
      <c r="M9029" s="517"/>
    </row>
    <row r="9030" spans="7:13" x14ac:dyDescent="0.45">
      <c r="I9030" s="497"/>
    </row>
    <row r="9031" spans="7:13" x14ac:dyDescent="0.45">
      <c r="G9031" s="497"/>
      <c r="I9031" s="497"/>
      <c r="M9031" s="517"/>
    </row>
    <row r="9032" spans="7:13" x14ac:dyDescent="0.45">
      <c r="G9032" s="497"/>
      <c r="I9032" s="497"/>
      <c r="M9032" s="517"/>
    </row>
    <row r="9033" spans="7:13" x14ac:dyDescent="0.45">
      <c r="I9033" s="497"/>
    </row>
    <row r="9034" spans="7:13" x14ac:dyDescent="0.45">
      <c r="G9034" s="497"/>
      <c r="I9034" s="497"/>
      <c r="M9034" s="517"/>
    </row>
    <row r="9035" spans="7:13" x14ac:dyDescent="0.45">
      <c r="G9035" s="497"/>
      <c r="I9035" s="497"/>
      <c r="M9035" s="517"/>
    </row>
    <row r="9036" spans="7:13" x14ac:dyDescent="0.45">
      <c r="G9036" s="497"/>
      <c r="I9036" s="497"/>
      <c r="M9036" s="517"/>
    </row>
    <row r="9037" spans="7:13" x14ac:dyDescent="0.45">
      <c r="G9037" s="497"/>
      <c r="I9037" s="497"/>
      <c r="M9037" s="517"/>
    </row>
    <row r="9038" spans="7:13" x14ac:dyDescent="0.45">
      <c r="I9038" s="497"/>
    </row>
    <row r="9039" spans="7:13" x14ac:dyDescent="0.45">
      <c r="G9039" s="497"/>
      <c r="I9039" s="497"/>
      <c r="M9039" s="517"/>
    </row>
    <row r="9040" spans="7:13" x14ac:dyDescent="0.45">
      <c r="G9040" s="497"/>
      <c r="I9040" s="497"/>
      <c r="M9040" s="517"/>
    </row>
    <row r="9041" spans="7:13" x14ac:dyDescent="0.45">
      <c r="G9041" s="497"/>
      <c r="I9041" s="497"/>
      <c r="M9041" s="517"/>
    </row>
    <row r="9042" spans="7:13" x14ac:dyDescent="0.45">
      <c r="G9042" s="497"/>
      <c r="I9042" s="497"/>
      <c r="M9042" s="517"/>
    </row>
    <row r="9043" spans="7:13" x14ac:dyDescent="0.45">
      <c r="G9043" s="497"/>
      <c r="I9043" s="497"/>
      <c r="M9043" s="517"/>
    </row>
    <row r="9044" spans="7:13" x14ac:dyDescent="0.45">
      <c r="G9044" s="497"/>
      <c r="I9044" s="497"/>
      <c r="M9044" s="517"/>
    </row>
    <row r="9045" spans="7:13" x14ac:dyDescent="0.45">
      <c r="G9045" s="497"/>
      <c r="I9045" s="497"/>
      <c r="M9045" s="517"/>
    </row>
    <row r="9046" spans="7:13" x14ac:dyDescent="0.45">
      <c r="G9046" s="497"/>
      <c r="I9046" s="497"/>
      <c r="M9046" s="517"/>
    </row>
    <row r="9047" spans="7:13" x14ac:dyDescent="0.45">
      <c r="I9047" s="497"/>
    </row>
    <row r="9048" spans="7:13" x14ac:dyDescent="0.45">
      <c r="I9048" s="497"/>
    </row>
    <row r="9049" spans="7:13" x14ac:dyDescent="0.45">
      <c r="G9049" s="497"/>
      <c r="I9049" s="497"/>
      <c r="M9049" s="517"/>
    </row>
    <row r="9050" spans="7:13" x14ac:dyDescent="0.45">
      <c r="G9050" s="497"/>
      <c r="I9050" s="497"/>
      <c r="M9050" s="517"/>
    </row>
    <row r="9051" spans="7:13" x14ac:dyDescent="0.45">
      <c r="G9051" s="497"/>
      <c r="I9051" s="497"/>
      <c r="M9051" s="517"/>
    </row>
    <row r="9052" spans="7:13" x14ac:dyDescent="0.45">
      <c r="G9052" s="497"/>
      <c r="I9052" s="497"/>
      <c r="M9052" s="517"/>
    </row>
    <row r="9053" spans="7:13" x14ac:dyDescent="0.45">
      <c r="G9053" s="497"/>
      <c r="I9053" s="497"/>
      <c r="M9053" s="517"/>
    </row>
    <row r="9054" spans="7:13" x14ac:dyDescent="0.45">
      <c r="G9054" s="497"/>
      <c r="I9054" s="497"/>
      <c r="M9054" s="517"/>
    </row>
    <row r="9055" spans="7:13" x14ac:dyDescent="0.45">
      <c r="G9055" s="497"/>
      <c r="I9055" s="497"/>
      <c r="M9055" s="517"/>
    </row>
    <row r="9056" spans="7:13" x14ac:dyDescent="0.45">
      <c r="G9056" s="497"/>
      <c r="I9056" s="497"/>
      <c r="M9056" s="517"/>
    </row>
    <row r="9057" spans="7:13" x14ac:dyDescent="0.45">
      <c r="G9057" s="497"/>
      <c r="I9057" s="497"/>
      <c r="M9057" s="517"/>
    </row>
    <row r="9058" spans="7:13" x14ac:dyDescent="0.45">
      <c r="G9058" s="497"/>
      <c r="I9058" s="497"/>
      <c r="M9058" s="517"/>
    </row>
    <row r="9059" spans="7:13" x14ac:dyDescent="0.45">
      <c r="G9059" s="497"/>
      <c r="I9059" s="497"/>
      <c r="M9059" s="517"/>
    </row>
    <row r="9060" spans="7:13" x14ac:dyDescent="0.45">
      <c r="G9060" s="497"/>
      <c r="I9060" s="497"/>
      <c r="M9060" s="517"/>
    </row>
    <row r="9061" spans="7:13" x14ac:dyDescent="0.45">
      <c r="G9061" s="497"/>
      <c r="I9061" s="497"/>
      <c r="M9061" s="517"/>
    </row>
    <row r="9062" spans="7:13" x14ac:dyDescent="0.45">
      <c r="I9062" s="497"/>
    </row>
    <row r="9063" spans="7:13" x14ac:dyDescent="0.45">
      <c r="G9063" s="497"/>
      <c r="I9063" s="497"/>
      <c r="M9063" s="517"/>
    </row>
    <row r="9064" spans="7:13" x14ac:dyDescent="0.45">
      <c r="G9064" s="497"/>
      <c r="I9064" s="497"/>
      <c r="M9064" s="517"/>
    </row>
    <row r="9065" spans="7:13" x14ac:dyDescent="0.45">
      <c r="G9065" s="497"/>
      <c r="I9065" s="497"/>
      <c r="M9065" s="517"/>
    </row>
    <row r="9066" spans="7:13" x14ac:dyDescent="0.45">
      <c r="I9066" s="497"/>
    </row>
    <row r="9067" spans="7:13" x14ac:dyDescent="0.45">
      <c r="G9067" s="497"/>
      <c r="I9067" s="497"/>
      <c r="M9067" s="517"/>
    </row>
    <row r="9068" spans="7:13" x14ac:dyDescent="0.45">
      <c r="G9068" s="497"/>
      <c r="I9068" s="497"/>
      <c r="M9068" s="517"/>
    </row>
    <row r="9069" spans="7:13" x14ac:dyDescent="0.45">
      <c r="G9069" s="497"/>
      <c r="I9069" s="497"/>
      <c r="M9069" s="517"/>
    </row>
    <row r="9070" spans="7:13" x14ac:dyDescent="0.45">
      <c r="G9070" s="497"/>
      <c r="I9070" s="497"/>
      <c r="M9070" s="517"/>
    </row>
    <row r="9071" spans="7:13" x14ac:dyDescent="0.45">
      <c r="G9071" s="497"/>
      <c r="I9071" s="497"/>
      <c r="M9071" s="517"/>
    </row>
    <row r="9072" spans="7:13" x14ac:dyDescent="0.45">
      <c r="I9072" s="497"/>
    </row>
    <row r="9073" spans="7:13" x14ac:dyDescent="0.45">
      <c r="G9073" s="497"/>
      <c r="I9073" s="497"/>
      <c r="M9073" s="517"/>
    </row>
    <row r="9074" spans="7:13" x14ac:dyDescent="0.45">
      <c r="G9074" s="497"/>
      <c r="I9074" s="497"/>
      <c r="M9074" s="517"/>
    </row>
    <row r="9075" spans="7:13" x14ac:dyDescent="0.45">
      <c r="G9075" s="497"/>
      <c r="I9075" s="497"/>
      <c r="M9075" s="517"/>
    </row>
    <row r="9076" spans="7:13" x14ac:dyDescent="0.45">
      <c r="G9076" s="497"/>
      <c r="I9076" s="497"/>
      <c r="M9076" s="517"/>
    </row>
    <row r="9077" spans="7:13" x14ac:dyDescent="0.45">
      <c r="G9077" s="497"/>
      <c r="I9077" s="497"/>
      <c r="M9077" s="517"/>
    </row>
    <row r="9078" spans="7:13" x14ac:dyDescent="0.45">
      <c r="G9078" s="497"/>
      <c r="I9078" s="497"/>
      <c r="M9078" s="517"/>
    </row>
    <row r="9079" spans="7:13" x14ac:dyDescent="0.45">
      <c r="G9079" s="497"/>
      <c r="I9079" s="497"/>
      <c r="M9079" s="517"/>
    </row>
    <row r="9080" spans="7:13" x14ac:dyDescent="0.45">
      <c r="G9080" s="497"/>
      <c r="I9080" s="497"/>
      <c r="M9080" s="517"/>
    </row>
    <row r="9081" spans="7:13" x14ac:dyDescent="0.45">
      <c r="G9081" s="497"/>
      <c r="I9081" s="497"/>
      <c r="M9081" s="517"/>
    </row>
    <row r="9082" spans="7:13" x14ac:dyDescent="0.45">
      <c r="G9082" s="497"/>
      <c r="I9082" s="497"/>
      <c r="M9082" s="517"/>
    </row>
    <row r="9083" spans="7:13" x14ac:dyDescent="0.45">
      <c r="G9083" s="497"/>
      <c r="I9083" s="497"/>
      <c r="M9083" s="517"/>
    </row>
    <row r="9084" spans="7:13" x14ac:dyDescent="0.45">
      <c r="G9084" s="497"/>
      <c r="I9084" s="497"/>
      <c r="M9084" s="517"/>
    </row>
    <row r="9085" spans="7:13" x14ac:dyDescent="0.45">
      <c r="G9085" s="497"/>
      <c r="I9085" s="497"/>
      <c r="M9085" s="517"/>
    </row>
    <row r="9086" spans="7:13" x14ac:dyDescent="0.45">
      <c r="I9086" s="497"/>
    </row>
    <row r="9087" spans="7:13" x14ac:dyDescent="0.45">
      <c r="G9087" s="497"/>
      <c r="I9087" s="497"/>
      <c r="M9087" s="517"/>
    </row>
    <row r="9088" spans="7:13" x14ac:dyDescent="0.45">
      <c r="G9088" s="497"/>
      <c r="I9088" s="497"/>
      <c r="M9088" s="517"/>
    </row>
    <row r="9089" spans="7:13" x14ac:dyDescent="0.45">
      <c r="G9089" s="497"/>
      <c r="I9089" s="497"/>
      <c r="M9089" s="517"/>
    </row>
    <row r="9090" spans="7:13" x14ac:dyDescent="0.45">
      <c r="G9090" s="497"/>
      <c r="I9090" s="497"/>
      <c r="M9090" s="497"/>
    </row>
    <row r="9091" spans="7:13" x14ac:dyDescent="0.45">
      <c r="G9091" s="497"/>
      <c r="I9091" s="497"/>
      <c r="M9091" s="517"/>
    </row>
    <row r="9092" spans="7:13" x14ac:dyDescent="0.45">
      <c r="G9092" s="497"/>
      <c r="I9092" s="497"/>
      <c r="M9092" s="517"/>
    </row>
    <row r="9093" spans="7:13" x14ac:dyDescent="0.45">
      <c r="G9093" s="497"/>
      <c r="I9093" s="497"/>
      <c r="M9093" s="517"/>
    </row>
    <row r="9094" spans="7:13" x14ac:dyDescent="0.45">
      <c r="G9094" s="497"/>
      <c r="I9094" s="497"/>
      <c r="M9094" s="517"/>
    </row>
    <row r="9095" spans="7:13" x14ac:dyDescent="0.45">
      <c r="G9095" s="497"/>
      <c r="I9095" s="497"/>
      <c r="M9095" s="517"/>
    </row>
    <row r="9096" spans="7:13" x14ac:dyDescent="0.45">
      <c r="G9096" s="497"/>
      <c r="I9096" s="497"/>
      <c r="M9096" s="517"/>
    </row>
    <row r="9097" spans="7:13" x14ac:dyDescent="0.45">
      <c r="G9097" s="497"/>
      <c r="I9097" s="497"/>
      <c r="M9097" s="517"/>
    </row>
    <row r="9098" spans="7:13" x14ac:dyDescent="0.45">
      <c r="G9098" s="497"/>
      <c r="I9098" s="497"/>
      <c r="M9098" s="517"/>
    </row>
    <row r="9099" spans="7:13" x14ac:dyDescent="0.45">
      <c r="G9099" s="497"/>
      <c r="I9099" s="497"/>
      <c r="M9099" s="517"/>
    </row>
    <row r="9100" spans="7:13" x14ac:dyDescent="0.45">
      <c r="G9100" s="497"/>
      <c r="I9100" s="497"/>
      <c r="M9100" s="517"/>
    </row>
    <row r="9101" spans="7:13" x14ac:dyDescent="0.45">
      <c r="G9101" s="497"/>
      <c r="I9101" s="497"/>
      <c r="M9101" s="517"/>
    </row>
    <row r="9102" spans="7:13" x14ac:dyDescent="0.45">
      <c r="G9102" s="497"/>
      <c r="I9102" s="497"/>
      <c r="M9102" s="518"/>
    </row>
    <row r="9103" spans="7:13" x14ac:dyDescent="0.45">
      <c r="G9103" s="497"/>
      <c r="I9103" s="497"/>
      <c r="M9103" s="517"/>
    </row>
    <row r="9104" spans="7:13" x14ac:dyDescent="0.45">
      <c r="G9104" s="497"/>
      <c r="I9104" s="497"/>
      <c r="M9104" s="517"/>
    </row>
    <row r="9105" spans="7:13" x14ac:dyDescent="0.45">
      <c r="G9105" s="497"/>
      <c r="I9105" s="497"/>
      <c r="M9105" s="517"/>
    </row>
    <row r="9106" spans="7:13" x14ac:dyDescent="0.45">
      <c r="G9106" s="497"/>
      <c r="I9106" s="497"/>
      <c r="M9106" s="517"/>
    </row>
    <row r="9107" spans="7:13" x14ac:dyDescent="0.45">
      <c r="G9107" s="497"/>
      <c r="I9107" s="497"/>
      <c r="M9107" s="517"/>
    </row>
    <row r="9108" spans="7:13" x14ac:dyDescent="0.45">
      <c r="G9108" s="497"/>
      <c r="I9108" s="497"/>
      <c r="M9108" s="517"/>
    </row>
    <row r="9109" spans="7:13" x14ac:dyDescent="0.45">
      <c r="G9109" s="497"/>
      <c r="I9109" s="497"/>
      <c r="M9109" s="517"/>
    </row>
    <row r="9110" spans="7:13" x14ac:dyDescent="0.45">
      <c r="G9110" s="497"/>
      <c r="I9110" s="497"/>
      <c r="M9110" s="517"/>
    </row>
    <row r="9111" spans="7:13" x14ac:dyDescent="0.45">
      <c r="G9111" s="497"/>
      <c r="I9111" s="497"/>
      <c r="M9111" s="517"/>
    </row>
    <row r="9112" spans="7:13" x14ac:dyDescent="0.45">
      <c r="G9112" s="497"/>
      <c r="I9112" s="497"/>
      <c r="M9112" s="518"/>
    </row>
    <row r="9113" spans="7:13" x14ac:dyDescent="0.45">
      <c r="G9113" s="497"/>
      <c r="I9113" s="497"/>
      <c r="M9113" s="517"/>
    </row>
    <row r="9114" spans="7:13" x14ac:dyDescent="0.45">
      <c r="G9114" s="497"/>
      <c r="I9114" s="497"/>
      <c r="M9114" s="517"/>
    </row>
    <row r="9115" spans="7:13" x14ac:dyDescent="0.45">
      <c r="G9115" s="497"/>
      <c r="I9115" s="497"/>
      <c r="M9115" s="517"/>
    </row>
    <row r="9116" spans="7:13" x14ac:dyDescent="0.45">
      <c r="G9116" s="497"/>
      <c r="I9116" s="497"/>
      <c r="M9116" s="517"/>
    </row>
    <row r="9117" spans="7:13" x14ac:dyDescent="0.45">
      <c r="I9117" s="497"/>
    </row>
    <row r="9118" spans="7:13" x14ac:dyDescent="0.45">
      <c r="G9118" s="497"/>
      <c r="I9118" s="497"/>
      <c r="M9118" s="517"/>
    </row>
    <row r="9119" spans="7:13" x14ac:dyDescent="0.45">
      <c r="G9119" s="497"/>
      <c r="I9119" s="497"/>
      <c r="M9119" s="497"/>
    </row>
    <row r="9120" spans="7:13" x14ac:dyDescent="0.45">
      <c r="G9120" s="497"/>
      <c r="I9120" s="497"/>
      <c r="M9120" s="517"/>
    </row>
    <row r="9121" spans="7:13" x14ac:dyDescent="0.45">
      <c r="G9121" s="497"/>
      <c r="I9121" s="497"/>
      <c r="M9121" s="517"/>
    </row>
    <row r="9122" spans="7:13" x14ac:dyDescent="0.45">
      <c r="G9122" s="497"/>
      <c r="I9122" s="497"/>
      <c r="M9122" s="497"/>
    </row>
    <row r="9123" spans="7:13" x14ac:dyDescent="0.45">
      <c r="G9123" s="497"/>
      <c r="I9123" s="497"/>
      <c r="M9123" s="517"/>
    </row>
    <row r="9124" spans="7:13" x14ac:dyDescent="0.45">
      <c r="G9124" s="497"/>
      <c r="I9124" s="497"/>
      <c r="M9124" s="517"/>
    </row>
    <row r="9125" spans="7:13" x14ac:dyDescent="0.45">
      <c r="G9125" s="497"/>
      <c r="I9125" s="497"/>
      <c r="M9125" s="517"/>
    </row>
    <row r="9126" spans="7:13" x14ac:dyDescent="0.45">
      <c r="G9126" s="497"/>
      <c r="I9126" s="497"/>
      <c r="M9126" s="517"/>
    </row>
    <row r="9127" spans="7:13" x14ac:dyDescent="0.45">
      <c r="G9127" s="497"/>
      <c r="I9127" s="497"/>
      <c r="M9127" s="517"/>
    </row>
    <row r="9128" spans="7:13" x14ac:dyDescent="0.45">
      <c r="G9128" s="497"/>
      <c r="I9128" s="497"/>
      <c r="M9128" s="517"/>
    </row>
    <row r="9129" spans="7:13" x14ac:dyDescent="0.45">
      <c r="G9129" s="497"/>
      <c r="I9129" s="497"/>
      <c r="M9129" s="517"/>
    </row>
    <row r="9130" spans="7:13" x14ac:dyDescent="0.45">
      <c r="G9130" s="497"/>
      <c r="I9130" s="497"/>
      <c r="M9130" s="517"/>
    </row>
    <row r="9131" spans="7:13" x14ac:dyDescent="0.45">
      <c r="G9131" s="497"/>
      <c r="I9131" s="497"/>
      <c r="M9131" s="517"/>
    </row>
    <row r="9132" spans="7:13" x14ac:dyDescent="0.45">
      <c r="G9132" s="497"/>
      <c r="I9132" s="497"/>
      <c r="M9132" s="517"/>
    </row>
    <row r="9133" spans="7:13" x14ac:dyDescent="0.45">
      <c r="G9133" s="497"/>
      <c r="I9133" s="497"/>
      <c r="M9133" s="517"/>
    </row>
    <row r="9134" spans="7:13" x14ac:dyDescent="0.45">
      <c r="G9134" s="497"/>
      <c r="I9134" s="497"/>
      <c r="M9134" s="517"/>
    </row>
    <row r="9135" spans="7:13" x14ac:dyDescent="0.45">
      <c r="G9135" s="497"/>
      <c r="I9135" s="497"/>
      <c r="M9135" s="517"/>
    </row>
    <row r="9136" spans="7:13" x14ac:dyDescent="0.45">
      <c r="G9136" s="497"/>
      <c r="I9136" s="497"/>
      <c r="M9136" s="517"/>
    </row>
    <row r="9137" spans="7:13" x14ac:dyDescent="0.45">
      <c r="G9137" s="497"/>
      <c r="I9137" s="497"/>
      <c r="M9137" s="517"/>
    </row>
    <row r="9138" spans="7:13" x14ac:dyDescent="0.45">
      <c r="G9138" s="497"/>
      <c r="I9138" s="497"/>
      <c r="M9138" s="517"/>
    </row>
    <row r="9139" spans="7:13" x14ac:dyDescent="0.45">
      <c r="G9139" s="497"/>
      <c r="I9139" s="497"/>
      <c r="M9139" s="517"/>
    </row>
    <row r="9140" spans="7:13" x14ac:dyDescent="0.45">
      <c r="G9140" s="497"/>
      <c r="I9140" s="497"/>
      <c r="M9140" s="517"/>
    </row>
    <row r="9141" spans="7:13" x14ac:dyDescent="0.45">
      <c r="G9141" s="497"/>
      <c r="I9141" s="497"/>
      <c r="M9141" s="517"/>
    </row>
    <row r="9142" spans="7:13" x14ac:dyDescent="0.45">
      <c r="G9142" s="497"/>
      <c r="I9142" s="497"/>
      <c r="M9142" s="517"/>
    </row>
    <row r="9143" spans="7:13" x14ac:dyDescent="0.45">
      <c r="G9143" s="497"/>
      <c r="I9143" s="497"/>
      <c r="M9143" s="517"/>
    </row>
    <row r="9144" spans="7:13" x14ac:dyDescent="0.45">
      <c r="G9144" s="497"/>
      <c r="I9144" s="497"/>
      <c r="M9144" s="517"/>
    </row>
    <row r="9145" spans="7:13" x14ac:dyDescent="0.45">
      <c r="G9145" s="497"/>
      <c r="I9145" s="497"/>
      <c r="M9145" s="517"/>
    </row>
    <row r="9146" spans="7:13" x14ac:dyDescent="0.45">
      <c r="G9146" s="497"/>
      <c r="I9146" s="497"/>
      <c r="M9146" s="517"/>
    </row>
    <row r="9147" spans="7:13" x14ac:dyDescent="0.45">
      <c r="G9147" s="497"/>
      <c r="I9147" s="497"/>
      <c r="M9147" s="517"/>
    </row>
    <row r="9148" spans="7:13" x14ac:dyDescent="0.45">
      <c r="G9148" s="497"/>
      <c r="I9148" s="497"/>
      <c r="M9148" s="517"/>
    </row>
    <row r="9149" spans="7:13" x14ac:dyDescent="0.45">
      <c r="G9149" s="497"/>
      <c r="I9149" s="497"/>
      <c r="M9149" s="517"/>
    </row>
    <row r="9150" spans="7:13" x14ac:dyDescent="0.45">
      <c r="I9150" s="497"/>
    </row>
    <row r="9151" spans="7:13" x14ac:dyDescent="0.45">
      <c r="G9151" s="497"/>
      <c r="I9151" s="497"/>
      <c r="M9151" s="517"/>
    </row>
    <row r="9152" spans="7:13" x14ac:dyDescent="0.45">
      <c r="G9152" s="497"/>
      <c r="I9152" s="497"/>
      <c r="M9152" s="517"/>
    </row>
    <row r="9153" spans="7:13" x14ac:dyDescent="0.45">
      <c r="G9153" s="497"/>
      <c r="I9153" s="497"/>
      <c r="M9153" s="517"/>
    </row>
    <row r="9154" spans="7:13" x14ac:dyDescent="0.45">
      <c r="I9154" s="497"/>
    </row>
    <row r="9155" spans="7:13" x14ac:dyDescent="0.45">
      <c r="G9155" s="497"/>
      <c r="I9155" s="497"/>
      <c r="M9155" s="517"/>
    </row>
    <row r="9156" spans="7:13" x14ac:dyDescent="0.45">
      <c r="G9156" s="497"/>
      <c r="I9156" s="497"/>
      <c r="M9156" s="517"/>
    </row>
    <row r="9157" spans="7:13" x14ac:dyDescent="0.45">
      <c r="G9157" s="497"/>
      <c r="I9157" s="497"/>
      <c r="M9157" s="517"/>
    </row>
    <row r="9158" spans="7:13" x14ac:dyDescent="0.45">
      <c r="G9158" s="497"/>
      <c r="I9158" s="497"/>
      <c r="M9158" s="517"/>
    </row>
    <row r="9159" spans="7:13" x14ac:dyDescent="0.45">
      <c r="G9159" s="497"/>
      <c r="I9159" s="497"/>
      <c r="M9159" s="517"/>
    </row>
    <row r="9160" spans="7:13" x14ac:dyDescent="0.45">
      <c r="G9160" s="497"/>
      <c r="I9160" s="497"/>
      <c r="M9160" s="517"/>
    </row>
    <row r="9161" spans="7:13" x14ac:dyDescent="0.45">
      <c r="G9161" s="497"/>
      <c r="I9161" s="497"/>
      <c r="M9161" s="517"/>
    </row>
    <row r="9162" spans="7:13" x14ac:dyDescent="0.45">
      <c r="I9162" s="497"/>
    </row>
    <row r="9163" spans="7:13" x14ac:dyDescent="0.45">
      <c r="G9163" s="497"/>
      <c r="I9163" s="497"/>
      <c r="M9163" s="517"/>
    </row>
    <row r="9164" spans="7:13" x14ac:dyDescent="0.45">
      <c r="G9164" s="497"/>
      <c r="I9164" s="497"/>
      <c r="M9164" s="517"/>
    </row>
    <row r="9165" spans="7:13" x14ac:dyDescent="0.45">
      <c r="G9165" s="497"/>
      <c r="I9165" s="497"/>
      <c r="M9165" s="517"/>
    </row>
    <row r="9166" spans="7:13" x14ac:dyDescent="0.45">
      <c r="G9166" s="497"/>
      <c r="I9166" s="497"/>
      <c r="M9166" s="497"/>
    </row>
    <row r="9167" spans="7:13" x14ac:dyDescent="0.45">
      <c r="G9167" s="497"/>
      <c r="I9167" s="497"/>
      <c r="M9167" s="517"/>
    </row>
    <row r="9168" spans="7:13" x14ac:dyDescent="0.45">
      <c r="G9168" s="497"/>
      <c r="I9168" s="497"/>
      <c r="M9168" s="517"/>
    </row>
    <row r="9169" spans="7:13" x14ac:dyDescent="0.45">
      <c r="G9169" s="497"/>
      <c r="I9169" s="497"/>
      <c r="M9169" s="517"/>
    </row>
    <row r="9170" spans="7:13" x14ac:dyDescent="0.45">
      <c r="G9170" s="497"/>
      <c r="I9170" s="497"/>
      <c r="M9170" s="517"/>
    </row>
    <row r="9171" spans="7:13" x14ac:dyDescent="0.45">
      <c r="G9171" s="497"/>
      <c r="I9171" s="497"/>
      <c r="M9171" s="517"/>
    </row>
    <row r="9172" spans="7:13" x14ac:dyDescent="0.45">
      <c r="G9172" s="497"/>
      <c r="I9172" s="497"/>
      <c r="M9172" s="517"/>
    </row>
    <row r="9173" spans="7:13" x14ac:dyDescent="0.45">
      <c r="G9173" s="497"/>
      <c r="I9173" s="497"/>
      <c r="M9173" s="517"/>
    </row>
    <row r="9174" spans="7:13" x14ac:dyDescent="0.45">
      <c r="G9174" s="497"/>
      <c r="I9174" s="497"/>
      <c r="M9174" s="517"/>
    </row>
    <row r="9175" spans="7:13" x14ac:dyDescent="0.45">
      <c r="G9175" s="497"/>
      <c r="I9175" s="497"/>
      <c r="M9175" s="517"/>
    </row>
    <row r="9176" spans="7:13" x14ac:dyDescent="0.45">
      <c r="G9176" s="497"/>
      <c r="I9176" s="497"/>
      <c r="M9176" s="517"/>
    </row>
    <row r="9177" spans="7:13" x14ac:dyDescent="0.45">
      <c r="I9177" s="497"/>
    </row>
    <row r="9178" spans="7:13" x14ac:dyDescent="0.45">
      <c r="G9178" s="497"/>
      <c r="I9178" s="497"/>
      <c r="M9178" s="517"/>
    </row>
    <row r="9179" spans="7:13" x14ac:dyDescent="0.45">
      <c r="G9179" s="497"/>
      <c r="I9179" s="497"/>
      <c r="M9179" s="517"/>
    </row>
    <row r="9180" spans="7:13" x14ac:dyDescent="0.45">
      <c r="G9180" s="497"/>
      <c r="I9180" s="497"/>
      <c r="M9180" s="517"/>
    </row>
    <row r="9181" spans="7:13" x14ac:dyDescent="0.45">
      <c r="G9181" s="497"/>
      <c r="I9181" s="497"/>
      <c r="M9181" s="517"/>
    </row>
    <row r="9182" spans="7:13" x14ac:dyDescent="0.45">
      <c r="G9182" s="497"/>
      <c r="I9182" s="497"/>
      <c r="M9182" s="517"/>
    </row>
    <row r="9183" spans="7:13" x14ac:dyDescent="0.45">
      <c r="G9183" s="497"/>
      <c r="I9183" s="497"/>
      <c r="M9183" s="517"/>
    </row>
    <row r="9184" spans="7:13" x14ac:dyDescent="0.45">
      <c r="G9184" s="497"/>
      <c r="I9184" s="497"/>
      <c r="M9184" s="517"/>
    </row>
    <row r="9185" spans="7:13" x14ac:dyDescent="0.45">
      <c r="G9185" s="497"/>
      <c r="I9185" s="497"/>
      <c r="M9185" s="517"/>
    </row>
    <row r="9186" spans="7:13" x14ac:dyDescent="0.45">
      <c r="G9186" s="497"/>
      <c r="I9186" s="497"/>
      <c r="M9186" s="517"/>
    </row>
    <row r="9187" spans="7:13" x14ac:dyDescent="0.45">
      <c r="I9187" s="497"/>
    </row>
    <row r="9188" spans="7:13" x14ac:dyDescent="0.45">
      <c r="G9188" s="497"/>
      <c r="I9188" s="497"/>
      <c r="M9188" s="517"/>
    </row>
    <row r="9189" spans="7:13" x14ac:dyDescent="0.45">
      <c r="G9189" s="497"/>
      <c r="I9189" s="497"/>
      <c r="M9189" s="517"/>
    </row>
    <row r="9190" spans="7:13" x14ac:dyDescent="0.45">
      <c r="G9190" s="497"/>
      <c r="I9190" s="497"/>
      <c r="M9190" s="518"/>
    </row>
    <row r="9191" spans="7:13" x14ac:dyDescent="0.45">
      <c r="G9191" s="497"/>
      <c r="I9191" s="497"/>
      <c r="M9191" s="517"/>
    </row>
    <row r="9192" spans="7:13" x14ac:dyDescent="0.45">
      <c r="G9192" s="497"/>
      <c r="I9192" s="497"/>
      <c r="M9192" s="517"/>
    </row>
    <row r="9193" spans="7:13" x14ac:dyDescent="0.45">
      <c r="G9193" s="497"/>
      <c r="I9193" s="497"/>
      <c r="M9193" s="517"/>
    </row>
    <row r="9194" spans="7:13" x14ac:dyDescent="0.45">
      <c r="G9194" s="497"/>
      <c r="I9194" s="497"/>
      <c r="M9194" s="517"/>
    </row>
    <row r="9195" spans="7:13" x14ac:dyDescent="0.45">
      <c r="G9195" s="497"/>
      <c r="I9195" s="497"/>
      <c r="M9195" s="517"/>
    </row>
    <row r="9196" spans="7:13" x14ac:dyDescent="0.45">
      <c r="G9196" s="497"/>
      <c r="I9196" s="497"/>
      <c r="M9196" s="517"/>
    </row>
    <row r="9197" spans="7:13" x14ac:dyDescent="0.45">
      <c r="G9197" s="497"/>
      <c r="I9197" s="497"/>
      <c r="M9197" s="517"/>
    </row>
    <row r="9198" spans="7:13" x14ac:dyDescent="0.45">
      <c r="G9198" s="497"/>
      <c r="I9198" s="497"/>
      <c r="M9198" s="517"/>
    </row>
    <row r="9199" spans="7:13" x14ac:dyDescent="0.45">
      <c r="G9199" s="497"/>
      <c r="I9199" s="497"/>
      <c r="M9199" s="517"/>
    </row>
    <row r="9200" spans="7:13" x14ac:dyDescent="0.45">
      <c r="G9200" s="497"/>
      <c r="I9200" s="497"/>
      <c r="M9200" s="517"/>
    </row>
    <row r="9201" spans="7:13" x14ac:dyDescent="0.45">
      <c r="G9201" s="497"/>
      <c r="I9201" s="497"/>
      <c r="M9201" s="517"/>
    </row>
    <row r="9202" spans="7:13" x14ac:dyDescent="0.45">
      <c r="G9202" s="497"/>
      <c r="I9202" s="497"/>
      <c r="M9202" s="517"/>
    </row>
    <row r="9203" spans="7:13" x14ac:dyDescent="0.45">
      <c r="G9203" s="497"/>
      <c r="I9203" s="497"/>
      <c r="M9203" s="517"/>
    </row>
    <row r="9204" spans="7:13" x14ac:dyDescent="0.45">
      <c r="G9204" s="497"/>
      <c r="I9204" s="497"/>
      <c r="M9204" s="517"/>
    </row>
    <row r="9205" spans="7:13" x14ac:dyDescent="0.45">
      <c r="G9205" s="497"/>
      <c r="I9205" s="497"/>
      <c r="M9205" s="517"/>
    </row>
    <row r="9206" spans="7:13" x14ac:dyDescent="0.45">
      <c r="G9206" s="497"/>
      <c r="I9206" s="497"/>
      <c r="M9206" s="517"/>
    </row>
    <row r="9207" spans="7:13" x14ac:dyDescent="0.45">
      <c r="G9207" s="497"/>
      <c r="I9207" s="497"/>
      <c r="M9207" s="517"/>
    </row>
    <row r="9208" spans="7:13" x14ac:dyDescent="0.45">
      <c r="I9208" s="497"/>
    </row>
    <row r="9209" spans="7:13" x14ac:dyDescent="0.45">
      <c r="G9209" s="497"/>
      <c r="I9209" s="497"/>
      <c r="M9209" s="517"/>
    </row>
    <row r="9210" spans="7:13" x14ac:dyDescent="0.45">
      <c r="G9210" s="497"/>
      <c r="I9210" s="497"/>
      <c r="M9210" s="517"/>
    </row>
    <row r="9211" spans="7:13" x14ac:dyDescent="0.45">
      <c r="G9211" s="497"/>
      <c r="I9211" s="497"/>
      <c r="M9211" s="517"/>
    </row>
    <row r="9212" spans="7:13" x14ac:dyDescent="0.45">
      <c r="I9212" s="497"/>
    </row>
    <row r="9213" spans="7:13" x14ac:dyDescent="0.45">
      <c r="G9213" s="497"/>
      <c r="I9213" s="497"/>
      <c r="M9213" s="517"/>
    </row>
    <row r="9214" spans="7:13" x14ac:dyDescent="0.45">
      <c r="I9214" s="497"/>
    </row>
    <row r="9215" spans="7:13" x14ac:dyDescent="0.45">
      <c r="G9215" s="497"/>
      <c r="I9215" s="497"/>
      <c r="M9215" s="517"/>
    </row>
    <row r="9216" spans="7:13" x14ac:dyDescent="0.45">
      <c r="G9216" s="497"/>
      <c r="I9216" s="497"/>
      <c r="M9216" s="517"/>
    </row>
    <row r="9217" spans="7:13" x14ac:dyDescent="0.45">
      <c r="G9217" s="497"/>
      <c r="I9217" s="497"/>
      <c r="M9217" s="517"/>
    </row>
    <row r="9218" spans="7:13" x14ac:dyDescent="0.45">
      <c r="G9218" s="497"/>
      <c r="I9218" s="497"/>
      <c r="M9218" s="517"/>
    </row>
    <row r="9219" spans="7:13" x14ac:dyDescent="0.45">
      <c r="G9219" s="497"/>
      <c r="I9219" s="497"/>
      <c r="M9219" s="517"/>
    </row>
    <row r="9220" spans="7:13" x14ac:dyDescent="0.45">
      <c r="I9220" s="497"/>
    </row>
    <row r="9221" spans="7:13" x14ac:dyDescent="0.45">
      <c r="G9221" s="497"/>
      <c r="I9221" s="497"/>
      <c r="M9221" s="497"/>
    </row>
    <row r="9222" spans="7:13" x14ac:dyDescent="0.45">
      <c r="G9222" s="497"/>
      <c r="I9222" s="497"/>
      <c r="M9222" s="517"/>
    </row>
    <row r="9223" spans="7:13" x14ac:dyDescent="0.45">
      <c r="G9223" s="497"/>
      <c r="I9223" s="497"/>
      <c r="M9223" s="517"/>
    </row>
    <row r="9224" spans="7:13" x14ac:dyDescent="0.45">
      <c r="G9224" s="497"/>
      <c r="I9224" s="497"/>
      <c r="M9224" s="517"/>
    </row>
    <row r="9225" spans="7:13" x14ac:dyDescent="0.45">
      <c r="G9225" s="497"/>
      <c r="I9225" s="497"/>
      <c r="M9225" s="517"/>
    </row>
    <row r="9226" spans="7:13" x14ac:dyDescent="0.45">
      <c r="G9226" s="497"/>
      <c r="I9226" s="497"/>
      <c r="M9226" s="517"/>
    </row>
    <row r="9227" spans="7:13" x14ac:dyDescent="0.45">
      <c r="G9227" s="497"/>
      <c r="I9227" s="497"/>
      <c r="M9227" s="517"/>
    </row>
    <row r="9228" spans="7:13" x14ac:dyDescent="0.45">
      <c r="G9228" s="497"/>
      <c r="I9228" s="497"/>
      <c r="M9228" s="517"/>
    </row>
    <row r="9229" spans="7:13" x14ac:dyDescent="0.45">
      <c r="G9229" s="497"/>
      <c r="I9229" s="497"/>
      <c r="M9229" s="517"/>
    </row>
    <row r="9230" spans="7:13" x14ac:dyDescent="0.45">
      <c r="G9230" s="497"/>
      <c r="I9230" s="497"/>
      <c r="M9230" s="517"/>
    </row>
    <row r="9231" spans="7:13" x14ac:dyDescent="0.45">
      <c r="G9231" s="497"/>
      <c r="I9231" s="497"/>
      <c r="M9231" s="517"/>
    </row>
    <row r="9232" spans="7:13" x14ac:dyDescent="0.45">
      <c r="G9232" s="497"/>
      <c r="I9232" s="497"/>
      <c r="M9232" s="517"/>
    </row>
    <row r="9233" spans="7:13" x14ac:dyDescent="0.45">
      <c r="G9233" s="497"/>
      <c r="I9233" s="497"/>
      <c r="M9233" s="517"/>
    </row>
    <row r="9234" spans="7:13" x14ac:dyDescent="0.45">
      <c r="G9234" s="497"/>
      <c r="I9234" s="497"/>
      <c r="M9234" s="517"/>
    </row>
    <row r="9235" spans="7:13" x14ac:dyDescent="0.45">
      <c r="G9235" s="497"/>
      <c r="I9235" s="497"/>
      <c r="M9235" s="517"/>
    </row>
    <row r="9236" spans="7:13" x14ac:dyDescent="0.45">
      <c r="I9236" s="497"/>
    </row>
    <row r="9237" spans="7:13" x14ac:dyDescent="0.45">
      <c r="G9237" s="497"/>
      <c r="I9237" s="497"/>
      <c r="M9237" s="517"/>
    </row>
    <row r="9238" spans="7:13" x14ac:dyDescent="0.45">
      <c r="G9238" s="497"/>
      <c r="I9238" s="497"/>
      <c r="M9238" s="517"/>
    </row>
    <row r="9239" spans="7:13" x14ac:dyDescent="0.45">
      <c r="G9239" s="497"/>
      <c r="I9239" s="497"/>
      <c r="M9239" s="517"/>
    </row>
    <row r="9240" spans="7:13" x14ac:dyDescent="0.45">
      <c r="G9240" s="497"/>
      <c r="I9240" s="497"/>
      <c r="M9240" s="517"/>
    </row>
    <row r="9241" spans="7:13" x14ac:dyDescent="0.45">
      <c r="G9241" s="497"/>
      <c r="I9241" s="497"/>
      <c r="M9241" s="517"/>
    </row>
    <row r="9242" spans="7:13" x14ac:dyDescent="0.45">
      <c r="G9242" s="497"/>
      <c r="I9242" s="497"/>
      <c r="M9242" s="517"/>
    </row>
    <row r="9243" spans="7:13" x14ac:dyDescent="0.45">
      <c r="G9243" s="497"/>
      <c r="I9243" s="497"/>
      <c r="M9243" s="517"/>
    </row>
    <row r="9244" spans="7:13" x14ac:dyDescent="0.45">
      <c r="G9244" s="497"/>
      <c r="I9244" s="497"/>
      <c r="M9244" s="517"/>
    </row>
    <row r="9245" spans="7:13" x14ac:dyDescent="0.45">
      <c r="G9245" s="497"/>
      <c r="I9245" s="497"/>
      <c r="M9245" s="517"/>
    </row>
    <row r="9246" spans="7:13" x14ac:dyDescent="0.45">
      <c r="G9246" s="497"/>
      <c r="I9246" s="497"/>
      <c r="M9246" s="517"/>
    </row>
    <row r="9247" spans="7:13" x14ac:dyDescent="0.45">
      <c r="G9247" s="497"/>
      <c r="I9247" s="497"/>
      <c r="M9247" s="517"/>
    </row>
    <row r="9248" spans="7:13" x14ac:dyDescent="0.45">
      <c r="G9248" s="497"/>
      <c r="I9248" s="497"/>
      <c r="M9248" s="517"/>
    </row>
    <row r="9249" spans="7:13" x14ac:dyDescent="0.45">
      <c r="G9249" s="497"/>
      <c r="I9249" s="497"/>
      <c r="M9249" s="517"/>
    </row>
    <row r="9250" spans="7:13" x14ac:dyDescent="0.45">
      <c r="G9250" s="497"/>
      <c r="I9250" s="497"/>
      <c r="M9250" s="517"/>
    </row>
    <row r="9251" spans="7:13" x14ac:dyDescent="0.45">
      <c r="G9251" s="497"/>
      <c r="I9251" s="497"/>
      <c r="M9251" s="517"/>
    </row>
    <row r="9252" spans="7:13" x14ac:dyDescent="0.45">
      <c r="G9252" s="497"/>
      <c r="I9252" s="497"/>
      <c r="M9252" s="517"/>
    </row>
    <row r="9253" spans="7:13" x14ac:dyDescent="0.45">
      <c r="G9253" s="497"/>
      <c r="I9253" s="497"/>
      <c r="M9253" s="517"/>
    </row>
    <row r="9254" spans="7:13" x14ac:dyDescent="0.45">
      <c r="G9254" s="497"/>
      <c r="I9254" s="497"/>
      <c r="M9254" s="517"/>
    </row>
    <row r="9255" spans="7:13" x14ac:dyDescent="0.45">
      <c r="G9255" s="497"/>
      <c r="I9255" s="497"/>
      <c r="M9255" s="517"/>
    </row>
    <row r="9256" spans="7:13" x14ac:dyDescent="0.45">
      <c r="G9256" s="497"/>
      <c r="I9256" s="497"/>
      <c r="M9256" s="517"/>
    </row>
    <row r="9257" spans="7:13" x14ac:dyDescent="0.45">
      <c r="G9257" s="497"/>
      <c r="I9257" s="497"/>
      <c r="M9257" s="517"/>
    </row>
    <row r="9258" spans="7:13" x14ac:dyDescent="0.45">
      <c r="G9258" s="497"/>
      <c r="I9258" s="497"/>
      <c r="M9258" s="497"/>
    </row>
    <row r="9259" spans="7:13" x14ac:dyDescent="0.45">
      <c r="G9259" s="497"/>
      <c r="I9259" s="497"/>
      <c r="M9259" s="517"/>
    </row>
    <row r="9260" spans="7:13" x14ac:dyDescent="0.45">
      <c r="G9260" s="497"/>
      <c r="I9260" s="497"/>
      <c r="M9260" s="517"/>
    </row>
    <row r="9261" spans="7:13" x14ac:dyDescent="0.45">
      <c r="G9261" s="497"/>
      <c r="I9261" s="497"/>
      <c r="M9261" s="517"/>
    </row>
    <row r="9262" spans="7:13" x14ac:dyDescent="0.45">
      <c r="G9262" s="497"/>
      <c r="I9262" s="497"/>
      <c r="M9262" s="517"/>
    </row>
    <row r="9263" spans="7:13" x14ac:dyDescent="0.45">
      <c r="G9263" s="497"/>
      <c r="I9263" s="497"/>
      <c r="M9263" s="517"/>
    </row>
    <row r="9264" spans="7:13" x14ac:dyDescent="0.45">
      <c r="G9264" s="497"/>
      <c r="I9264" s="497"/>
      <c r="M9264" s="517"/>
    </row>
    <row r="9265" spans="7:13" x14ac:dyDescent="0.45">
      <c r="G9265" s="497"/>
      <c r="I9265" s="497"/>
      <c r="M9265" s="517"/>
    </row>
    <row r="9266" spans="7:13" x14ac:dyDescent="0.45">
      <c r="G9266" s="497"/>
      <c r="I9266" s="497"/>
      <c r="M9266" s="517"/>
    </row>
    <row r="9267" spans="7:13" x14ac:dyDescent="0.45">
      <c r="G9267" s="497"/>
      <c r="I9267" s="497"/>
      <c r="M9267" s="517"/>
    </row>
    <row r="9268" spans="7:13" x14ac:dyDescent="0.45">
      <c r="G9268" s="497"/>
      <c r="I9268" s="497"/>
      <c r="M9268" s="517"/>
    </row>
    <row r="9269" spans="7:13" x14ac:dyDescent="0.45">
      <c r="G9269" s="497"/>
      <c r="I9269" s="497"/>
      <c r="M9269" s="517"/>
    </row>
    <row r="9270" spans="7:13" x14ac:dyDescent="0.45">
      <c r="G9270" s="497"/>
      <c r="I9270" s="497"/>
      <c r="M9270" s="517"/>
    </row>
    <row r="9271" spans="7:13" x14ac:dyDescent="0.45">
      <c r="G9271" s="497"/>
      <c r="I9271" s="497"/>
      <c r="M9271" s="517"/>
    </row>
    <row r="9272" spans="7:13" x14ac:dyDescent="0.45">
      <c r="G9272" s="497"/>
      <c r="I9272" s="497"/>
      <c r="M9272" s="517"/>
    </row>
    <row r="9273" spans="7:13" x14ac:dyDescent="0.45">
      <c r="G9273" s="497"/>
      <c r="I9273" s="497"/>
      <c r="M9273" s="517"/>
    </row>
    <row r="9274" spans="7:13" x14ac:dyDescent="0.45">
      <c r="G9274" s="497"/>
      <c r="I9274" s="497"/>
      <c r="M9274" s="517"/>
    </row>
    <row r="9275" spans="7:13" x14ac:dyDescent="0.45">
      <c r="G9275" s="497"/>
      <c r="I9275" s="497"/>
      <c r="M9275" s="517"/>
    </row>
    <row r="9276" spans="7:13" x14ac:dyDescent="0.45">
      <c r="G9276" s="497"/>
      <c r="I9276" s="497"/>
      <c r="M9276" s="517"/>
    </row>
    <row r="9277" spans="7:13" x14ac:dyDescent="0.45">
      <c r="G9277" s="497"/>
      <c r="I9277" s="497"/>
      <c r="M9277" s="517"/>
    </row>
    <row r="9278" spans="7:13" x14ac:dyDescent="0.45">
      <c r="G9278" s="497"/>
      <c r="I9278" s="497"/>
      <c r="M9278" s="517"/>
    </row>
    <row r="9279" spans="7:13" x14ac:dyDescent="0.45">
      <c r="G9279" s="497"/>
      <c r="I9279" s="497"/>
      <c r="M9279" s="517"/>
    </row>
    <row r="9280" spans="7:13" x14ac:dyDescent="0.45">
      <c r="G9280" s="497"/>
      <c r="I9280" s="497"/>
      <c r="M9280" s="517"/>
    </row>
    <row r="9281" spans="7:13" x14ac:dyDescent="0.45">
      <c r="G9281" s="497"/>
      <c r="I9281" s="497"/>
      <c r="M9281" s="517"/>
    </row>
    <row r="9282" spans="7:13" x14ac:dyDescent="0.45">
      <c r="G9282" s="497"/>
      <c r="I9282" s="497"/>
      <c r="M9282" s="517"/>
    </row>
    <row r="9283" spans="7:13" x14ac:dyDescent="0.45">
      <c r="G9283" s="497"/>
      <c r="I9283" s="497"/>
      <c r="M9283" s="497"/>
    </row>
    <row r="9284" spans="7:13" x14ac:dyDescent="0.45">
      <c r="G9284" s="497"/>
      <c r="I9284" s="497"/>
      <c r="M9284" s="517"/>
    </row>
    <row r="9285" spans="7:13" x14ac:dyDescent="0.45">
      <c r="G9285" s="497"/>
      <c r="I9285" s="497"/>
      <c r="M9285" s="517"/>
    </row>
    <row r="9286" spans="7:13" x14ac:dyDescent="0.45">
      <c r="G9286" s="497"/>
      <c r="I9286" s="497"/>
      <c r="M9286" s="517"/>
    </row>
    <row r="9287" spans="7:13" x14ac:dyDescent="0.45">
      <c r="G9287" s="497"/>
      <c r="I9287" s="497"/>
      <c r="M9287" s="517"/>
    </row>
    <row r="9288" spans="7:13" x14ac:dyDescent="0.45">
      <c r="G9288" s="497"/>
      <c r="I9288" s="497"/>
      <c r="M9288" s="517"/>
    </row>
    <row r="9289" spans="7:13" x14ac:dyDescent="0.45">
      <c r="I9289" s="497"/>
    </row>
    <row r="9290" spans="7:13" x14ac:dyDescent="0.45">
      <c r="G9290" s="497"/>
      <c r="I9290" s="497"/>
      <c r="M9290" s="517"/>
    </row>
    <row r="9291" spans="7:13" x14ac:dyDescent="0.45">
      <c r="G9291" s="497"/>
      <c r="I9291" s="497"/>
      <c r="M9291" s="517"/>
    </row>
    <row r="9292" spans="7:13" x14ac:dyDescent="0.45">
      <c r="G9292" s="497"/>
      <c r="I9292" s="497"/>
      <c r="M9292" s="517"/>
    </row>
    <row r="9293" spans="7:13" x14ac:dyDescent="0.45">
      <c r="G9293" s="497"/>
      <c r="I9293" s="497"/>
      <c r="M9293" s="517"/>
    </row>
    <row r="9294" spans="7:13" x14ac:dyDescent="0.45">
      <c r="G9294" s="497"/>
      <c r="I9294" s="497"/>
      <c r="M9294" s="517"/>
    </row>
    <row r="9295" spans="7:13" x14ac:dyDescent="0.45">
      <c r="G9295" s="497"/>
      <c r="I9295" s="497"/>
      <c r="M9295" s="517"/>
    </row>
    <row r="9296" spans="7:13" x14ac:dyDescent="0.45">
      <c r="G9296" s="497"/>
      <c r="I9296" s="497"/>
      <c r="M9296" s="517"/>
    </row>
    <row r="9297" spans="7:13" x14ac:dyDescent="0.45">
      <c r="G9297" s="497"/>
      <c r="I9297" s="497"/>
      <c r="M9297" s="517"/>
    </row>
    <row r="9298" spans="7:13" x14ac:dyDescent="0.45">
      <c r="G9298" s="497"/>
      <c r="I9298" s="497"/>
      <c r="M9298" s="517"/>
    </row>
    <row r="9299" spans="7:13" x14ac:dyDescent="0.45">
      <c r="G9299" s="497"/>
      <c r="I9299" s="497"/>
      <c r="M9299" s="517"/>
    </row>
    <row r="9300" spans="7:13" x14ac:dyDescent="0.45">
      <c r="G9300" s="497"/>
      <c r="I9300" s="497"/>
      <c r="M9300" s="517"/>
    </row>
    <row r="9301" spans="7:13" x14ac:dyDescent="0.45">
      <c r="G9301" s="497"/>
      <c r="I9301" s="497"/>
      <c r="M9301" s="517"/>
    </row>
    <row r="9302" spans="7:13" x14ac:dyDescent="0.45">
      <c r="G9302" s="497"/>
      <c r="I9302" s="497"/>
      <c r="M9302" s="517"/>
    </row>
    <row r="9303" spans="7:13" x14ac:dyDescent="0.45">
      <c r="G9303" s="497"/>
      <c r="I9303" s="497"/>
      <c r="M9303" s="517"/>
    </row>
    <row r="9304" spans="7:13" x14ac:dyDescent="0.45">
      <c r="G9304" s="497"/>
      <c r="I9304" s="497"/>
      <c r="M9304" s="517"/>
    </row>
    <row r="9305" spans="7:13" x14ac:dyDescent="0.45">
      <c r="G9305" s="497"/>
      <c r="I9305" s="497"/>
      <c r="M9305" s="517"/>
    </row>
    <row r="9306" spans="7:13" x14ac:dyDescent="0.45">
      <c r="G9306" s="497"/>
      <c r="I9306" s="497"/>
      <c r="M9306" s="517"/>
    </row>
    <row r="9307" spans="7:13" x14ac:dyDescent="0.45">
      <c r="G9307" s="497"/>
      <c r="I9307" s="497"/>
      <c r="M9307" s="517"/>
    </row>
    <row r="9308" spans="7:13" x14ac:dyDescent="0.45">
      <c r="G9308" s="497"/>
      <c r="I9308" s="497"/>
      <c r="M9308" s="517"/>
    </row>
    <row r="9309" spans="7:13" x14ac:dyDescent="0.45">
      <c r="G9309" s="497"/>
      <c r="I9309" s="497"/>
      <c r="M9309" s="517"/>
    </row>
    <row r="9310" spans="7:13" x14ac:dyDescent="0.45">
      <c r="G9310" s="497"/>
      <c r="I9310" s="497"/>
      <c r="M9310" s="517"/>
    </row>
    <row r="9311" spans="7:13" x14ac:dyDescent="0.45">
      <c r="G9311" s="497"/>
      <c r="I9311" s="497"/>
      <c r="M9311" s="517"/>
    </row>
    <row r="9312" spans="7:13" x14ac:dyDescent="0.45">
      <c r="G9312" s="497"/>
      <c r="I9312" s="497"/>
      <c r="M9312" s="517"/>
    </row>
    <row r="9313" spans="7:13" x14ac:dyDescent="0.45">
      <c r="G9313" s="497"/>
      <c r="I9313" s="497"/>
      <c r="M9313" s="517"/>
    </row>
    <row r="9314" spans="7:13" x14ac:dyDescent="0.45">
      <c r="G9314" s="497"/>
      <c r="I9314" s="497"/>
      <c r="M9314" s="517"/>
    </row>
    <row r="9315" spans="7:13" x14ac:dyDescent="0.45">
      <c r="G9315" s="497"/>
      <c r="I9315" s="497"/>
      <c r="M9315" s="517"/>
    </row>
    <row r="9316" spans="7:13" x14ac:dyDescent="0.45">
      <c r="G9316" s="497"/>
      <c r="I9316" s="497"/>
      <c r="M9316" s="517"/>
    </row>
    <row r="9317" spans="7:13" x14ac:dyDescent="0.45">
      <c r="G9317" s="497"/>
      <c r="I9317" s="497"/>
      <c r="M9317" s="517"/>
    </row>
    <row r="9318" spans="7:13" x14ac:dyDescent="0.45">
      <c r="G9318" s="497"/>
      <c r="I9318" s="497"/>
      <c r="M9318" s="517"/>
    </row>
    <row r="9319" spans="7:13" x14ac:dyDescent="0.45">
      <c r="G9319" s="497"/>
      <c r="I9319" s="497"/>
      <c r="M9319" s="517"/>
    </row>
    <row r="9320" spans="7:13" x14ac:dyDescent="0.45">
      <c r="G9320" s="497"/>
      <c r="I9320" s="497"/>
      <c r="M9320" s="517"/>
    </row>
    <row r="9321" spans="7:13" x14ac:dyDescent="0.45">
      <c r="G9321" s="497"/>
      <c r="I9321" s="497"/>
      <c r="M9321" s="517"/>
    </row>
    <row r="9322" spans="7:13" x14ac:dyDescent="0.45">
      <c r="G9322" s="497"/>
      <c r="I9322" s="497"/>
      <c r="M9322" s="517"/>
    </row>
    <row r="9323" spans="7:13" x14ac:dyDescent="0.45">
      <c r="G9323" s="497"/>
      <c r="I9323" s="497"/>
      <c r="M9323" s="517"/>
    </row>
    <row r="9324" spans="7:13" x14ac:dyDescent="0.45">
      <c r="G9324" s="497"/>
      <c r="I9324" s="497"/>
      <c r="M9324" s="517"/>
    </row>
    <row r="9325" spans="7:13" x14ac:dyDescent="0.45">
      <c r="G9325" s="497"/>
      <c r="I9325" s="497"/>
      <c r="M9325" s="517"/>
    </row>
    <row r="9326" spans="7:13" x14ac:dyDescent="0.45">
      <c r="G9326" s="497"/>
      <c r="I9326" s="497"/>
      <c r="M9326" s="517"/>
    </row>
    <row r="9327" spans="7:13" x14ac:dyDescent="0.45">
      <c r="G9327" s="497"/>
      <c r="I9327" s="497"/>
      <c r="M9327" s="517"/>
    </row>
    <row r="9328" spans="7:13" x14ac:dyDescent="0.45">
      <c r="G9328" s="497"/>
      <c r="I9328" s="497"/>
      <c r="M9328" s="517"/>
    </row>
    <row r="9329" spans="7:13" x14ac:dyDescent="0.45">
      <c r="G9329" s="497"/>
      <c r="I9329" s="497"/>
      <c r="M9329" s="517"/>
    </row>
    <row r="9330" spans="7:13" x14ac:dyDescent="0.45">
      <c r="G9330" s="497"/>
      <c r="I9330" s="497"/>
      <c r="M9330" s="517"/>
    </row>
    <row r="9331" spans="7:13" x14ac:dyDescent="0.45">
      <c r="G9331" s="497"/>
      <c r="I9331" s="497"/>
      <c r="M9331" s="517"/>
    </row>
    <row r="9332" spans="7:13" x14ac:dyDescent="0.45">
      <c r="G9332" s="497"/>
      <c r="I9332" s="497"/>
      <c r="M9332" s="517"/>
    </row>
    <row r="9333" spans="7:13" x14ac:dyDescent="0.45">
      <c r="G9333" s="497"/>
      <c r="I9333" s="497"/>
      <c r="M9333" s="517"/>
    </row>
    <row r="9334" spans="7:13" x14ac:dyDescent="0.45">
      <c r="G9334" s="497"/>
      <c r="I9334" s="497"/>
      <c r="M9334" s="517"/>
    </row>
    <row r="9335" spans="7:13" x14ac:dyDescent="0.45">
      <c r="G9335" s="497"/>
      <c r="I9335" s="497"/>
      <c r="M9335" s="517"/>
    </row>
    <row r="9336" spans="7:13" x14ac:dyDescent="0.45">
      <c r="I9336" s="497"/>
    </row>
    <row r="9337" spans="7:13" x14ac:dyDescent="0.45">
      <c r="I9337" s="497"/>
    </row>
    <row r="9338" spans="7:13" x14ac:dyDescent="0.45">
      <c r="I9338" s="497"/>
    </row>
    <row r="9339" spans="7:13" x14ac:dyDescent="0.45">
      <c r="I9339" s="497"/>
    </row>
    <row r="9340" spans="7:13" x14ac:dyDescent="0.45">
      <c r="G9340" s="497"/>
      <c r="I9340" s="497"/>
      <c r="M9340" s="497"/>
    </row>
    <row r="9341" spans="7:13" x14ac:dyDescent="0.45">
      <c r="I9341" s="497"/>
    </row>
    <row r="9342" spans="7:13" x14ac:dyDescent="0.45">
      <c r="I9342" s="497"/>
    </row>
    <row r="9343" spans="7:13" x14ac:dyDescent="0.45">
      <c r="I9343" s="497"/>
    </row>
    <row r="9344" spans="7:13" x14ac:dyDescent="0.45">
      <c r="I9344" s="497"/>
    </row>
    <row r="9345" spans="7:13" x14ac:dyDescent="0.45">
      <c r="G9345" s="497"/>
      <c r="I9345" s="497"/>
      <c r="M9345" s="497"/>
    </row>
    <row r="9346" spans="7:13" x14ac:dyDescent="0.45">
      <c r="G9346" s="497"/>
      <c r="I9346" s="497"/>
      <c r="M9346" s="497"/>
    </row>
    <row r="9347" spans="7:13" x14ac:dyDescent="0.45">
      <c r="I9347" s="497"/>
    </row>
    <row r="9348" spans="7:13" x14ac:dyDescent="0.45">
      <c r="I9348" s="497"/>
    </row>
    <row r="9349" spans="7:13" x14ac:dyDescent="0.45">
      <c r="G9349" s="497"/>
      <c r="I9349" s="497"/>
      <c r="M9349" s="518"/>
    </row>
    <row r="9350" spans="7:13" x14ac:dyDescent="0.45">
      <c r="G9350" s="497"/>
      <c r="I9350" s="497"/>
      <c r="M9350" s="518"/>
    </row>
    <row r="9351" spans="7:13" x14ac:dyDescent="0.45">
      <c r="G9351" s="497"/>
      <c r="I9351" s="497"/>
      <c r="M9351" s="517"/>
    </row>
    <row r="9352" spans="7:13" x14ac:dyDescent="0.45">
      <c r="I9352" s="497"/>
    </row>
    <row r="9353" spans="7:13" x14ac:dyDescent="0.45">
      <c r="G9353" s="497"/>
      <c r="I9353" s="497"/>
      <c r="M9353" s="517"/>
    </row>
    <row r="9354" spans="7:13" x14ac:dyDescent="0.45">
      <c r="G9354" s="497"/>
      <c r="I9354" s="497"/>
      <c r="M9354" s="517"/>
    </row>
    <row r="9355" spans="7:13" x14ac:dyDescent="0.45">
      <c r="G9355" s="497"/>
      <c r="I9355" s="497"/>
      <c r="M9355" s="517"/>
    </row>
    <row r="9356" spans="7:13" x14ac:dyDescent="0.45">
      <c r="G9356" s="497"/>
      <c r="I9356" s="497"/>
      <c r="M9356" s="517"/>
    </row>
    <row r="9357" spans="7:13" x14ac:dyDescent="0.45">
      <c r="G9357" s="497"/>
      <c r="I9357" s="497"/>
      <c r="M9357" s="517"/>
    </row>
    <row r="9358" spans="7:13" x14ac:dyDescent="0.45">
      <c r="I9358" s="497"/>
    </row>
    <row r="9359" spans="7:13" x14ac:dyDescent="0.45">
      <c r="I9359" s="497"/>
    </row>
    <row r="9360" spans="7:13" x14ac:dyDescent="0.45">
      <c r="G9360" s="497"/>
      <c r="I9360" s="497"/>
      <c r="M9360" s="497"/>
    </row>
    <row r="9361" spans="7:13" x14ac:dyDescent="0.45">
      <c r="I9361" s="497"/>
    </row>
    <row r="9362" spans="7:13" x14ac:dyDescent="0.45">
      <c r="G9362" s="497"/>
      <c r="I9362" s="497"/>
      <c r="M9362" s="497"/>
    </row>
    <row r="9363" spans="7:13" x14ac:dyDescent="0.45">
      <c r="I9363" s="497"/>
    </row>
    <row r="9364" spans="7:13" x14ac:dyDescent="0.45">
      <c r="G9364" s="497"/>
      <c r="I9364" s="497"/>
      <c r="M9364" s="517"/>
    </row>
    <row r="9365" spans="7:13" x14ac:dyDescent="0.45">
      <c r="G9365" s="497"/>
      <c r="I9365" s="497"/>
      <c r="M9365" s="517"/>
    </row>
    <row r="9366" spans="7:13" x14ac:dyDescent="0.45">
      <c r="G9366" s="497"/>
      <c r="I9366" s="497"/>
      <c r="M9366" s="517"/>
    </row>
    <row r="9367" spans="7:13" x14ac:dyDescent="0.45">
      <c r="G9367" s="497"/>
      <c r="I9367" s="497"/>
      <c r="M9367" s="497"/>
    </row>
    <row r="9368" spans="7:13" x14ac:dyDescent="0.45">
      <c r="G9368" s="497"/>
      <c r="I9368" s="497"/>
      <c r="M9368" s="517"/>
    </row>
    <row r="9369" spans="7:13" x14ac:dyDescent="0.45">
      <c r="G9369" s="497"/>
      <c r="I9369" s="497"/>
      <c r="M9369" s="497"/>
    </row>
    <row r="9370" spans="7:13" x14ac:dyDescent="0.45">
      <c r="G9370" s="497"/>
      <c r="I9370" s="497"/>
      <c r="M9370" s="517"/>
    </row>
    <row r="9371" spans="7:13" x14ac:dyDescent="0.45">
      <c r="G9371" s="497"/>
      <c r="I9371" s="497"/>
      <c r="M9371" s="517"/>
    </row>
    <row r="9372" spans="7:13" x14ac:dyDescent="0.45">
      <c r="G9372" s="497"/>
      <c r="I9372" s="497"/>
      <c r="M9372" s="497"/>
    </row>
    <row r="9373" spans="7:13" x14ac:dyDescent="0.45">
      <c r="G9373" s="497"/>
      <c r="I9373" s="497"/>
      <c r="M9373" s="497"/>
    </row>
    <row r="9374" spans="7:13" x14ac:dyDescent="0.45">
      <c r="G9374" s="497"/>
      <c r="I9374" s="497"/>
      <c r="M9374" s="497"/>
    </row>
    <row r="9375" spans="7:13" x14ac:dyDescent="0.45">
      <c r="G9375" s="497"/>
      <c r="I9375" s="497"/>
      <c r="M9375" s="497"/>
    </row>
    <row r="9376" spans="7:13" x14ac:dyDescent="0.45">
      <c r="G9376" s="497"/>
      <c r="I9376" s="497"/>
      <c r="M9376" s="497"/>
    </row>
    <row r="9377" spans="7:13" x14ac:dyDescent="0.45">
      <c r="G9377" s="497"/>
      <c r="I9377" s="497"/>
      <c r="M9377" s="497"/>
    </row>
    <row r="9378" spans="7:13" x14ac:dyDescent="0.45">
      <c r="G9378" s="497"/>
      <c r="I9378" s="497"/>
      <c r="M9378" s="497"/>
    </row>
    <row r="9379" spans="7:13" x14ac:dyDescent="0.45">
      <c r="G9379" s="497"/>
      <c r="I9379" s="497"/>
      <c r="M9379" s="497"/>
    </row>
    <row r="9380" spans="7:13" x14ac:dyDescent="0.45">
      <c r="I9380" s="497"/>
    </row>
    <row r="9381" spans="7:13" x14ac:dyDescent="0.45">
      <c r="G9381" s="497"/>
      <c r="I9381" s="497"/>
      <c r="M9381" s="497"/>
    </row>
    <row r="9382" spans="7:13" x14ac:dyDescent="0.45">
      <c r="G9382" s="497"/>
      <c r="I9382" s="497"/>
      <c r="M9382" s="497"/>
    </row>
    <row r="9383" spans="7:13" x14ac:dyDescent="0.45">
      <c r="G9383" s="497"/>
      <c r="I9383" s="497"/>
      <c r="M9383" s="497"/>
    </row>
    <row r="9384" spans="7:13" x14ac:dyDescent="0.45">
      <c r="G9384" s="497"/>
      <c r="I9384" s="497"/>
      <c r="M9384" s="497"/>
    </row>
    <row r="9385" spans="7:13" x14ac:dyDescent="0.45">
      <c r="G9385" s="497"/>
      <c r="I9385" s="497"/>
      <c r="M9385" s="497"/>
    </row>
    <row r="9386" spans="7:13" x14ac:dyDescent="0.45">
      <c r="G9386" s="497"/>
      <c r="I9386" s="497"/>
      <c r="M9386" s="497"/>
    </row>
    <row r="9387" spans="7:13" x14ac:dyDescent="0.45">
      <c r="G9387" s="497"/>
      <c r="I9387" s="497"/>
      <c r="M9387" s="497"/>
    </row>
    <row r="9388" spans="7:13" x14ac:dyDescent="0.45">
      <c r="G9388" s="497"/>
      <c r="I9388" s="497"/>
      <c r="M9388" s="497"/>
    </row>
    <row r="9389" spans="7:13" x14ac:dyDescent="0.45">
      <c r="G9389" s="497"/>
      <c r="I9389" s="497"/>
      <c r="M9389" s="497"/>
    </row>
    <row r="9390" spans="7:13" x14ac:dyDescent="0.45">
      <c r="G9390" s="497"/>
      <c r="I9390" s="497"/>
      <c r="M9390" s="497"/>
    </row>
    <row r="9391" spans="7:13" x14ac:dyDescent="0.45">
      <c r="G9391" s="497"/>
      <c r="I9391" s="497"/>
      <c r="M9391" s="497"/>
    </row>
    <row r="9392" spans="7:13" x14ac:dyDescent="0.45">
      <c r="G9392" s="497"/>
      <c r="I9392" s="497"/>
      <c r="M9392" s="497"/>
    </row>
    <row r="9393" spans="7:13" x14ac:dyDescent="0.45">
      <c r="G9393" s="497"/>
      <c r="I9393" s="497"/>
      <c r="M9393" s="497"/>
    </row>
    <row r="9394" spans="7:13" x14ac:dyDescent="0.45">
      <c r="G9394" s="497"/>
      <c r="I9394" s="497"/>
      <c r="M9394" s="497"/>
    </row>
    <row r="9395" spans="7:13" x14ac:dyDescent="0.45">
      <c r="G9395" s="497"/>
      <c r="I9395" s="497"/>
      <c r="M9395" s="497"/>
    </row>
    <row r="9396" spans="7:13" x14ac:dyDescent="0.45">
      <c r="G9396" s="497"/>
      <c r="I9396" s="497"/>
      <c r="M9396" s="497"/>
    </row>
    <row r="9397" spans="7:13" x14ac:dyDescent="0.45">
      <c r="G9397" s="497"/>
      <c r="I9397" s="497"/>
      <c r="M9397" s="497"/>
    </row>
    <row r="9398" spans="7:13" x14ac:dyDescent="0.45">
      <c r="G9398" s="497"/>
      <c r="I9398" s="497"/>
      <c r="M9398" s="497"/>
    </row>
    <row r="9399" spans="7:13" x14ac:dyDescent="0.45">
      <c r="G9399" s="497"/>
      <c r="I9399" s="497"/>
      <c r="M9399" s="497"/>
    </row>
    <row r="9400" spans="7:13" x14ac:dyDescent="0.45">
      <c r="G9400" s="497"/>
      <c r="I9400" s="497"/>
      <c r="M9400" s="497"/>
    </row>
    <row r="9401" spans="7:13" x14ac:dyDescent="0.45">
      <c r="G9401" s="497"/>
      <c r="I9401" s="497"/>
      <c r="M9401" s="497"/>
    </row>
    <row r="9402" spans="7:13" x14ac:dyDescent="0.45">
      <c r="G9402" s="497"/>
      <c r="I9402" s="497"/>
      <c r="M9402" s="497"/>
    </row>
    <row r="9403" spans="7:13" x14ac:dyDescent="0.45">
      <c r="G9403" s="497"/>
      <c r="I9403" s="497"/>
      <c r="M9403" s="497"/>
    </row>
    <row r="9404" spans="7:13" x14ac:dyDescent="0.45">
      <c r="G9404" s="497"/>
      <c r="I9404" s="497"/>
      <c r="M9404" s="497"/>
    </row>
    <row r="9405" spans="7:13" x14ac:dyDescent="0.45">
      <c r="G9405" s="497"/>
      <c r="I9405" s="497"/>
      <c r="M9405" s="497"/>
    </row>
    <row r="9406" spans="7:13" x14ac:dyDescent="0.45">
      <c r="G9406" s="497"/>
      <c r="I9406" s="497"/>
      <c r="M9406" s="497"/>
    </row>
    <row r="9407" spans="7:13" x14ac:dyDescent="0.45">
      <c r="G9407" s="497"/>
      <c r="I9407" s="497"/>
      <c r="M9407" s="497"/>
    </row>
    <row r="9408" spans="7:13" x14ac:dyDescent="0.45">
      <c r="G9408" s="497"/>
      <c r="I9408" s="497"/>
      <c r="M9408" s="497"/>
    </row>
    <row r="9409" spans="7:13" x14ac:dyDescent="0.45">
      <c r="G9409" s="497"/>
      <c r="I9409" s="497"/>
      <c r="M9409" s="497"/>
    </row>
    <row r="9410" spans="7:13" x14ac:dyDescent="0.45">
      <c r="G9410" s="497"/>
      <c r="I9410" s="497"/>
      <c r="M9410" s="497"/>
    </row>
    <row r="9411" spans="7:13" x14ac:dyDescent="0.45">
      <c r="G9411" s="497"/>
      <c r="I9411" s="497"/>
      <c r="M9411" s="497"/>
    </row>
    <row r="9412" spans="7:13" x14ac:dyDescent="0.45">
      <c r="G9412" s="497"/>
      <c r="I9412" s="497"/>
      <c r="M9412" s="497"/>
    </row>
    <row r="9413" spans="7:13" x14ac:dyDescent="0.45">
      <c r="G9413" s="497"/>
      <c r="I9413" s="497"/>
      <c r="M9413" s="497"/>
    </row>
    <row r="9414" spans="7:13" x14ac:dyDescent="0.45">
      <c r="G9414" s="497"/>
      <c r="I9414" s="497"/>
      <c r="M9414" s="497"/>
    </row>
    <row r="9415" spans="7:13" x14ac:dyDescent="0.45">
      <c r="G9415" s="497"/>
      <c r="I9415" s="497"/>
      <c r="M9415" s="497"/>
    </row>
    <row r="9416" spans="7:13" x14ac:dyDescent="0.45">
      <c r="G9416" s="497"/>
      <c r="I9416" s="497"/>
      <c r="M9416" s="497"/>
    </row>
    <row r="9417" spans="7:13" x14ac:dyDescent="0.45">
      <c r="G9417" s="497"/>
      <c r="I9417" s="497"/>
      <c r="M9417" s="497"/>
    </row>
    <row r="9418" spans="7:13" x14ac:dyDescent="0.45">
      <c r="G9418" s="497"/>
      <c r="I9418" s="497"/>
      <c r="M9418" s="497"/>
    </row>
    <row r="9419" spans="7:13" x14ac:dyDescent="0.45">
      <c r="G9419" s="497"/>
      <c r="I9419" s="497"/>
      <c r="M9419" s="497"/>
    </row>
    <row r="9420" spans="7:13" x14ac:dyDescent="0.45">
      <c r="G9420" s="497"/>
      <c r="I9420" s="497"/>
      <c r="M9420" s="497"/>
    </row>
    <row r="9421" spans="7:13" x14ac:dyDescent="0.45">
      <c r="G9421" s="497"/>
      <c r="I9421" s="497"/>
      <c r="M9421" s="497"/>
    </row>
    <row r="9422" spans="7:13" x14ac:dyDescent="0.45">
      <c r="G9422" s="497"/>
      <c r="I9422" s="497"/>
      <c r="M9422" s="497"/>
    </row>
    <row r="9423" spans="7:13" x14ac:dyDescent="0.45">
      <c r="G9423" s="497"/>
      <c r="I9423" s="497"/>
      <c r="M9423" s="497"/>
    </row>
    <row r="9424" spans="7:13" x14ac:dyDescent="0.45">
      <c r="G9424" s="497"/>
      <c r="I9424" s="497"/>
      <c r="M9424" s="497"/>
    </row>
    <row r="9425" spans="7:13" x14ac:dyDescent="0.45">
      <c r="G9425" s="497"/>
      <c r="I9425" s="497"/>
      <c r="M9425" s="497"/>
    </row>
    <row r="9426" spans="7:13" x14ac:dyDescent="0.45">
      <c r="G9426" s="497"/>
      <c r="I9426" s="497"/>
      <c r="M9426" s="497"/>
    </row>
    <row r="9427" spans="7:13" x14ac:dyDescent="0.45">
      <c r="G9427" s="497"/>
      <c r="I9427" s="497"/>
      <c r="M9427" s="497"/>
    </row>
    <row r="9428" spans="7:13" x14ac:dyDescent="0.45">
      <c r="G9428" s="497"/>
      <c r="I9428" s="497"/>
      <c r="M9428" s="497"/>
    </row>
    <row r="9429" spans="7:13" x14ac:dyDescent="0.45">
      <c r="G9429" s="497"/>
      <c r="I9429" s="497"/>
      <c r="M9429" s="497"/>
    </row>
    <row r="9430" spans="7:13" x14ac:dyDescent="0.45">
      <c r="G9430" s="497"/>
      <c r="I9430" s="497"/>
      <c r="M9430" s="497"/>
    </row>
    <row r="9431" spans="7:13" x14ac:dyDescent="0.45">
      <c r="G9431" s="497"/>
      <c r="I9431" s="497"/>
      <c r="M9431" s="497"/>
    </row>
    <row r="9432" spans="7:13" x14ac:dyDescent="0.45">
      <c r="G9432" s="497"/>
      <c r="I9432" s="497"/>
      <c r="M9432" s="497"/>
    </row>
    <row r="9433" spans="7:13" x14ac:dyDescent="0.45">
      <c r="G9433" s="497"/>
      <c r="I9433" s="497"/>
      <c r="M9433" s="497"/>
    </row>
    <row r="9434" spans="7:13" x14ac:dyDescent="0.45">
      <c r="G9434" s="497"/>
      <c r="I9434" s="497"/>
      <c r="M9434" s="497"/>
    </row>
    <row r="9435" spans="7:13" x14ac:dyDescent="0.45">
      <c r="G9435" s="497"/>
      <c r="I9435" s="497"/>
      <c r="M9435" s="497"/>
    </row>
    <row r="9436" spans="7:13" x14ac:dyDescent="0.45">
      <c r="G9436" s="497"/>
      <c r="I9436" s="497"/>
      <c r="M9436" s="497"/>
    </row>
    <row r="9437" spans="7:13" x14ac:dyDescent="0.45">
      <c r="G9437" s="497"/>
      <c r="I9437" s="497"/>
      <c r="M9437" s="497"/>
    </row>
    <row r="9438" spans="7:13" x14ac:dyDescent="0.45">
      <c r="G9438" s="497"/>
      <c r="I9438" s="497"/>
      <c r="M9438" s="497"/>
    </row>
    <row r="9439" spans="7:13" x14ac:dyDescent="0.45">
      <c r="G9439" s="497"/>
      <c r="I9439" s="497"/>
      <c r="M9439" s="497"/>
    </row>
    <row r="9440" spans="7:13" x14ac:dyDescent="0.45">
      <c r="G9440" s="497"/>
      <c r="I9440" s="497"/>
      <c r="M9440" s="497"/>
    </row>
    <row r="9441" spans="7:13" x14ac:dyDescent="0.45">
      <c r="G9441" s="497"/>
      <c r="I9441" s="497"/>
      <c r="M9441" s="497"/>
    </row>
    <row r="9442" spans="7:13" x14ac:dyDescent="0.45">
      <c r="G9442" s="497"/>
      <c r="I9442" s="497"/>
      <c r="M9442" s="497"/>
    </row>
    <row r="9443" spans="7:13" x14ac:dyDescent="0.45">
      <c r="G9443" s="497"/>
      <c r="I9443" s="497"/>
      <c r="M9443" s="497"/>
    </row>
    <row r="9444" spans="7:13" x14ac:dyDescent="0.45">
      <c r="G9444" s="497"/>
      <c r="I9444" s="497"/>
      <c r="M9444" s="497"/>
    </row>
    <row r="9445" spans="7:13" x14ac:dyDescent="0.45">
      <c r="G9445" s="497"/>
      <c r="I9445" s="497"/>
      <c r="M9445" s="497"/>
    </row>
    <row r="9446" spans="7:13" x14ac:dyDescent="0.45">
      <c r="G9446" s="497"/>
      <c r="I9446" s="497"/>
      <c r="M9446" s="497"/>
    </row>
    <row r="9447" spans="7:13" x14ac:dyDescent="0.45">
      <c r="G9447" s="497"/>
      <c r="I9447" s="497"/>
      <c r="M9447" s="497"/>
    </row>
    <row r="9448" spans="7:13" x14ac:dyDescent="0.45">
      <c r="G9448" s="497"/>
      <c r="I9448" s="497"/>
      <c r="M9448" s="497"/>
    </row>
    <row r="9449" spans="7:13" x14ac:dyDescent="0.45">
      <c r="G9449" s="497"/>
      <c r="I9449" s="497"/>
      <c r="M9449" s="497"/>
    </row>
    <row r="9450" spans="7:13" x14ac:dyDescent="0.45">
      <c r="G9450" s="497"/>
      <c r="I9450" s="497"/>
      <c r="M9450" s="497"/>
    </row>
    <row r="9451" spans="7:13" x14ac:dyDescent="0.45">
      <c r="G9451" s="497"/>
      <c r="I9451" s="497"/>
      <c r="M9451" s="497"/>
    </row>
    <row r="9452" spans="7:13" x14ac:dyDescent="0.45">
      <c r="G9452" s="497"/>
      <c r="I9452" s="497"/>
      <c r="M9452" s="497"/>
    </row>
    <row r="9453" spans="7:13" x14ac:dyDescent="0.45">
      <c r="G9453" s="497"/>
      <c r="I9453" s="497"/>
      <c r="M9453" s="497"/>
    </row>
    <row r="9454" spans="7:13" x14ac:dyDescent="0.45">
      <c r="G9454" s="497"/>
      <c r="I9454" s="497"/>
      <c r="M9454" s="497"/>
    </row>
    <row r="9455" spans="7:13" x14ac:dyDescent="0.45">
      <c r="G9455" s="497"/>
      <c r="I9455" s="497"/>
      <c r="M9455" s="497"/>
    </row>
    <row r="9456" spans="7:13" x14ac:dyDescent="0.45">
      <c r="G9456" s="497"/>
      <c r="I9456" s="497"/>
      <c r="M9456" s="497"/>
    </row>
    <row r="9457" spans="7:13" x14ac:dyDescent="0.45">
      <c r="G9457" s="497"/>
      <c r="I9457" s="497"/>
      <c r="M9457" s="497"/>
    </row>
    <row r="9458" spans="7:13" x14ac:dyDescent="0.45">
      <c r="G9458" s="497"/>
      <c r="I9458" s="497"/>
      <c r="M9458" s="497"/>
    </row>
    <row r="9459" spans="7:13" x14ac:dyDescent="0.45">
      <c r="G9459" s="497"/>
      <c r="I9459" s="497"/>
      <c r="M9459" s="497"/>
    </row>
    <row r="9460" spans="7:13" x14ac:dyDescent="0.45">
      <c r="G9460" s="497"/>
      <c r="I9460" s="497"/>
      <c r="M9460" s="497"/>
    </row>
    <row r="9461" spans="7:13" x14ac:dyDescent="0.45">
      <c r="G9461" s="497"/>
      <c r="I9461" s="497"/>
      <c r="M9461" s="497"/>
    </row>
    <row r="9462" spans="7:13" x14ac:dyDescent="0.45">
      <c r="G9462" s="497"/>
      <c r="I9462" s="497"/>
      <c r="M9462" s="497"/>
    </row>
    <row r="9463" spans="7:13" x14ac:dyDescent="0.45">
      <c r="G9463" s="497"/>
      <c r="I9463" s="497"/>
      <c r="M9463" s="497"/>
    </row>
    <row r="9464" spans="7:13" x14ac:dyDescent="0.45">
      <c r="G9464" s="497"/>
      <c r="I9464" s="497"/>
      <c r="M9464" s="497"/>
    </row>
    <row r="9465" spans="7:13" x14ac:dyDescent="0.45">
      <c r="G9465" s="497"/>
      <c r="I9465" s="497"/>
      <c r="M9465" s="497"/>
    </row>
    <row r="9466" spans="7:13" x14ac:dyDescent="0.45">
      <c r="G9466" s="497"/>
      <c r="I9466" s="497"/>
      <c r="M9466" s="497"/>
    </row>
    <row r="9467" spans="7:13" x14ac:dyDescent="0.45">
      <c r="G9467" s="497"/>
      <c r="I9467" s="497"/>
      <c r="M9467" s="497"/>
    </row>
    <row r="9468" spans="7:13" x14ac:dyDescent="0.45">
      <c r="G9468" s="497"/>
      <c r="I9468" s="497"/>
      <c r="M9468" s="497"/>
    </row>
    <row r="9469" spans="7:13" x14ac:dyDescent="0.45">
      <c r="G9469" s="497"/>
      <c r="I9469" s="497"/>
      <c r="M9469" s="497"/>
    </row>
    <row r="9470" spans="7:13" x14ac:dyDescent="0.45">
      <c r="G9470" s="497"/>
      <c r="I9470" s="497"/>
      <c r="M9470" s="497"/>
    </row>
    <row r="9471" spans="7:13" x14ac:dyDescent="0.45">
      <c r="G9471" s="497"/>
      <c r="I9471" s="497"/>
      <c r="M9471" s="497"/>
    </row>
    <row r="9472" spans="7:13" x14ac:dyDescent="0.45">
      <c r="G9472" s="497"/>
      <c r="I9472" s="497"/>
      <c r="M9472" s="497"/>
    </row>
    <row r="9473" spans="7:13" x14ac:dyDescent="0.45">
      <c r="G9473" s="497"/>
      <c r="I9473" s="497"/>
      <c r="M9473" s="497"/>
    </row>
    <row r="9474" spans="7:13" x14ac:dyDescent="0.45">
      <c r="G9474" s="497"/>
      <c r="I9474" s="497"/>
      <c r="M9474" s="497"/>
    </row>
    <row r="9475" spans="7:13" x14ac:dyDescent="0.45">
      <c r="G9475" s="497"/>
      <c r="I9475" s="497"/>
      <c r="M9475" s="497"/>
    </row>
    <row r="9476" spans="7:13" x14ac:dyDescent="0.45">
      <c r="G9476" s="497"/>
      <c r="I9476" s="497"/>
      <c r="M9476" s="497"/>
    </row>
    <row r="9477" spans="7:13" x14ac:dyDescent="0.45">
      <c r="G9477" s="497"/>
      <c r="I9477" s="497"/>
      <c r="M9477" s="497"/>
    </row>
    <row r="9478" spans="7:13" x14ac:dyDescent="0.45">
      <c r="G9478" s="497"/>
      <c r="I9478" s="497"/>
      <c r="M9478" s="497"/>
    </row>
    <row r="9479" spans="7:13" x14ac:dyDescent="0.45">
      <c r="G9479" s="497"/>
      <c r="I9479" s="497"/>
      <c r="M9479" s="497"/>
    </row>
    <row r="9480" spans="7:13" x14ac:dyDescent="0.45">
      <c r="G9480" s="497"/>
      <c r="I9480" s="497"/>
      <c r="M9480" s="497"/>
    </row>
    <row r="9481" spans="7:13" x14ac:dyDescent="0.45">
      <c r="G9481" s="497"/>
      <c r="I9481" s="497"/>
      <c r="M9481" s="497"/>
    </row>
    <row r="9482" spans="7:13" x14ac:dyDescent="0.45">
      <c r="G9482" s="497"/>
      <c r="I9482" s="497"/>
      <c r="M9482" s="497"/>
    </row>
    <row r="9483" spans="7:13" x14ac:dyDescent="0.45">
      <c r="G9483" s="497"/>
      <c r="I9483" s="497"/>
      <c r="M9483" s="497"/>
    </row>
    <row r="9484" spans="7:13" x14ac:dyDescent="0.45">
      <c r="G9484" s="497"/>
      <c r="I9484" s="497"/>
      <c r="M9484" s="497"/>
    </row>
    <row r="9485" spans="7:13" x14ac:dyDescent="0.45">
      <c r="G9485" s="497"/>
      <c r="I9485" s="497"/>
      <c r="M9485" s="497"/>
    </row>
    <row r="9486" spans="7:13" x14ac:dyDescent="0.45">
      <c r="G9486" s="497"/>
      <c r="I9486" s="497"/>
      <c r="M9486" s="497"/>
    </row>
    <row r="9487" spans="7:13" x14ac:dyDescent="0.45">
      <c r="G9487" s="497"/>
      <c r="I9487" s="497"/>
      <c r="M9487" s="497"/>
    </row>
    <row r="9488" spans="7:13" x14ac:dyDescent="0.45">
      <c r="G9488" s="497"/>
      <c r="I9488" s="497"/>
      <c r="M9488" s="497"/>
    </row>
    <row r="9489" spans="7:13" x14ac:dyDescent="0.45">
      <c r="G9489" s="497"/>
      <c r="I9489" s="497"/>
      <c r="M9489" s="497"/>
    </row>
    <row r="9490" spans="7:13" x14ac:dyDescent="0.45">
      <c r="G9490" s="497"/>
      <c r="I9490" s="497"/>
      <c r="M9490" s="497"/>
    </row>
    <row r="9491" spans="7:13" x14ac:dyDescent="0.45">
      <c r="G9491" s="497"/>
      <c r="I9491" s="497"/>
      <c r="M9491" s="497"/>
    </row>
    <row r="9492" spans="7:13" x14ac:dyDescent="0.45">
      <c r="G9492" s="497"/>
      <c r="I9492" s="497"/>
      <c r="M9492" s="497"/>
    </row>
    <row r="9493" spans="7:13" x14ac:dyDescent="0.45">
      <c r="G9493" s="497"/>
      <c r="I9493" s="497"/>
      <c r="M9493" s="497"/>
    </row>
    <row r="9494" spans="7:13" x14ac:dyDescent="0.45">
      <c r="G9494" s="497"/>
      <c r="I9494" s="497"/>
      <c r="M9494" s="497"/>
    </row>
    <row r="9495" spans="7:13" x14ac:dyDescent="0.45">
      <c r="G9495" s="497"/>
      <c r="I9495" s="497"/>
      <c r="M9495" s="497"/>
    </row>
    <row r="9496" spans="7:13" x14ac:dyDescent="0.45">
      <c r="G9496" s="497"/>
      <c r="I9496" s="497"/>
      <c r="M9496" s="497"/>
    </row>
    <row r="9497" spans="7:13" x14ac:dyDescent="0.45">
      <c r="G9497" s="497"/>
      <c r="I9497" s="497"/>
      <c r="M9497" s="497"/>
    </row>
    <row r="9498" spans="7:13" x14ac:dyDescent="0.45">
      <c r="G9498" s="497"/>
      <c r="I9498" s="497"/>
      <c r="M9498" s="497"/>
    </row>
    <row r="9499" spans="7:13" x14ac:dyDescent="0.45">
      <c r="G9499" s="497"/>
      <c r="I9499" s="497"/>
      <c r="M9499" s="497"/>
    </row>
    <row r="9500" spans="7:13" x14ac:dyDescent="0.45">
      <c r="G9500" s="497"/>
      <c r="I9500" s="497"/>
      <c r="M9500" s="497"/>
    </row>
    <row r="9501" spans="7:13" x14ac:dyDescent="0.45">
      <c r="G9501" s="497"/>
      <c r="I9501" s="497"/>
      <c r="M9501" s="497"/>
    </row>
    <row r="9502" spans="7:13" x14ac:dyDescent="0.45">
      <c r="G9502" s="497"/>
      <c r="I9502" s="497"/>
      <c r="M9502" s="497"/>
    </row>
    <row r="9503" spans="7:13" x14ac:dyDescent="0.45">
      <c r="G9503" s="497"/>
      <c r="I9503" s="497"/>
      <c r="M9503" s="497"/>
    </row>
    <row r="9504" spans="7:13" x14ac:dyDescent="0.45">
      <c r="G9504" s="497"/>
      <c r="I9504" s="497"/>
      <c r="M9504" s="497"/>
    </row>
    <row r="9505" spans="7:13" x14ac:dyDescent="0.45">
      <c r="G9505" s="497"/>
      <c r="I9505" s="497"/>
      <c r="M9505" s="497"/>
    </row>
    <row r="9506" spans="7:13" x14ac:dyDescent="0.45">
      <c r="G9506" s="497"/>
      <c r="I9506" s="497"/>
      <c r="M9506" s="497"/>
    </row>
    <row r="9507" spans="7:13" x14ac:dyDescent="0.45">
      <c r="G9507" s="497"/>
      <c r="I9507" s="497"/>
      <c r="M9507" s="497"/>
    </row>
    <row r="9508" spans="7:13" x14ac:dyDescent="0.45">
      <c r="G9508" s="497"/>
      <c r="I9508" s="497"/>
      <c r="M9508" s="497"/>
    </row>
    <row r="9509" spans="7:13" x14ac:dyDescent="0.45">
      <c r="G9509" s="497"/>
      <c r="I9509" s="497"/>
      <c r="M9509" s="517"/>
    </row>
    <row r="9510" spans="7:13" x14ac:dyDescent="0.45">
      <c r="G9510" s="497"/>
      <c r="I9510" s="497"/>
      <c r="M9510" s="497"/>
    </row>
    <row r="9511" spans="7:13" x14ac:dyDescent="0.45">
      <c r="G9511" s="497"/>
      <c r="I9511" s="497"/>
      <c r="M9511" s="497"/>
    </row>
    <row r="9512" spans="7:13" x14ac:dyDescent="0.45">
      <c r="G9512" s="497"/>
      <c r="I9512" s="497"/>
      <c r="M9512" s="497"/>
    </row>
    <row r="9513" spans="7:13" x14ac:dyDescent="0.45">
      <c r="G9513" s="497"/>
      <c r="I9513" s="497"/>
      <c r="M9513" s="497"/>
    </row>
    <row r="9514" spans="7:13" x14ac:dyDescent="0.45">
      <c r="G9514" s="497"/>
      <c r="I9514" s="497"/>
      <c r="M9514" s="497"/>
    </row>
    <row r="9515" spans="7:13" x14ac:dyDescent="0.45">
      <c r="G9515" s="497"/>
      <c r="I9515" s="497"/>
      <c r="M9515" s="497"/>
    </row>
    <row r="9516" spans="7:13" x14ac:dyDescent="0.45">
      <c r="G9516" s="497"/>
      <c r="I9516" s="497"/>
      <c r="M9516" s="497"/>
    </row>
    <row r="9517" spans="7:13" x14ac:dyDescent="0.45">
      <c r="G9517" s="497"/>
      <c r="I9517" s="497"/>
      <c r="M9517" s="497"/>
    </row>
    <row r="9518" spans="7:13" x14ac:dyDescent="0.45">
      <c r="G9518" s="497"/>
      <c r="I9518" s="497"/>
      <c r="M9518" s="497"/>
    </row>
    <row r="9519" spans="7:13" x14ac:dyDescent="0.45">
      <c r="G9519" s="497"/>
      <c r="I9519" s="497"/>
      <c r="M9519" s="497"/>
    </row>
    <row r="9520" spans="7:13" x14ac:dyDescent="0.45">
      <c r="G9520" s="497"/>
      <c r="I9520" s="497"/>
      <c r="M9520" s="497"/>
    </row>
    <row r="9521" spans="7:13" x14ac:dyDescent="0.45">
      <c r="G9521" s="497"/>
      <c r="I9521" s="497"/>
      <c r="M9521" s="497"/>
    </row>
    <row r="9522" spans="7:13" x14ac:dyDescent="0.45">
      <c r="G9522" s="497"/>
      <c r="I9522" s="497"/>
      <c r="M9522" s="497"/>
    </row>
    <row r="9523" spans="7:13" x14ac:dyDescent="0.45">
      <c r="G9523" s="497"/>
      <c r="I9523" s="497"/>
      <c r="M9523" s="497"/>
    </row>
    <row r="9524" spans="7:13" x14ac:dyDescent="0.45">
      <c r="G9524" s="497"/>
      <c r="I9524" s="497"/>
      <c r="M9524" s="497"/>
    </row>
    <row r="9525" spans="7:13" x14ac:dyDescent="0.45">
      <c r="G9525" s="497"/>
      <c r="I9525" s="497"/>
      <c r="M9525" s="497"/>
    </row>
    <row r="9526" spans="7:13" x14ac:dyDescent="0.45">
      <c r="G9526" s="497"/>
      <c r="I9526" s="497"/>
      <c r="M9526" s="497"/>
    </row>
    <row r="9527" spans="7:13" x14ac:dyDescent="0.45">
      <c r="G9527" s="497"/>
      <c r="I9527" s="497"/>
      <c r="M9527" s="497"/>
    </row>
    <row r="9528" spans="7:13" x14ac:dyDescent="0.45">
      <c r="G9528" s="497"/>
      <c r="I9528" s="497"/>
      <c r="M9528" s="497"/>
    </row>
    <row r="9529" spans="7:13" x14ac:dyDescent="0.45">
      <c r="G9529" s="497"/>
      <c r="I9529" s="497"/>
      <c r="M9529" s="497"/>
    </row>
    <row r="9530" spans="7:13" x14ac:dyDescent="0.45">
      <c r="G9530" s="497"/>
      <c r="I9530" s="497"/>
      <c r="M9530" s="497"/>
    </row>
    <row r="9531" spans="7:13" x14ac:dyDescent="0.45">
      <c r="G9531" s="497"/>
      <c r="I9531" s="497"/>
      <c r="M9531" s="497"/>
    </row>
    <row r="9532" spans="7:13" x14ac:dyDescent="0.45">
      <c r="G9532" s="497"/>
      <c r="I9532" s="497"/>
      <c r="M9532" s="497"/>
    </row>
    <row r="9533" spans="7:13" x14ac:dyDescent="0.45">
      <c r="G9533" s="497"/>
      <c r="I9533" s="497"/>
      <c r="M9533" s="497"/>
    </row>
    <row r="9534" spans="7:13" x14ac:dyDescent="0.45">
      <c r="G9534" s="497"/>
      <c r="I9534" s="497"/>
      <c r="M9534" s="497"/>
    </row>
    <row r="9535" spans="7:13" x14ac:dyDescent="0.45">
      <c r="G9535" s="497"/>
      <c r="I9535" s="497"/>
      <c r="M9535" s="497"/>
    </row>
    <row r="9536" spans="7:13" x14ac:dyDescent="0.45">
      <c r="G9536" s="497"/>
      <c r="I9536" s="497"/>
      <c r="M9536" s="497"/>
    </row>
    <row r="9537" spans="7:13" x14ac:dyDescent="0.45">
      <c r="I9537" s="497"/>
    </row>
    <row r="9538" spans="7:13" x14ac:dyDescent="0.45">
      <c r="G9538" s="497"/>
      <c r="I9538" s="497"/>
      <c r="M9538" s="497"/>
    </row>
    <row r="9539" spans="7:13" x14ac:dyDescent="0.45">
      <c r="G9539" s="497"/>
      <c r="I9539" s="497"/>
      <c r="M9539" s="497"/>
    </row>
    <row r="9540" spans="7:13" x14ac:dyDescent="0.45">
      <c r="G9540" s="497"/>
      <c r="I9540" s="497"/>
      <c r="M9540" s="497"/>
    </row>
    <row r="9541" spans="7:13" x14ac:dyDescent="0.45">
      <c r="G9541" s="497"/>
      <c r="I9541" s="497"/>
      <c r="M9541" s="497"/>
    </row>
    <row r="9542" spans="7:13" x14ac:dyDescent="0.45">
      <c r="I9542" s="497"/>
    </row>
    <row r="9543" spans="7:13" x14ac:dyDescent="0.45">
      <c r="G9543" s="497"/>
      <c r="I9543" s="497"/>
      <c r="M9543" s="497"/>
    </row>
    <row r="9544" spans="7:13" x14ac:dyDescent="0.45">
      <c r="G9544" s="497"/>
      <c r="I9544" s="497"/>
      <c r="M9544" s="497"/>
    </row>
    <row r="9545" spans="7:13" x14ac:dyDescent="0.45">
      <c r="G9545" s="497"/>
      <c r="I9545" s="497"/>
      <c r="M9545" s="497"/>
    </row>
    <row r="9546" spans="7:13" x14ac:dyDescent="0.45">
      <c r="G9546" s="497"/>
      <c r="I9546" s="497"/>
      <c r="M9546" s="497"/>
    </row>
    <row r="9547" spans="7:13" x14ac:dyDescent="0.45">
      <c r="I9547" s="497"/>
    </row>
    <row r="9548" spans="7:13" x14ac:dyDescent="0.45">
      <c r="G9548" s="497"/>
      <c r="I9548" s="497"/>
      <c r="M9548" s="497"/>
    </row>
    <row r="9549" spans="7:13" x14ac:dyDescent="0.45">
      <c r="G9549" s="497"/>
      <c r="I9549" s="497"/>
      <c r="M9549" s="497"/>
    </row>
    <row r="9550" spans="7:13" x14ac:dyDescent="0.45">
      <c r="G9550" s="497"/>
      <c r="I9550" s="497"/>
      <c r="M9550" s="497"/>
    </row>
    <row r="9551" spans="7:13" x14ac:dyDescent="0.45">
      <c r="G9551" s="497"/>
      <c r="I9551" s="497"/>
      <c r="M9551" s="497"/>
    </row>
    <row r="9552" spans="7:13" x14ac:dyDescent="0.45">
      <c r="G9552" s="497"/>
      <c r="I9552" s="497"/>
      <c r="M9552" s="497"/>
    </row>
    <row r="9553" spans="7:13" x14ac:dyDescent="0.45">
      <c r="G9553" s="497"/>
      <c r="I9553" s="497"/>
      <c r="M9553" s="497"/>
    </row>
    <row r="9554" spans="7:13" x14ac:dyDescent="0.45">
      <c r="G9554" s="497"/>
      <c r="I9554" s="497"/>
      <c r="M9554" s="497"/>
    </row>
    <row r="9555" spans="7:13" x14ac:dyDescent="0.45">
      <c r="G9555" s="497"/>
      <c r="I9555" s="497"/>
      <c r="M9555" s="497"/>
    </row>
    <row r="9556" spans="7:13" x14ac:dyDescent="0.45">
      <c r="G9556" s="497"/>
      <c r="I9556" s="497"/>
      <c r="M9556" s="497"/>
    </row>
    <row r="9557" spans="7:13" x14ac:dyDescent="0.45">
      <c r="G9557" s="497"/>
      <c r="I9557" s="497"/>
      <c r="M9557" s="497"/>
    </row>
    <row r="9558" spans="7:13" x14ac:dyDescent="0.45">
      <c r="G9558" s="497"/>
      <c r="I9558" s="497"/>
      <c r="M9558" s="497"/>
    </row>
    <row r="9559" spans="7:13" x14ac:dyDescent="0.45">
      <c r="G9559" s="497"/>
      <c r="I9559" s="497"/>
      <c r="M9559" s="497"/>
    </row>
    <row r="9560" spans="7:13" x14ac:dyDescent="0.45">
      <c r="G9560" s="497"/>
      <c r="I9560" s="497"/>
      <c r="M9560" s="497"/>
    </row>
    <row r="9561" spans="7:13" x14ac:dyDescent="0.45">
      <c r="G9561" s="497"/>
      <c r="I9561" s="497"/>
      <c r="M9561" s="497"/>
    </row>
    <row r="9562" spans="7:13" x14ac:dyDescent="0.45">
      <c r="G9562" s="497"/>
      <c r="I9562" s="497"/>
      <c r="M9562" s="497"/>
    </row>
    <row r="9563" spans="7:13" x14ac:dyDescent="0.45">
      <c r="G9563" s="497"/>
      <c r="I9563" s="497"/>
      <c r="M9563" s="497"/>
    </row>
    <row r="9564" spans="7:13" x14ac:dyDescent="0.45">
      <c r="G9564" s="497"/>
      <c r="I9564" s="497"/>
      <c r="M9564" s="497"/>
    </row>
    <row r="9565" spans="7:13" x14ac:dyDescent="0.45">
      <c r="G9565" s="497"/>
      <c r="I9565" s="497"/>
      <c r="M9565" s="497"/>
    </row>
    <row r="9566" spans="7:13" x14ac:dyDescent="0.45">
      <c r="G9566" s="497"/>
      <c r="I9566" s="497"/>
      <c r="M9566" s="497"/>
    </row>
    <row r="9567" spans="7:13" x14ac:dyDescent="0.45">
      <c r="I9567" s="497"/>
    </row>
    <row r="9568" spans="7:13" x14ac:dyDescent="0.45">
      <c r="G9568" s="497"/>
      <c r="I9568" s="497"/>
      <c r="M9568" s="497"/>
    </row>
    <row r="9569" spans="7:13" x14ac:dyDescent="0.45">
      <c r="G9569" s="497"/>
      <c r="I9569" s="497"/>
      <c r="M9569" s="497"/>
    </row>
    <row r="9570" spans="7:13" x14ac:dyDescent="0.45">
      <c r="G9570" s="497"/>
      <c r="I9570" s="497"/>
      <c r="M9570" s="497"/>
    </row>
    <row r="9571" spans="7:13" x14ac:dyDescent="0.45">
      <c r="G9571" s="497"/>
      <c r="I9571" s="497"/>
      <c r="M9571" s="497"/>
    </row>
    <row r="9572" spans="7:13" x14ac:dyDescent="0.45">
      <c r="G9572" s="497"/>
      <c r="I9572" s="497"/>
      <c r="M9572" s="497"/>
    </row>
    <row r="9573" spans="7:13" x14ac:dyDescent="0.45">
      <c r="G9573" s="497"/>
      <c r="I9573" s="497"/>
      <c r="M9573" s="497"/>
    </row>
    <row r="9574" spans="7:13" x14ac:dyDescent="0.45">
      <c r="G9574" s="497"/>
      <c r="I9574" s="497"/>
      <c r="M9574" s="497"/>
    </row>
    <row r="9575" spans="7:13" x14ac:dyDescent="0.45">
      <c r="G9575" s="497"/>
      <c r="I9575" s="497"/>
      <c r="M9575" s="497"/>
    </row>
    <row r="9576" spans="7:13" x14ac:dyDescent="0.45">
      <c r="G9576" s="497"/>
      <c r="I9576" s="497"/>
      <c r="M9576" s="497"/>
    </row>
    <row r="9577" spans="7:13" x14ac:dyDescent="0.45">
      <c r="G9577" s="497"/>
      <c r="I9577" s="497"/>
      <c r="M9577" s="497"/>
    </row>
    <row r="9578" spans="7:13" x14ac:dyDescent="0.45">
      <c r="G9578" s="497"/>
      <c r="I9578" s="497"/>
      <c r="M9578" s="497"/>
    </row>
    <row r="9579" spans="7:13" x14ac:dyDescent="0.45">
      <c r="G9579" s="497"/>
      <c r="I9579" s="497"/>
      <c r="M9579" s="497"/>
    </row>
    <row r="9580" spans="7:13" x14ac:dyDescent="0.45">
      <c r="G9580" s="497"/>
      <c r="I9580" s="497"/>
      <c r="M9580" s="497"/>
    </row>
    <row r="9581" spans="7:13" x14ac:dyDescent="0.45">
      <c r="G9581" s="497"/>
      <c r="I9581" s="497"/>
      <c r="M9581" s="497"/>
    </row>
    <row r="9582" spans="7:13" x14ac:dyDescent="0.45">
      <c r="G9582" s="497"/>
      <c r="I9582" s="497"/>
      <c r="M9582" s="497"/>
    </row>
    <row r="9583" spans="7:13" x14ac:dyDescent="0.45">
      <c r="G9583" s="497"/>
      <c r="I9583" s="497"/>
      <c r="M9583" s="497"/>
    </row>
    <row r="9584" spans="7:13" x14ac:dyDescent="0.45">
      <c r="G9584" s="497"/>
      <c r="I9584" s="497"/>
      <c r="M9584" s="497"/>
    </row>
    <row r="9585" spans="7:13" x14ac:dyDescent="0.45">
      <c r="G9585" s="497"/>
      <c r="I9585" s="497"/>
      <c r="M9585" s="497"/>
    </row>
    <row r="9586" spans="7:13" x14ac:dyDescent="0.45">
      <c r="G9586" s="497"/>
      <c r="I9586" s="497"/>
      <c r="M9586" s="497"/>
    </row>
    <row r="9587" spans="7:13" x14ac:dyDescent="0.45">
      <c r="G9587" s="497"/>
      <c r="I9587" s="497"/>
      <c r="M9587" s="497"/>
    </row>
    <row r="9588" spans="7:13" x14ac:dyDescent="0.45">
      <c r="G9588" s="497"/>
      <c r="I9588" s="497"/>
      <c r="M9588" s="497"/>
    </row>
    <row r="9589" spans="7:13" x14ac:dyDescent="0.45">
      <c r="G9589" s="497"/>
      <c r="I9589" s="497"/>
      <c r="M9589" s="497"/>
    </row>
    <row r="9590" spans="7:13" x14ac:dyDescent="0.45">
      <c r="G9590" s="497"/>
      <c r="I9590" s="497"/>
      <c r="M9590" s="497"/>
    </row>
    <row r="9591" spans="7:13" x14ac:dyDescent="0.45">
      <c r="G9591" s="497"/>
      <c r="I9591" s="497"/>
      <c r="M9591" s="497"/>
    </row>
    <row r="9592" spans="7:13" x14ac:dyDescent="0.45">
      <c r="G9592" s="497"/>
      <c r="I9592" s="497"/>
      <c r="M9592" s="497"/>
    </row>
    <row r="9593" spans="7:13" x14ac:dyDescent="0.45">
      <c r="G9593" s="497"/>
      <c r="I9593" s="497"/>
      <c r="M9593" s="497"/>
    </row>
    <row r="9594" spans="7:13" x14ac:dyDescent="0.45">
      <c r="G9594" s="497"/>
      <c r="I9594" s="497"/>
      <c r="M9594" s="497"/>
    </row>
    <row r="9595" spans="7:13" x14ac:dyDescent="0.45">
      <c r="G9595" s="497"/>
      <c r="I9595" s="497"/>
      <c r="M9595" s="497"/>
    </row>
    <row r="9596" spans="7:13" x14ac:dyDescent="0.45">
      <c r="G9596" s="497"/>
      <c r="I9596" s="497"/>
      <c r="M9596" s="517"/>
    </row>
    <row r="9597" spans="7:13" x14ac:dyDescent="0.45">
      <c r="G9597" s="497"/>
      <c r="I9597" s="497"/>
      <c r="M9597" s="497"/>
    </row>
    <row r="9598" spans="7:13" x14ac:dyDescent="0.45">
      <c r="G9598" s="497"/>
      <c r="I9598" s="497"/>
      <c r="M9598" s="497"/>
    </row>
    <row r="9599" spans="7:13" x14ac:dyDescent="0.45">
      <c r="G9599" s="497"/>
      <c r="I9599" s="497"/>
      <c r="M9599" s="497"/>
    </row>
    <row r="9600" spans="7:13" x14ac:dyDescent="0.45">
      <c r="G9600" s="497"/>
      <c r="I9600" s="497"/>
      <c r="M9600" s="497"/>
    </row>
    <row r="9601" spans="7:13" x14ac:dyDescent="0.45">
      <c r="G9601" s="497"/>
      <c r="I9601" s="497"/>
      <c r="M9601" s="497"/>
    </row>
    <row r="9602" spans="7:13" x14ac:dyDescent="0.45">
      <c r="G9602" s="497"/>
      <c r="I9602" s="497"/>
      <c r="M9602" s="497"/>
    </row>
    <row r="9603" spans="7:13" x14ac:dyDescent="0.45">
      <c r="G9603" s="497"/>
      <c r="I9603" s="497"/>
      <c r="M9603" s="497"/>
    </row>
    <row r="9604" spans="7:13" x14ac:dyDescent="0.45">
      <c r="G9604" s="497"/>
      <c r="I9604" s="497"/>
      <c r="M9604" s="497"/>
    </row>
    <row r="9605" spans="7:13" x14ac:dyDescent="0.45">
      <c r="G9605" s="497"/>
      <c r="I9605" s="497"/>
      <c r="M9605" s="497"/>
    </row>
    <row r="9606" spans="7:13" x14ac:dyDescent="0.45">
      <c r="G9606" s="497"/>
      <c r="I9606" s="497"/>
      <c r="M9606" s="497"/>
    </row>
    <row r="9607" spans="7:13" x14ac:dyDescent="0.45">
      <c r="G9607" s="497"/>
      <c r="I9607" s="497"/>
      <c r="M9607" s="497"/>
    </row>
    <row r="9608" spans="7:13" x14ac:dyDescent="0.45">
      <c r="G9608" s="497"/>
      <c r="I9608" s="497"/>
      <c r="M9608" s="497"/>
    </row>
    <row r="9609" spans="7:13" x14ac:dyDescent="0.45">
      <c r="G9609" s="497"/>
      <c r="I9609" s="497"/>
      <c r="M9609" s="497"/>
    </row>
    <row r="9610" spans="7:13" x14ac:dyDescent="0.45">
      <c r="G9610" s="497"/>
      <c r="I9610" s="497"/>
      <c r="M9610" s="497"/>
    </row>
    <row r="9611" spans="7:13" x14ac:dyDescent="0.45">
      <c r="G9611" s="497"/>
      <c r="I9611" s="497"/>
      <c r="M9611" s="497"/>
    </row>
    <row r="9612" spans="7:13" x14ac:dyDescent="0.45">
      <c r="G9612" s="497"/>
      <c r="I9612" s="497"/>
      <c r="M9612" s="497"/>
    </row>
    <row r="9613" spans="7:13" x14ac:dyDescent="0.45">
      <c r="G9613" s="497"/>
      <c r="I9613" s="497"/>
      <c r="M9613" s="497"/>
    </row>
    <row r="9614" spans="7:13" x14ac:dyDescent="0.45">
      <c r="G9614" s="497"/>
      <c r="I9614" s="497"/>
      <c r="M9614" s="497"/>
    </row>
    <row r="9615" spans="7:13" x14ac:dyDescent="0.45">
      <c r="G9615" s="497"/>
      <c r="I9615" s="497"/>
      <c r="M9615" s="497"/>
    </row>
    <row r="9616" spans="7:13" x14ac:dyDescent="0.45">
      <c r="G9616" s="497"/>
      <c r="I9616" s="497"/>
      <c r="M9616" s="497"/>
    </row>
    <row r="9617" spans="7:13" x14ac:dyDescent="0.45">
      <c r="G9617" s="497"/>
      <c r="I9617" s="497"/>
      <c r="M9617" s="497"/>
    </row>
    <row r="9618" spans="7:13" x14ac:dyDescent="0.45">
      <c r="G9618" s="497"/>
      <c r="I9618" s="497"/>
      <c r="M9618" s="497"/>
    </row>
    <row r="9619" spans="7:13" x14ac:dyDescent="0.45">
      <c r="G9619" s="497"/>
      <c r="I9619" s="497"/>
      <c r="M9619" s="497"/>
    </row>
    <row r="9620" spans="7:13" x14ac:dyDescent="0.45">
      <c r="G9620" s="497"/>
      <c r="I9620" s="497"/>
      <c r="M9620" s="497"/>
    </row>
    <row r="9621" spans="7:13" x14ac:dyDescent="0.45">
      <c r="G9621" s="497"/>
      <c r="I9621" s="497"/>
      <c r="M9621" s="497"/>
    </row>
    <row r="9622" spans="7:13" x14ac:dyDescent="0.45">
      <c r="G9622" s="497"/>
      <c r="I9622" s="497"/>
      <c r="M9622" s="497"/>
    </row>
    <row r="9623" spans="7:13" x14ac:dyDescent="0.45">
      <c r="G9623" s="497"/>
      <c r="I9623" s="497"/>
      <c r="M9623" s="497"/>
    </row>
    <row r="9624" spans="7:13" x14ac:dyDescent="0.45">
      <c r="G9624" s="497"/>
      <c r="I9624" s="497"/>
      <c r="M9624" s="497"/>
    </row>
    <row r="9625" spans="7:13" x14ac:dyDescent="0.45">
      <c r="G9625" s="497"/>
      <c r="I9625" s="497"/>
      <c r="M9625" s="497"/>
    </row>
    <row r="9626" spans="7:13" x14ac:dyDescent="0.45">
      <c r="G9626" s="497"/>
      <c r="I9626" s="497"/>
      <c r="M9626" s="497"/>
    </row>
    <row r="9627" spans="7:13" x14ac:dyDescent="0.45">
      <c r="G9627" s="497"/>
      <c r="I9627" s="497"/>
      <c r="M9627" s="497"/>
    </row>
    <row r="9628" spans="7:13" x14ac:dyDescent="0.45">
      <c r="G9628" s="497"/>
      <c r="I9628" s="497"/>
      <c r="M9628" s="497"/>
    </row>
    <row r="9629" spans="7:13" x14ac:dyDescent="0.45">
      <c r="G9629" s="497"/>
      <c r="I9629" s="497"/>
      <c r="M9629" s="497"/>
    </row>
    <row r="9630" spans="7:13" x14ac:dyDescent="0.45">
      <c r="G9630" s="497"/>
      <c r="I9630" s="497"/>
      <c r="M9630" s="497"/>
    </row>
    <row r="9631" spans="7:13" x14ac:dyDescent="0.45">
      <c r="G9631" s="497"/>
      <c r="I9631" s="497"/>
      <c r="M9631" s="497"/>
    </row>
    <row r="9632" spans="7:13" x14ac:dyDescent="0.45">
      <c r="G9632" s="497"/>
      <c r="I9632" s="497"/>
      <c r="M9632" s="497"/>
    </row>
    <row r="9633" spans="7:13" x14ac:dyDescent="0.45">
      <c r="G9633" s="497"/>
      <c r="I9633" s="497"/>
      <c r="M9633" s="497"/>
    </row>
    <row r="9634" spans="7:13" x14ac:dyDescent="0.45">
      <c r="G9634" s="497"/>
      <c r="I9634" s="497"/>
      <c r="M9634" s="497"/>
    </row>
    <row r="9635" spans="7:13" x14ac:dyDescent="0.45">
      <c r="G9635" s="497"/>
      <c r="I9635" s="497"/>
      <c r="M9635" s="497"/>
    </row>
    <row r="9636" spans="7:13" x14ac:dyDescent="0.45">
      <c r="G9636" s="497"/>
      <c r="I9636" s="497"/>
      <c r="M9636" s="497"/>
    </row>
    <row r="9637" spans="7:13" x14ac:dyDescent="0.45">
      <c r="G9637" s="497"/>
      <c r="I9637" s="497"/>
      <c r="M9637" s="497"/>
    </row>
    <row r="9638" spans="7:13" x14ac:dyDescent="0.45">
      <c r="G9638" s="497"/>
      <c r="I9638" s="497"/>
      <c r="M9638" s="497"/>
    </row>
    <row r="9639" spans="7:13" x14ac:dyDescent="0.45">
      <c r="G9639" s="497"/>
      <c r="I9639" s="497"/>
      <c r="M9639" s="497"/>
    </row>
    <row r="9640" spans="7:13" x14ac:dyDescent="0.45">
      <c r="G9640" s="497"/>
      <c r="I9640" s="497"/>
      <c r="M9640" s="497"/>
    </row>
    <row r="9641" spans="7:13" x14ac:dyDescent="0.45">
      <c r="G9641" s="497"/>
      <c r="I9641" s="497"/>
      <c r="M9641" s="497"/>
    </row>
    <row r="9642" spans="7:13" x14ac:dyDescent="0.45">
      <c r="G9642" s="497"/>
      <c r="I9642" s="497"/>
      <c r="M9642" s="497"/>
    </row>
    <row r="9643" spans="7:13" x14ac:dyDescent="0.45">
      <c r="I9643" s="497"/>
    </row>
    <row r="9644" spans="7:13" x14ac:dyDescent="0.45">
      <c r="G9644" s="497"/>
      <c r="I9644" s="497"/>
      <c r="M9644" s="497"/>
    </row>
    <row r="9645" spans="7:13" x14ac:dyDescent="0.45">
      <c r="G9645" s="497"/>
      <c r="I9645" s="497"/>
      <c r="M9645" s="497"/>
    </row>
    <row r="9646" spans="7:13" x14ac:dyDescent="0.45">
      <c r="G9646" s="497"/>
      <c r="I9646" s="497"/>
      <c r="M9646" s="497"/>
    </row>
    <row r="9647" spans="7:13" x14ac:dyDescent="0.45">
      <c r="G9647" s="497"/>
      <c r="I9647" s="497"/>
      <c r="M9647" s="497"/>
    </row>
    <row r="9648" spans="7:13" x14ac:dyDescent="0.45">
      <c r="G9648" s="497"/>
      <c r="I9648" s="497"/>
      <c r="M9648" s="497"/>
    </row>
    <row r="9649" spans="7:13" x14ac:dyDescent="0.45">
      <c r="G9649" s="497"/>
      <c r="I9649" s="497"/>
      <c r="M9649" s="497"/>
    </row>
    <row r="9650" spans="7:13" x14ac:dyDescent="0.45">
      <c r="G9650" s="497"/>
      <c r="I9650" s="497"/>
      <c r="M9650" s="497"/>
    </row>
    <row r="9651" spans="7:13" x14ac:dyDescent="0.45">
      <c r="G9651" s="497"/>
      <c r="I9651" s="497"/>
      <c r="M9651" s="497"/>
    </row>
    <row r="9652" spans="7:13" x14ac:dyDescent="0.45">
      <c r="G9652" s="497"/>
      <c r="I9652" s="497"/>
      <c r="M9652" s="497"/>
    </row>
    <row r="9653" spans="7:13" x14ac:dyDescent="0.45">
      <c r="G9653" s="497"/>
      <c r="I9653" s="497"/>
      <c r="M9653" s="497"/>
    </row>
    <row r="9654" spans="7:13" x14ac:dyDescent="0.45">
      <c r="G9654" s="497"/>
      <c r="I9654" s="497"/>
      <c r="M9654" s="497"/>
    </row>
    <row r="9655" spans="7:13" x14ac:dyDescent="0.45">
      <c r="G9655" s="497"/>
      <c r="I9655" s="497"/>
      <c r="M9655" s="497"/>
    </row>
    <row r="9656" spans="7:13" x14ac:dyDescent="0.45">
      <c r="G9656" s="497"/>
      <c r="I9656" s="497"/>
      <c r="M9656" s="497"/>
    </row>
    <row r="9657" spans="7:13" x14ac:dyDescent="0.45">
      <c r="G9657" s="497"/>
      <c r="I9657" s="497"/>
      <c r="M9657" s="497"/>
    </row>
    <row r="9658" spans="7:13" x14ac:dyDescent="0.45">
      <c r="G9658" s="497"/>
      <c r="I9658" s="497"/>
      <c r="M9658" s="497"/>
    </row>
    <row r="9659" spans="7:13" x14ac:dyDescent="0.45">
      <c r="G9659" s="497"/>
      <c r="I9659" s="497"/>
      <c r="M9659" s="497"/>
    </row>
    <row r="9660" spans="7:13" x14ac:dyDescent="0.45">
      <c r="G9660" s="497"/>
      <c r="I9660" s="497"/>
      <c r="M9660" s="497"/>
    </row>
    <row r="9661" spans="7:13" x14ac:dyDescent="0.45">
      <c r="G9661" s="497"/>
      <c r="I9661" s="497"/>
      <c r="M9661" s="497"/>
    </row>
    <row r="9662" spans="7:13" x14ac:dyDescent="0.45">
      <c r="G9662" s="497"/>
      <c r="I9662" s="497"/>
      <c r="M9662" s="497"/>
    </row>
    <row r="9663" spans="7:13" x14ac:dyDescent="0.45">
      <c r="G9663" s="497"/>
      <c r="I9663" s="497"/>
      <c r="M9663" s="497"/>
    </row>
    <row r="9664" spans="7:13" x14ac:dyDescent="0.45">
      <c r="G9664" s="497"/>
      <c r="I9664" s="497"/>
      <c r="M9664" s="497"/>
    </row>
    <row r="9665" spans="7:13" x14ac:dyDescent="0.45">
      <c r="G9665" s="497"/>
      <c r="I9665" s="497"/>
      <c r="M9665" s="497"/>
    </row>
    <row r="9666" spans="7:13" x14ac:dyDescent="0.45">
      <c r="G9666" s="497"/>
      <c r="I9666" s="497"/>
      <c r="M9666" s="497"/>
    </row>
    <row r="9667" spans="7:13" x14ac:dyDescent="0.45">
      <c r="G9667" s="497"/>
      <c r="I9667" s="497"/>
      <c r="M9667" s="497"/>
    </row>
    <row r="9668" spans="7:13" x14ac:dyDescent="0.45">
      <c r="G9668" s="497"/>
      <c r="I9668" s="497"/>
      <c r="M9668" s="497"/>
    </row>
    <row r="9669" spans="7:13" x14ac:dyDescent="0.45">
      <c r="G9669" s="497"/>
      <c r="I9669" s="497"/>
      <c r="M9669" s="497"/>
    </row>
    <row r="9670" spans="7:13" x14ac:dyDescent="0.45">
      <c r="G9670" s="497"/>
      <c r="I9670" s="497"/>
      <c r="M9670" s="497"/>
    </row>
    <row r="9671" spans="7:13" x14ac:dyDescent="0.45">
      <c r="G9671" s="497"/>
      <c r="I9671" s="497"/>
      <c r="M9671" s="497"/>
    </row>
    <row r="9672" spans="7:13" x14ac:dyDescent="0.45">
      <c r="G9672" s="497"/>
      <c r="I9672" s="497"/>
      <c r="M9672" s="497"/>
    </row>
    <row r="9673" spans="7:13" x14ac:dyDescent="0.45">
      <c r="G9673" s="497"/>
      <c r="I9673" s="497"/>
      <c r="M9673" s="497"/>
    </row>
    <row r="9674" spans="7:13" x14ac:dyDescent="0.45">
      <c r="G9674" s="497"/>
      <c r="I9674" s="497"/>
      <c r="M9674" s="497"/>
    </row>
    <row r="9675" spans="7:13" x14ac:dyDescent="0.45">
      <c r="G9675" s="497"/>
      <c r="I9675" s="497"/>
      <c r="M9675" s="497"/>
    </row>
    <row r="9676" spans="7:13" x14ac:dyDescent="0.45">
      <c r="G9676" s="497"/>
      <c r="I9676" s="497"/>
      <c r="M9676" s="497"/>
    </row>
    <row r="9677" spans="7:13" x14ac:dyDescent="0.45">
      <c r="G9677" s="497"/>
      <c r="I9677" s="497"/>
      <c r="M9677" s="497"/>
    </row>
    <row r="9678" spans="7:13" x14ac:dyDescent="0.45">
      <c r="G9678" s="497"/>
      <c r="I9678" s="497"/>
      <c r="M9678" s="497"/>
    </row>
    <row r="9679" spans="7:13" x14ac:dyDescent="0.45">
      <c r="G9679" s="497"/>
      <c r="I9679" s="497"/>
      <c r="M9679" s="497"/>
    </row>
    <row r="9680" spans="7:13" x14ac:dyDescent="0.45">
      <c r="G9680" s="497"/>
      <c r="I9680" s="497"/>
      <c r="M9680" s="497"/>
    </row>
    <row r="9681" spans="7:13" x14ac:dyDescent="0.45">
      <c r="G9681" s="497"/>
      <c r="I9681" s="497"/>
      <c r="M9681" s="497"/>
    </row>
    <row r="9682" spans="7:13" x14ac:dyDescent="0.45">
      <c r="G9682" s="497"/>
      <c r="I9682" s="497"/>
      <c r="M9682" s="515"/>
    </row>
    <row r="9683" spans="7:13" x14ac:dyDescent="0.45">
      <c r="G9683" s="497"/>
      <c r="I9683" s="497"/>
      <c r="M9683" s="497"/>
    </row>
    <row r="9684" spans="7:13" x14ac:dyDescent="0.45">
      <c r="G9684" s="497"/>
      <c r="I9684" s="497"/>
      <c r="M9684" s="497"/>
    </row>
    <row r="9685" spans="7:13" x14ac:dyDescent="0.45">
      <c r="G9685" s="497"/>
      <c r="I9685" s="497"/>
      <c r="M9685" s="497"/>
    </row>
    <row r="9686" spans="7:13" x14ac:dyDescent="0.45">
      <c r="G9686" s="497"/>
      <c r="I9686" s="497"/>
      <c r="M9686" s="497"/>
    </row>
    <row r="9687" spans="7:13" x14ac:dyDescent="0.45">
      <c r="I9687" s="497"/>
    </row>
    <row r="9688" spans="7:13" x14ac:dyDescent="0.45">
      <c r="G9688" s="497"/>
      <c r="I9688" s="497"/>
      <c r="M9688" s="497"/>
    </row>
    <row r="9689" spans="7:13" x14ac:dyDescent="0.45">
      <c r="I9689" s="497"/>
    </row>
    <row r="9690" spans="7:13" x14ac:dyDescent="0.45">
      <c r="G9690" s="497"/>
      <c r="I9690" s="497"/>
      <c r="M9690" s="497"/>
    </row>
    <row r="9691" spans="7:13" x14ac:dyDescent="0.45">
      <c r="G9691" s="497"/>
      <c r="I9691" s="497"/>
      <c r="M9691" s="497"/>
    </row>
    <row r="9692" spans="7:13" x14ac:dyDescent="0.45">
      <c r="G9692" s="497"/>
      <c r="I9692" s="497"/>
      <c r="M9692" s="497"/>
    </row>
    <row r="9693" spans="7:13" x14ac:dyDescent="0.45">
      <c r="G9693" s="497"/>
      <c r="I9693" s="497"/>
      <c r="M9693" s="497"/>
    </row>
    <row r="9694" spans="7:13" x14ac:dyDescent="0.45">
      <c r="G9694" s="497"/>
      <c r="I9694" s="497"/>
      <c r="M9694" s="497"/>
    </row>
    <row r="9695" spans="7:13" x14ac:dyDescent="0.45">
      <c r="G9695" s="497"/>
      <c r="I9695" s="497"/>
      <c r="M9695" s="497"/>
    </row>
    <row r="9696" spans="7:13" x14ac:dyDescent="0.45">
      <c r="G9696" s="497"/>
      <c r="I9696" s="497"/>
      <c r="M9696" s="497"/>
    </row>
    <row r="9697" spans="7:13" x14ac:dyDescent="0.45">
      <c r="G9697" s="497"/>
      <c r="I9697" s="497"/>
      <c r="M9697" s="497"/>
    </row>
    <row r="9698" spans="7:13" x14ac:dyDescent="0.45">
      <c r="G9698" s="497"/>
      <c r="I9698" s="497"/>
      <c r="M9698" s="497"/>
    </row>
    <row r="9699" spans="7:13" x14ac:dyDescent="0.45">
      <c r="G9699" s="497"/>
      <c r="I9699" s="497"/>
      <c r="M9699" s="497"/>
    </row>
    <row r="9700" spans="7:13" x14ac:dyDescent="0.45">
      <c r="G9700" s="497"/>
      <c r="I9700" s="497"/>
      <c r="M9700" s="497"/>
    </row>
    <row r="9701" spans="7:13" x14ac:dyDescent="0.45">
      <c r="G9701" s="497"/>
      <c r="I9701" s="497"/>
      <c r="M9701" s="497"/>
    </row>
    <row r="9702" spans="7:13" x14ac:dyDescent="0.45">
      <c r="G9702" s="497"/>
      <c r="I9702" s="497"/>
      <c r="M9702" s="497"/>
    </row>
    <row r="9703" spans="7:13" x14ac:dyDescent="0.45">
      <c r="G9703" s="497"/>
      <c r="I9703" s="497"/>
      <c r="M9703" s="497"/>
    </row>
    <row r="9704" spans="7:13" x14ac:dyDescent="0.45">
      <c r="G9704" s="497"/>
      <c r="I9704" s="497"/>
      <c r="M9704" s="497"/>
    </row>
    <row r="9705" spans="7:13" x14ac:dyDescent="0.45">
      <c r="G9705" s="497"/>
      <c r="I9705" s="497"/>
      <c r="M9705" s="497"/>
    </row>
    <row r="9706" spans="7:13" x14ac:dyDescent="0.45">
      <c r="G9706" s="497"/>
      <c r="I9706" s="497"/>
      <c r="M9706" s="497"/>
    </row>
    <row r="9707" spans="7:13" x14ac:dyDescent="0.45">
      <c r="G9707" s="497"/>
      <c r="I9707" s="497"/>
      <c r="M9707" s="497"/>
    </row>
    <row r="9708" spans="7:13" x14ac:dyDescent="0.45">
      <c r="G9708" s="497"/>
      <c r="I9708" s="497"/>
      <c r="M9708" s="497"/>
    </row>
    <row r="9709" spans="7:13" x14ac:dyDescent="0.45">
      <c r="G9709" s="497"/>
      <c r="I9709" s="497"/>
      <c r="M9709" s="497"/>
    </row>
    <row r="9710" spans="7:13" x14ac:dyDescent="0.45">
      <c r="G9710" s="497"/>
      <c r="I9710" s="497"/>
      <c r="M9710" s="497"/>
    </row>
    <row r="9711" spans="7:13" x14ac:dyDescent="0.45">
      <c r="G9711" s="497"/>
      <c r="I9711" s="497"/>
      <c r="M9711" s="497"/>
    </row>
    <row r="9712" spans="7:13" x14ac:dyDescent="0.45">
      <c r="G9712" s="497"/>
      <c r="I9712" s="497"/>
      <c r="M9712" s="497"/>
    </row>
    <row r="9713" spans="7:13" x14ac:dyDescent="0.45">
      <c r="G9713" s="497"/>
      <c r="I9713" s="497"/>
      <c r="M9713" s="497"/>
    </row>
    <row r="9714" spans="7:13" x14ac:dyDescent="0.45">
      <c r="G9714" s="497"/>
      <c r="I9714" s="497"/>
      <c r="M9714" s="497"/>
    </row>
    <row r="9715" spans="7:13" x14ac:dyDescent="0.45">
      <c r="G9715" s="497"/>
      <c r="I9715" s="497"/>
      <c r="M9715" s="497"/>
    </row>
    <row r="9716" spans="7:13" x14ac:dyDescent="0.45">
      <c r="G9716" s="497"/>
      <c r="I9716" s="497"/>
      <c r="M9716" s="497"/>
    </row>
    <row r="9717" spans="7:13" x14ac:dyDescent="0.45">
      <c r="G9717" s="497"/>
      <c r="I9717" s="497"/>
      <c r="M9717" s="497"/>
    </row>
    <row r="9718" spans="7:13" x14ac:dyDescent="0.45">
      <c r="G9718" s="497"/>
      <c r="I9718" s="497"/>
      <c r="M9718" s="497"/>
    </row>
    <row r="9719" spans="7:13" x14ac:dyDescent="0.45">
      <c r="G9719" s="497"/>
      <c r="I9719" s="497"/>
      <c r="M9719" s="497"/>
    </row>
    <row r="9720" spans="7:13" x14ac:dyDescent="0.45">
      <c r="G9720" s="497"/>
      <c r="I9720" s="497"/>
      <c r="M9720" s="497"/>
    </row>
    <row r="9721" spans="7:13" x14ac:dyDescent="0.45">
      <c r="G9721" s="497"/>
      <c r="I9721" s="497"/>
      <c r="M9721" s="497"/>
    </row>
    <row r="9722" spans="7:13" x14ac:dyDescent="0.45">
      <c r="G9722" s="497"/>
      <c r="I9722" s="497"/>
      <c r="M9722" s="497"/>
    </row>
    <row r="9723" spans="7:13" x14ac:dyDescent="0.45">
      <c r="G9723" s="497"/>
      <c r="I9723" s="497"/>
      <c r="M9723" s="497"/>
    </row>
    <row r="9724" spans="7:13" x14ac:dyDescent="0.45">
      <c r="G9724" s="497"/>
      <c r="I9724" s="497"/>
      <c r="M9724" s="497"/>
    </row>
    <row r="9725" spans="7:13" x14ac:dyDescent="0.45">
      <c r="G9725" s="497"/>
      <c r="I9725" s="497"/>
      <c r="M9725" s="497"/>
    </row>
    <row r="9726" spans="7:13" x14ac:dyDescent="0.45">
      <c r="G9726" s="497"/>
      <c r="I9726" s="497"/>
      <c r="M9726" s="497"/>
    </row>
    <row r="9727" spans="7:13" x14ac:dyDescent="0.45">
      <c r="G9727" s="497"/>
      <c r="I9727" s="497"/>
      <c r="M9727" s="497"/>
    </row>
    <row r="9728" spans="7:13" x14ac:dyDescent="0.45">
      <c r="G9728" s="497"/>
      <c r="I9728" s="497"/>
      <c r="M9728" s="497"/>
    </row>
    <row r="9729" spans="7:13" x14ac:dyDescent="0.45">
      <c r="G9729" s="497"/>
      <c r="I9729" s="497"/>
      <c r="M9729" s="497"/>
    </row>
    <row r="9730" spans="7:13" x14ac:dyDescent="0.45">
      <c r="G9730" s="497"/>
      <c r="I9730" s="497"/>
      <c r="M9730" s="497"/>
    </row>
    <row r="9731" spans="7:13" x14ac:dyDescent="0.45">
      <c r="G9731" s="497"/>
      <c r="I9731" s="497"/>
      <c r="M9731" s="497"/>
    </row>
    <row r="9732" spans="7:13" x14ac:dyDescent="0.45">
      <c r="G9732" s="497"/>
      <c r="I9732" s="497"/>
      <c r="M9732" s="497"/>
    </row>
    <row r="9733" spans="7:13" x14ac:dyDescent="0.45">
      <c r="G9733" s="497"/>
      <c r="I9733" s="497"/>
      <c r="M9733" s="497"/>
    </row>
    <row r="9734" spans="7:13" x14ac:dyDescent="0.45">
      <c r="G9734" s="497"/>
      <c r="I9734" s="497"/>
      <c r="M9734" s="497"/>
    </row>
    <row r="9735" spans="7:13" x14ac:dyDescent="0.45">
      <c r="G9735" s="497"/>
      <c r="I9735" s="497"/>
      <c r="M9735" s="497"/>
    </row>
    <row r="9736" spans="7:13" x14ac:dyDescent="0.45">
      <c r="G9736" s="497"/>
      <c r="I9736" s="497"/>
      <c r="M9736" s="497"/>
    </row>
    <row r="9737" spans="7:13" x14ac:dyDescent="0.45">
      <c r="G9737" s="497"/>
      <c r="I9737" s="497"/>
      <c r="M9737" s="497"/>
    </row>
    <row r="9738" spans="7:13" x14ac:dyDescent="0.45">
      <c r="G9738" s="497"/>
      <c r="I9738" s="497"/>
      <c r="M9738" s="497"/>
    </row>
    <row r="9739" spans="7:13" x14ac:dyDescent="0.45">
      <c r="G9739" s="497"/>
      <c r="I9739" s="497"/>
      <c r="M9739" s="497"/>
    </row>
    <row r="9740" spans="7:13" x14ac:dyDescent="0.45">
      <c r="G9740" s="497"/>
      <c r="I9740" s="497"/>
      <c r="M9740" s="497"/>
    </row>
    <row r="9741" spans="7:13" x14ac:dyDescent="0.45">
      <c r="G9741" s="497"/>
      <c r="I9741" s="497"/>
      <c r="M9741" s="497"/>
    </row>
    <row r="9742" spans="7:13" x14ac:dyDescent="0.45">
      <c r="G9742" s="497"/>
      <c r="I9742" s="497"/>
      <c r="M9742" s="497"/>
    </row>
    <row r="9743" spans="7:13" x14ac:dyDescent="0.45">
      <c r="G9743" s="497"/>
      <c r="I9743" s="497"/>
      <c r="M9743" s="497"/>
    </row>
    <row r="9744" spans="7:13" x14ac:dyDescent="0.45">
      <c r="G9744" s="497"/>
      <c r="I9744" s="497"/>
      <c r="M9744" s="497"/>
    </row>
    <row r="9745" spans="7:13" x14ac:dyDescent="0.45">
      <c r="G9745" s="497"/>
      <c r="I9745" s="497"/>
      <c r="M9745" s="497"/>
    </row>
    <row r="9746" spans="7:13" x14ac:dyDescent="0.45">
      <c r="G9746" s="497"/>
      <c r="I9746" s="497"/>
      <c r="M9746" s="497"/>
    </row>
    <row r="9747" spans="7:13" x14ac:dyDescent="0.45">
      <c r="G9747" s="497"/>
      <c r="I9747" s="497"/>
      <c r="M9747" s="497"/>
    </row>
    <row r="9748" spans="7:13" x14ac:dyDescent="0.45">
      <c r="G9748" s="497"/>
      <c r="I9748" s="497"/>
      <c r="M9748" s="497"/>
    </row>
    <row r="9749" spans="7:13" x14ac:dyDescent="0.45">
      <c r="G9749" s="497"/>
      <c r="I9749" s="497"/>
      <c r="M9749" s="497"/>
    </row>
    <row r="9750" spans="7:13" x14ac:dyDescent="0.45">
      <c r="G9750" s="497"/>
      <c r="I9750" s="497"/>
      <c r="M9750" s="497"/>
    </row>
    <row r="9751" spans="7:13" x14ac:dyDescent="0.45">
      <c r="G9751" s="497"/>
      <c r="I9751" s="497"/>
      <c r="M9751" s="497"/>
    </row>
    <row r="9752" spans="7:13" x14ac:dyDescent="0.45">
      <c r="G9752" s="497"/>
      <c r="I9752" s="497"/>
      <c r="M9752" s="497"/>
    </row>
    <row r="9753" spans="7:13" x14ac:dyDescent="0.45">
      <c r="G9753" s="497"/>
      <c r="I9753" s="497"/>
      <c r="M9753" s="497"/>
    </row>
    <row r="9754" spans="7:13" x14ac:dyDescent="0.45">
      <c r="G9754" s="497"/>
      <c r="I9754" s="497"/>
      <c r="M9754" s="497"/>
    </row>
    <row r="9755" spans="7:13" x14ac:dyDescent="0.45">
      <c r="G9755" s="497"/>
      <c r="I9755" s="497"/>
      <c r="M9755" s="497"/>
    </row>
    <row r="9756" spans="7:13" x14ac:dyDescent="0.45">
      <c r="G9756" s="497"/>
      <c r="I9756" s="497"/>
      <c r="M9756" s="497"/>
    </row>
    <row r="9757" spans="7:13" x14ac:dyDescent="0.45">
      <c r="G9757" s="497"/>
      <c r="I9757" s="497"/>
      <c r="M9757" s="497"/>
    </row>
    <row r="9758" spans="7:13" x14ac:dyDescent="0.45">
      <c r="G9758" s="497"/>
      <c r="I9758" s="497"/>
      <c r="M9758" s="497"/>
    </row>
    <row r="9759" spans="7:13" x14ac:dyDescent="0.45">
      <c r="G9759" s="497"/>
      <c r="I9759" s="497"/>
      <c r="M9759" s="497"/>
    </row>
    <row r="9760" spans="7:13" x14ac:dyDescent="0.45">
      <c r="G9760" s="497"/>
      <c r="I9760" s="497"/>
      <c r="M9760" s="497"/>
    </row>
    <row r="9761" spans="7:13" x14ac:dyDescent="0.45">
      <c r="G9761" s="497"/>
      <c r="I9761" s="497"/>
      <c r="M9761" s="497"/>
    </row>
    <row r="9762" spans="7:13" x14ac:dyDescent="0.45">
      <c r="G9762" s="497"/>
      <c r="I9762" s="497"/>
      <c r="M9762" s="497"/>
    </row>
    <row r="9763" spans="7:13" x14ac:dyDescent="0.45">
      <c r="I9763" s="497"/>
    </row>
    <row r="9764" spans="7:13" x14ac:dyDescent="0.45">
      <c r="G9764" s="497"/>
      <c r="I9764" s="497"/>
      <c r="M9764" s="497"/>
    </row>
    <row r="9765" spans="7:13" x14ac:dyDescent="0.45">
      <c r="G9765" s="497"/>
      <c r="I9765" s="497"/>
      <c r="M9765" s="497"/>
    </row>
    <row r="9766" spans="7:13" x14ac:dyDescent="0.45">
      <c r="G9766" s="497"/>
      <c r="I9766" s="497"/>
      <c r="M9766" s="497"/>
    </row>
    <row r="9767" spans="7:13" x14ac:dyDescent="0.45">
      <c r="G9767" s="497"/>
      <c r="I9767" s="497"/>
      <c r="M9767" s="497"/>
    </row>
    <row r="9768" spans="7:13" x14ac:dyDescent="0.45">
      <c r="G9768" s="497"/>
      <c r="I9768" s="497"/>
      <c r="M9768" s="497"/>
    </row>
    <row r="9769" spans="7:13" x14ac:dyDescent="0.45">
      <c r="G9769" s="497"/>
      <c r="I9769" s="497"/>
      <c r="M9769" s="497"/>
    </row>
    <row r="9770" spans="7:13" x14ac:dyDescent="0.45">
      <c r="G9770" s="497"/>
      <c r="I9770" s="497"/>
      <c r="M9770" s="497"/>
    </row>
    <row r="9771" spans="7:13" x14ac:dyDescent="0.45">
      <c r="G9771" s="497"/>
      <c r="I9771" s="497"/>
      <c r="M9771" s="497"/>
    </row>
    <row r="9772" spans="7:13" x14ac:dyDescent="0.45">
      <c r="G9772" s="497"/>
      <c r="I9772" s="497"/>
      <c r="M9772" s="497"/>
    </row>
    <row r="9773" spans="7:13" x14ac:dyDescent="0.45">
      <c r="G9773" s="497"/>
      <c r="I9773" s="497"/>
      <c r="M9773" s="497"/>
    </row>
    <row r="9774" spans="7:13" x14ac:dyDescent="0.45">
      <c r="G9774" s="497"/>
      <c r="I9774" s="497"/>
      <c r="M9774" s="497"/>
    </row>
    <row r="9775" spans="7:13" x14ac:dyDescent="0.45">
      <c r="G9775" s="497"/>
      <c r="I9775" s="497"/>
      <c r="M9775" s="497"/>
    </row>
    <row r="9776" spans="7:13" x14ac:dyDescent="0.45">
      <c r="G9776" s="497"/>
      <c r="I9776" s="497"/>
      <c r="M9776" s="497"/>
    </row>
    <row r="9777" spans="7:13" x14ac:dyDescent="0.45">
      <c r="G9777" s="497"/>
      <c r="I9777" s="497"/>
      <c r="M9777" s="497"/>
    </row>
    <row r="9778" spans="7:13" x14ac:dyDescent="0.45">
      <c r="G9778" s="497"/>
      <c r="I9778" s="497"/>
      <c r="M9778" s="497"/>
    </row>
    <row r="9779" spans="7:13" x14ac:dyDescent="0.45">
      <c r="G9779" s="497"/>
      <c r="I9779" s="497"/>
      <c r="M9779" s="497"/>
    </row>
    <row r="9780" spans="7:13" x14ac:dyDescent="0.45">
      <c r="G9780" s="497"/>
      <c r="I9780" s="497"/>
      <c r="M9780" s="497"/>
    </row>
    <row r="9781" spans="7:13" x14ac:dyDescent="0.45">
      <c r="G9781" s="497"/>
      <c r="I9781" s="497"/>
      <c r="M9781" s="497"/>
    </row>
    <row r="9782" spans="7:13" x14ac:dyDescent="0.45">
      <c r="G9782" s="497"/>
      <c r="I9782" s="497"/>
      <c r="M9782" s="497"/>
    </row>
    <row r="9783" spans="7:13" x14ac:dyDescent="0.45">
      <c r="G9783" s="497"/>
      <c r="I9783" s="497"/>
      <c r="M9783" s="497"/>
    </row>
    <row r="9784" spans="7:13" x14ac:dyDescent="0.45">
      <c r="G9784" s="497"/>
      <c r="I9784" s="497"/>
      <c r="M9784" s="497"/>
    </row>
    <row r="9785" spans="7:13" x14ac:dyDescent="0.45">
      <c r="G9785" s="497"/>
      <c r="I9785" s="497"/>
      <c r="M9785" s="497"/>
    </row>
    <row r="9786" spans="7:13" x14ac:dyDescent="0.45">
      <c r="G9786" s="497"/>
      <c r="I9786" s="497"/>
      <c r="M9786" s="497"/>
    </row>
    <row r="9787" spans="7:13" x14ac:dyDescent="0.45">
      <c r="G9787" s="497"/>
      <c r="I9787" s="497"/>
      <c r="M9787" s="497"/>
    </row>
    <row r="9788" spans="7:13" x14ac:dyDescent="0.45">
      <c r="G9788" s="497"/>
      <c r="I9788" s="497"/>
      <c r="M9788" s="497"/>
    </row>
    <row r="9789" spans="7:13" x14ac:dyDescent="0.45">
      <c r="G9789" s="497"/>
      <c r="I9789" s="497"/>
      <c r="M9789" s="497"/>
    </row>
    <row r="9790" spans="7:13" x14ac:dyDescent="0.45">
      <c r="G9790" s="497"/>
      <c r="I9790" s="497"/>
      <c r="M9790" s="497"/>
    </row>
    <row r="9791" spans="7:13" x14ac:dyDescent="0.45">
      <c r="G9791" s="497"/>
      <c r="I9791" s="497"/>
      <c r="M9791" s="497"/>
    </row>
    <row r="9792" spans="7:13" x14ac:dyDescent="0.45">
      <c r="G9792" s="497"/>
      <c r="I9792" s="497"/>
      <c r="M9792" s="497"/>
    </row>
    <row r="9793" spans="7:13" x14ac:dyDescent="0.45">
      <c r="G9793" s="497"/>
      <c r="I9793" s="497"/>
      <c r="M9793" s="497"/>
    </row>
    <row r="9794" spans="7:13" x14ac:dyDescent="0.45">
      <c r="G9794" s="497"/>
      <c r="I9794" s="497"/>
      <c r="M9794" s="497"/>
    </row>
    <row r="9795" spans="7:13" x14ac:dyDescent="0.45">
      <c r="G9795" s="497"/>
      <c r="I9795" s="497"/>
      <c r="M9795" s="497"/>
    </row>
    <row r="9796" spans="7:13" x14ac:dyDescent="0.45">
      <c r="G9796" s="497"/>
      <c r="I9796" s="497"/>
      <c r="M9796" s="497"/>
    </row>
    <row r="9797" spans="7:13" x14ac:dyDescent="0.45">
      <c r="G9797" s="497"/>
      <c r="I9797" s="497"/>
      <c r="M9797" s="497"/>
    </row>
    <row r="9798" spans="7:13" x14ac:dyDescent="0.45">
      <c r="G9798" s="497"/>
      <c r="I9798" s="497"/>
      <c r="M9798" s="497"/>
    </row>
    <row r="9799" spans="7:13" x14ac:dyDescent="0.45">
      <c r="G9799" s="497"/>
      <c r="I9799" s="497"/>
      <c r="M9799" s="497"/>
    </row>
    <row r="9800" spans="7:13" x14ac:dyDescent="0.45">
      <c r="G9800" s="497"/>
      <c r="I9800" s="497"/>
      <c r="M9800" s="497"/>
    </row>
    <row r="9801" spans="7:13" x14ac:dyDescent="0.45">
      <c r="G9801" s="497"/>
      <c r="I9801" s="497"/>
      <c r="M9801" s="497"/>
    </row>
    <row r="9802" spans="7:13" x14ac:dyDescent="0.45">
      <c r="G9802" s="497"/>
      <c r="I9802" s="497"/>
      <c r="M9802" s="497"/>
    </row>
    <row r="9803" spans="7:13" x14ac:dyDescent="0.45">
      <c r="G9803" s="497"/>
      <c r="I9803" s="497"/>
      <c r="M9803" s="497"/>
    </row>
    <row r="9804" spans="7:13" x14ac:dyDescent="0.45">
      <c r="G9804" s="497"/>
      <c r="I9804" s="497"/>
      <c r="M9804" s="497"/>
    </row>
    <row r="9805" spans="7:13" x14ac:dyDescent="0.45">
      <c r="G9805" s="497"/>
      <c r="I9805" s="497"/>
      <c r="M9805" s="497"/>
    </row>
    <row r="9806" spans="7:13" x14ac:dyDescent="0.45">
      <c r="G9806" s="497"/>
      <c r="I9806" s="497"/>
      <c r="M9806" s="497"/>
    </row>
    <row r="9807" spans="7:13" x14ac:dyDescent="0.45">
      <c r="G9807" s="497"/>
      <c r="I9807" s="497"/>
      <c r="M9807" s="497"/>
    </row>
    <row r="9808" spans="7:13" x14ac:dyDescent="0.45">
      <c r="G9808" s="497"/>
      <c r="I9808" s="497"/>
      <c r="M9808" s="497"/>
    </row>
    <row r="9809" spans="7:13" x14ac:dyDescent="0.45">
      <c r="G9809" s="497"/>
      <c r="I9809" s="497"/>
      <c r="M9809" s="497"/>
    </row>
    <row r="9810" spans="7:13" x14ac:dyDescent="0.45">
      <c r="G9810" s="497"/>
      <c r="I9810" s="497"/>
      <c r="M9810" s="497"/>
    </row>
    <row r="9811" spans="7:13" x14ac:dyDescent="0.45">
      <c r="G9811" s="497"/>
      <c r="I9811" s="497"/>
      <c r="M9811" s="497"/>
    </row>
    <row r="9812" spans="7:13" x14ac:dyDescent="0.45">
      <c r="G9812" s="497"/>
      <c r="I9812" s="497"/>
      <c r="M9812" s="497"/>
    </row>
    <row r="9813" spans="7:13" x14ac:dyDescent="0.45">
      <c r="G9813" s="497"/>
      <c r="I9813" s="497"/>
      <c r="M9813" s="497"/>
    </row>
    <row r="9814" spans="7:13" x14ac:dyDescent="0.45">
      <c r="G9814" s="497"/>
      <c r="I9814" s="497"/>
      <c r="M9814" s="497"/>
    </row>
    <row r="9815" spans="7:13" x14ac:dyDescent="0.45">
      <c r="G9815" s="497"/>
      <c r="I9815" s="497"/>
      <c r="M9815" s="497"/>
    </row>
    <row r="9816" spans="7:13" x14ac:dyDescent="0.45">
      <c r="G9816" s="497"/>
      <c r="I9816" s="497"/>
      <c r="M9816" s="497"/>
    </row>
    <row r="9817" spans="7:13" x14ac:dyDescent="0.45">
      <c r="G9817" s="497"/>
      <c r="I9817" s="497"/>
      <c r="M9817" s="497"/>
    </row>
    <row r="9818" spans="7:13" x14ac:dyDescent="0.45">
      <c r="G9818" s="497"/>
      <c r="I9818" s="497"/>
      <c r="M9818" s="497"/>
    </row>
    <row r="9819" spans="7:13" x14ac:dyDescent="0.45">
      <c r="G9819" s="497"/>
      <c r="I9819" s="497"/>
      <c r="M9819" s="497"/>
    </row>
    <row r="9820" spans="7:13" x14ac:dyDescent="0.45">
      <c r="G9820" s="497"/>
      <c r="I9820" s="497"/>
      <c r="M9820" s="497"/>
    </row>
    <row r="9821" spans="7:13" x14ac:dyDescent="0.45">
      <c r="G9821" s="497"/>
      <c r="I9821" s="497"/>
      <c r="M9821" s="497"/>
    </row>
    <row r="9822" spans="7:13" x14ac:dyDescent="0.45">
      <c r="G9822" s="497"/>
      <c r="I9822" s="497"/>
      <c r="M9822" s="497"/>
    </row>
    <row r="9823" spans="7:13" x14ac:dyDescent="0.45">
      <c r="G9823" s="497"/>
      <c r="I9823" s="497"/>
      <c r="M9823" s="497"/>
    </row>
    <row r="9824" spans="7:13" x14ac:dyDescent="0.45">
      <c r="G9824" s="497"/>
      <c r="I9824" s="497"/>
      <c r="M9824" s="497"/>
    </row>
    <row r="9825" spans="7:13" x14ac:dyDescent="0.45">
      <c r="G9825" s="497"/>
      <c r="I9825" s="497"/>
      <c r="M9825" s="497"/>
    </row>
    <row r="9826" spans="7:13" x14ac:dyDescent="0.45">
      <c r="G9826" s="497"/>
      <c r="I9826" s="497"/>
      <c r="M9826" s="497"/>
    </row>
    <row r="9827" spans="7:13" x14ac:dyDescent="0.45">
      <c r="G9827" s="497"/>
      <c r="I9827" s="497"/>
      <c r="M9827" s="497"/>
    </row>
    <row r="9828" spans="7:13" x14ac:dyDescent="0.45">
      <c r="G9828" s="497"/>
      <c r="I9828" s="497"/>
      <c r="M9828" s="497"/>
    </row>
    <row r="9829" spans="7:13" x14ac:dyDescent="0.45">
      <c r="G9829" s="497"/>
      <c r="I9829" s="497"/>
      <c r="M9829" s="497"/>
    </row>
    <row r="9830" spans="7:13" x14ac:dyDescent="0.45">
      <c r="G9830" s="497"/>
      <c r="I9830" s="497"/>
      <c r="M9830" s="497"/>
    </row>
    <row r="9831" spans="7:13" x14ac:dyDescent="0.45">
      <c r="G9831" s="497"/>
      <c r="I9831" s="497"/>
      <c r="M9831" s="497"/>
    </row>
    <row r="9832" spans="7:13" x14ac:dyDescent="0.45">
      <c r="G9832" s="497"/>
      <c r="I9832" s="497"/>
      <c r="M9832" s="497"/>
    </row>
    <row r="9833" spans="7:13" x14ac:dyDescent="0.45">
      <c r="G9833" s="497"/>
      <c r="I9833" s="497"/>
      <c r="M9833" s="497"/>
    </row>
    <row r="9834" spans="7:13" x14ac:dyDescent="0.45">
      <c r="G9834" s="497"/>
      <c r="I9834" s="497"/>
      <c r="M9834" s="497"/>
    </row>
    <row r="9835" spans="7:13" x14ac:dyDescent="0.45">
      <c r="G9835" s="497"/>
      <c r="I9835" s="497"/>
      <c r="M9835" s="497"/>
    </row>
    <row r="9836" spans="7:13" x14ac:dyDescent="0.45">
      <c r="G9836" s="497"/>
      <c r="I9836" s="497"/>
      <c r="M9836" s="497"/>
    </row>
    <row r="9837" spans="7:13" x14ac:dyDescent="0.45">
      <c r="G9837" s="497"/>
      <c r="I9837" s="497"/>
      <c r="M9837" s="497"/>
    </row>
    <row r="9838" spans="7:13" x14ac:dyDescent="0.45">
      <c r="G9838" s="497"/>
      <c r="I9838" s="497"/>
      <c r="M9838" s="497"/>
    </row>
    <row r="9839" spans="7:13" x14ac:dyDescent="0.45">
      <c r="G9839" s="497"/>
      <c r="I9839" s="497"/>
      <c r="M9839" s="497"/>
    </row>
    <row r="9840" spans="7:13" x14ac:dyDescent="0.45">
      <c r="G9840" s="497"/>
      <c r="I9840" s="497"/>
      <c r="M9840" s="497"/>
    </row>
    <row r="9841" spans="7:13" x14ac:dyDescent="0.45">
      <c r="G9841" s="497"/>
      <c r="I9841" s="497"/>
      <c r="M9841" s="497"/>
    </row>
    <row r="9842" spans="7:13" x14ac:dyDescent="0.45">
      <c r="G9842" s="497"/>
      <c r="I9842" s="497"/>
      <c r="M9842" s="497"/>
    </row>
    <row r="9843" spans="7:13" x14ac:dyDescent="0.45">
      <c r="G9843" s="497"/>
      <c r="I9843" s="497"/>
      <c r="M9843" s="497"/>
    </row>
    <row r="9844" spans="7:13" x14ac:dyDescent="0.45">
      <c r="G9844" s="497"/>
      <c r="I9844" s="497"/>
      <c r="M9844" s="497"/>
    </row>
    <row r="9845" spans="7:13" x14ac:dyDescent="0.45">
      <c r="G9845" s="497"/>
      <c r="I9845" s="497"/>
      <c r="M9845" s="497"/>
    </row>
    <row r="9846" spans="7:13" x14ac:dyDescent="0.45">
      <c r="G9846" s="497"/>
      <c r="I9846" s="497"/>
      <c r="M9846" s="497"/>
    </row>
    <row r="9847" spans="7:13" x14ac:dyDescent="0.45">
      <c r="G9847" s="497"/>
      <c r="I9847" s="497"/>
      <c r="M9847" s="497"/>
    </row>
    <row r="9848" spans="7:13" x14ac:dyDescent="0.45">
      <c r="G9848" s="497"/>
      <c r="I9848" s="497"/>
      <c r="M9848" s="497"/>
    </row>
    <row r="9849" spans="7:13" x14ac:dyDescent="0.45">
      <c r="G9849" s="497"/>
      <c r="I9849" s="497"/>
      <c r="M9849" s="497"/>
    </row>
    <row r="9850" spans="7:13" x14ac:dyDescent="0.45">
      <c r="G9850" s="497"/>
      <c r="I9850" s="497"/>
      <c r="M9850" s="497"/>
    </row>
    <row r="9851" spans="7:13" x14ac:dyDescent="0.45">
      <c r="G9851" s="497"/>
      <c r="I9851" s="497"/>
      <c r="M9851" s="497"/>
    </row>
    <row r="9852" spans="7:13" x14ac:dyDescent="0.45">
      <c r="G9852" s="497"/>
      <c r="I9852" s="497"/>
      <c r="M9852" s="497"/>
    </row>
    <row r="9853" spans="7:13" x14ac:dyDescent="0.45">
      <c r="G9853" s="497"/>
      <c r="I9853" s="497"/>
      <c r="M9853" s="497"/>
    </row>
    <row r="9854" spans="7:13" x14ac:dyDescent="0.45">
      <c r="G9854" s="497"/>
      <c r="I9854" s="497"/>
      <c r="M9854" s="497"/>
    </row>
    <row r="9855" spans="7:13" x14ac:dyDescent="0.45">
      <c r="G9855" s="497"/>
      <c r="I9855" s="497"/>
      <c r="M9855" s="497"/>
    </row>
    <row r="9856" spans="7:13" x14ac:dyDescent="0.45">
      <c r="G9856" s="497"/>
      <c r="I9856" s="497"/>
      <c r="M9856" s="497"/>
    </row>
    <row r="9857" spans="7:13" x14ac:dyDescent="0.45">
      <c r="G9857" s="497"/>
      <c r="I9857" s="497"/>
      <c r="M9857" s="497"/>
    </row>
    <row r="9858" spans="7:13" x14ac:dyDescent="0.45">
      <c r="G9858" s="497"/>
      <c r="I9858" s="497"/>
      <c r="M9858" s="497"/>
    </row>
    <row r="9859" spans="7:13" x14ac:dyDescent="0.45">
      <c r="G9859" s="497"/>
      <c r="I9859" s="497"/>
      <c r="M9859" s="497"/>
    </row>
    <row r="9860" spans="7:13" x14ac:dyDescent="0.45">
      <c r="G9860" s="497"/>
      <c r="I9860" s="497"/>
      <c r="M9860" s="497"/>
    </row>
    <row r="9861" spans="7:13" x14ac:dyDescent="0.45">
      <c r="G9861" s="497"/>
      <c r="I9861" s="497"/>
      <c r="M9861" s="497"/>
    </row>
    <row r="9862" spans="7:13" x14ac:dyDescent="0.45">
      <c r="G9862" s="497"/>
      <c r="I9862" s="497"/>
      <c r="M9862" s="497"/>
    </row>
    <row r="9863" spans="7:13" x14ac:dyDescent="0.45">
      <c r="G9863" s="497"/>
      <c r="I9863" s="497"/>
      <c r="M9863" s="497"/>
    </row>
    <row r="9864" spans="7:13" x14ac:dyDescent="0.45">
      <c r="G9864" s="497"/>
      <c r="I9864" s="497"/>
      <c r="M9864" s="497"/>
    </row>
    <row r="9865" spans="7:13" x14ac:dyDescent="0.45">
      <c r="G9865" s="497"/>
      <c r="I9865" s="497"/>
      <c r="M9865" s="497"/>
    </row>
    <row r="9866" spans="7:13" x14ac:dyDescent="0.45">
      <c r="G9866" s="497"/>
      <c r="I9866" s="497"/>
      <c r="M9866" s="497"/>
    </row>
    <row r="9867" spans="7:13" x14ac:dyDescent="0.45">
      <c r="G9867" s="497"/>
      <c r="I9867" s="497"/>
      <c r="M9867" s="497"/>
    </row>
    <row r="9868" spans="7:13" x14ac:dyDescent="0.45">
      <c r="G9868" s="497"/>
      <c r="I9868" s="497"/>
      <c r="M9868" s="497"/>
    </row>
    <row r="9869" spans="7:13" x14ac:dyDescent="0.45">
      <c r="G9869" s="497"/>
      <c r="I9869" s="497"/>
      <c r="M9869" s="497"/>
    </row>
    <row r="9870" spans="7:13" x14ac:dyDescent="0.45">
      <c r="G9870" s="497"/>
      <c r="I9870" s="497"/>
      <c r="M9870" s="497"/>
    </row>
    <row r="9871" spans="7:13" x14ac:dyDescent="0.45">
      <c r="G9871" s="497"/>
      <c r="I9871" s="497"/>
      <c r="M9871" s="497"/>
    </row>
    <row r="9872" spans="7:13" x14ac:dyDescent="0.45">
      <c r="G9872" s="497"/>
      <c r="I9872" s="497"/>
      <c r="M9872" s="497"/>
    </row>
    <row r="9873" spans="7:13" x14ac:dyDescent="0.45">
      <c r="G9873" s="497"/>
      <c r="I9873" s="497"/>
      <c r="M9873" s="497"/>
    </row>
    <row r="9874" spans="7:13" x14ac:dyDescent="0.45">
      <c r="G9874" s="497"/>
      <c r="I9874" s="497"/>
      <c r="M9874" s="497"/>
    </row>
    <row r="9875" spans="7:13" x14ac:dyDescent="0.45">
      <c r="G9875" s="497"/>
      <c r="I9875" s="497"/>
      <c r="M9875" s="497"/>
    </row>
    <row r="9876" spans="7:13" x14ac:dyDescent="0.45">
      <c r="G9876" s="497"/>
      <c r="I9876" s="497"/>
      <c r="M9876" s="497"/>
    </row>
    <row r="9877" spans="7:13" x14ac:dyDescent="0.45">
      <c r="G9877" s="497"/>
      <c r="I9877" s="497"/>
      <c r="M9877" s="497"/>
    </row>
    <row r="9878" spans="7:13" x14ac:dyDescent="0.45">
      <c r="G9878" s="497"/>
      <c r="I9878" s="497"/>
      <c r="M9878" s="497"/>
    </row>
    <row r="9879" spans="7:13" x14ac:dyDescent="0.45">
      <c r="G9879" s="497"/>
      <c r="I9879" s="497"/>
      <c r="M9879" s="497"/>
    </row>
    <row r="9880" spans="7:13" x14ac:dyDescent="0.45">
      <c r="G9880" s="497"/>
      <c r="I9880" s="497"/>
      <c r="M9880" s="497"/>
    </row>
    <row r="9881" spans="7:13" x14ac:dyDescent="0.45">
      <c r="G9881" s="497"/>
      <c r="I9881" s="497"/>
      <c r="M9881" s="497"/>
    </row>
    <row r="9882" spans="7:13" x14ac:dyDescent="0.45">
      <c r="G9882" s="497"/>
      <c r="I9882" s="497"/>
      <c r="M9882" s="497"/>
    </row>
    <row r="9883" spans="7:13" x14ac:dyDescent="0.45">
      <c r="G9883" s="497"/>
      <c r="I9883" s="497"/>
      <c r="M9883" s="497"/>
    </row>
    <row r="9884" spans="7:13" x14ac:dyDescent="0.45">
      <c r="G9884" s="497"/>
      <c r="I9884" s="497"/>
      <c r="M9884" s="497"/>
    </row>
    <row r="9885" spans="7:13" x14ac:dyDescent="0.45">
      <c r="G9885" s="497"/>
      <c r="I9885" s="497"/>
      <c r="M9885" s="497"/>
    </row>
    <row r="9886" spans="7:13" x14ac:dyDescent="0.45">
      <c r="G9886" s="497"/>
      <c r="I9886" s="497"/>
      <c r="M9886" s="497"/>
    </row>
    <row r="9887" spans="7:13" x14ac:dyDescent="0.45">
      <c r="G9887" s="497"/>
      <c r="I9887" s="497"/>
      <c r="M9887" s="497"/>
    </row>
    <row r="9888" spans="7:13" x14ac:dyDescent="0.45">
      <c r="G9888" s="497"/>
      <c r="I9888" s="497"/>
      <c r="M9888" s="497"/>
    </row>
    <row r="9889" spans="7:13" x14ac:dyDescent="0.45">
      <c r="G9889" s="497"/>
      <c r="I9889" s="497"/>
      <c r="M9889" s="517"/>
    </row>
    <row r="9890" spans="7:13" x14ac:dyDescent="0.45">
      <c r="G9890" s="497"/>
      <c r="I9890" s="497"/>
      <c r="M9890" s="497"/>
    </row>
    <row r="9891" spans="7:13" x14ac:dyDescent="0.45">
      <c r="G9891" s="497"/>
      <c r="I9891" s="497"/>
      <c r="M9891" s="497"/>
    </row>
    <row r="9892" spans="7:13" x14ac:dyDescent="0.45">
      <c r="G9892" s="497"/>
      <c r="I9892" s="497"/>
      <c r="M9892" s="497"/>
    </row>
    <row r="9893" spans="7:13" x14ac:dyDescent="0.45">
      <c r="G9893" s="497"/>
      <c r="I9893" s="497"/>
      <c r="M9893" s="497"/>
    </row>
    <row r="9894" spans="7:13" x14ac:dyDescent="0.45">
      <c r="G9894" s="497"/>
      <c r="I9894" s="497"/>
      <c r="M9894" s="497"/>
    </row>
    <row r="9895" spans="7:13" x14ac:dyDescent="0.45">
      <c r="G9895" s="497"/>
      <c r="I9895" s="497"/>
      <c r="M9895" s="497"/>
    </row>
    <row r="9896" spans="7:13" x14ac:dyDescent="0.45">
      <c r="G9896" s="497"/>
      <c r="I9896" s="497"/>
      <c r="M9896" s="497"/>
    </row>
    <row r="9897" spans="7:13" x14ac:dyDescent="0.45">
      <c r="G9897" s="497"/>
      <c r="I9897" s="497"/>
      <c r="M9897" s="497"/>
    </row>
    <row r="9898" spans="7:13" x14ac:dyDescent="0.45">
      <c r="G9898" s="497"/>
      <c r="I9898" s="497"/>
      <c r="M9898" s="497"/>
    </row>
    <row r="9899" spans="7:13" x14ac:dyDescent="0.45">
      <c r="G9899" s="497"/>
      <c r="I9899" s="497"/>
      <c r="M9899" s="497"/>
    </row>
    <row r="9900" spans="7:13" x14ac:dyDescent="0.45">
      <c r="G9900" s="497"/>
      <c r="I9900" s="497"/>
      <c r="M9900" s="497"/>
    </row>
    <row r="9901" spans="7:13" x14ac:dyDescent="0.45">
      <c r="G9901" s="497"/>
      <c r="I9901" s="497"/>
      <c r="M9901" s="497"/>
    </row>
    <row r="9902" spans="7:13" x14ac:dyDescent="0.45">
      <c r="G9902" s="497"/>
      <c r="I9902" s="497"/>
      <c r="M9902" s="497"/>
    </row>
    <row r="9903" spans="7:13" x14ac:dyDescent="0.45">
      <c r="G9903" s="497"/>
      <c r="I9903" s="497"/>
      <c r="M9903" s="497"/>
    </row>
    <row r="9904" spans="7:13" x14ac:dyDescent="0.45">
      <c r="G9904" s="497"/>
      <c r="I9904" s="497"/>
      <c r="M9904" s="497"/>
    </row>
    <row r="9905" spans="7:13" x14ac:dyDescent="0.45">
      <c r="G9905" s="497"/>
      <c r="I9905" s="497"/>
      <c r="M9905" s="497"/>
    </row>
    <row r="9906" spans="7:13" x14ac:dyDescent="0.45">
      <c r="G9906" s="497"/>
      <c r="I9906" s="497"/>
      <c r="M9906" s="497"/>
    </row>
    <row r="9907" spans="7:13" x14ac:dyDescent="0.45">
      <c r="G9907" s="497"/>
      <c r="I9907" s="497"/>
      <c r="M9907" s="497"/>
    </row>
    <row r="9908" spans="7:13" x14ac:dyDescent="0.45">
      <c r="G9908" s="497"/>
      <c r="I9908" s="497"/>
      <c r="M9908" s="497"/>
    </row>
    <row r="9909" spans="7:13" x14ac:dyDescent="0.45">
      <c r="G9909" s="497"/>
      <c r="I9909" s="497"/>
      <c r="M9909" s="497"/>
    </row>
    <row r="9910" spans="7:13" x14ac:dyDescent="0.45">
      <c r="G9910" s="497"/>
      <c r="I9910" s="497"/>
      <c r="M9910" s="497"/>
    </row>
    <row r="9911" spans="7:13" x14ac:dyDescent="0.45">
      <c r="G9911" s="497"/>
      <c r="I9911" s="497"/>
      <c r="M9911" s="497"/>
    </row>
    <row r="9912" spans="7:13" x14ac:dyDescent="0.45">
      <c r="G9912" s="497"/>
      <c r="I9912" s="497"/>
      <c r="M9912" s="497"/>
    </row>
    <row r="9913" spans="7:13" x14ac:dyDescent="0.45">
      <c r="G9913" s="497"/>
      <c r="I9913" s="497"/>
      <c r="M9913" s="497"/>
    </row>
    <row r="9914" spans="7:13" x14ac:dyDescent="0.45">
      <c r="G9914" s="497"/>
      <c r="I9914" s="497"/>
      <c r="M9914" s="497"/>
    </row>
    <row r="9915" spans="7:13" x14ac:dyDescent="0.45">
      <c r="G9915" s="497"/>
      <c r="I9915" s="497"/>
      <c r="M9915" s="497"/>
    </row>
    <row r="9916" spans="7:13" x14ac:dyDescent="0.45">
      <c r="G9916" s="497"/>
      <c r="I9916" s="497"/>
      <c r="M9916" s="497"/>
    </row>
    <row r="9917" spans="7:13" x14ac:dyDescent="0.45">
      <c r="G9917" s="497"/>
      <c r="I9917" s="497"/>
      <c r="M9917" s="497"/>
    </row>
    <row r="9918" spans="7:13" x14ac:dyDescent="0.45">
      <c r="G9918" s="497"/>
      <c r="I9918" s="497"/>
      <c r="M9918" s="497"/>
    </row>
    <row r="9919" spans="7:13" x14ac:dyDescent="0.45">
      <c r="G9919" s="497"/>
      <c r="I9919" s="497"/>
      <c r="M9919" s="497"/>
    </row>
    <row r="9920" spans="7:13" x14ac:dyDescent="0.45">
      <c r="G9920" s="497"/>
      <c r="I9920" s="497"/>
      <c r="M9920" s="497"/>
    </row>
    <row r="9921" spans="7:13" x14ac:dyDescent="0.45">
      <c r="G9921" s="497"/>
      <c r="I9921" s="497"/>
      <c r="M9921" s="497"/>
    </row>
    <row r="9922" spans="7:13" x14ac:dyDescent="0.45">
      <c r="G9922" s="497"/>
      <c r="I9922" s="497"/>
      <c r="M9922" s="497"/>
    </row>
    <row r="9923" spans="7:13" x14ac:dyDescent="0.45">
      <c r="G9923" s="497"/>
      <c r="I9923" s="497"/>
      <c r="M9923" s="497"/>
    </row>
    <row r="9924" spans="7:13" x14ac:dyDescent="0.45">
      <c r="G9924" s="497"/>
      <c r="I9924" s="497"/>
      <c r="M9924" s="497"/>
    </row>
    <row r="9925" spans="7:13" x14ac:dyDescent="0.45">
      <c r="G9925" s="497"/>
      <c r="I9925" s="497"/>
      <c r="M9925" s="497"/>
    </row>
    <row r="9926" spans="7:13" x14ac:dyDescent="0.45">
      <c r="G9926" s="497"/>
      <c r="I9926" s="497"/>
      <c r="M9926" s="497"/>
    </row>
    <row r="9927" spans="7:13" x14ac:dyDescent="0.45">
      <c r="G9927" s="497"/>
      <c r="I9927" s="497"/>
      <c r="M9927" s="497"/>
    </row>
    <row r="9928" spans="7:13" x14ac:dyDescent="0.45">
      <c r="G9928" s="497"/>
      <c r="I9928" s="497"/>
      <c r="M9928" s="497"/>
    </row>
    <row r="9929" spans="7:13" x14ac:dyDescent="0.45">
      <c r="G9929" s="497"/>
      <c r="I9929" s="497"/>
      <c r="M9929" s="497"/>
    </row>
    <row r="9930" spans="7:13" x14ac:dyDescent="0.45">
      <c r="G9930" s="497"/>
      <c r="I9930" s="497"/>
      <c r="M9930" s="497"/>
    </row>
    <row r="9931" spans="7:13" x14ac:dyDescent="0.45">
      <c r="G9931" s="497"/>
      <c r="I9931" s="497"/>
      <c r="M9931" s="497"/>
    </row>
    <row r="9932" spans="7:13" x14ac:dyDescent="0.45">
      <c r="G9932" s="497"/>
      <c r="I9932" s="497"/>
      <c r="M9932" s="497"/>
    </row>
    <row r="9933" spans="7:13" x14ac:dyDescent="0.45">
      <c r="G9933" s="497"/>
      <c r="I9933" s="497"/>
      <c r="M9933" s="497"/>
    </row>
    <row r="9934" spans="7:13" x14ac:dyDescent="0.45">
      <c r="G9934" s="497"/>
      <c r="I9934" s="497"/>
      <c r="M9934" s="497"/>
    </row>
    <row r="9935" spans="7:13" x14ac:dyDescent="0.45">
      <c r="G9935" s="497"/>
      <c r="I9935" s="497"/>
      <c r="M9935" s="497"/>
    </row>
    <row r="9936" spans="7:13" x14ac:dyDescent="0.45">
      <c r="G9936" s="497"/>
      <c r="I9936" s="497"/>
      <c r="M9936" s="497"/>
    </row>
    <row r="9937" spans="7:13" x14ac:dyDescent="0.45">
      <c r="G9937" s="497"/>
      <c r="I9937" s="497"/>
      <c r="M9937" s="497"/>
    </row>
    <row r="9938" spans="7:13" x14ac:dyDescent="0.45">
      <c r="G9938" s="497"/>
      <c r="I9938" s="497"/>
      <c r="M9938" s="497"/>
    </row>
    <row r="9939" spans="7:13" x14ac:dyDescent="0.45">
      <c r="G9939" s="497"/>
      <c r="I9939" s="497"/>
      <c r="M9939" s="497"/>
    </row>
    <row r="9940" spans="7:13" x14ac:dyDescent="0.45">
      <c r="G9940" s="497"/>
      <c r="I9940" s="497"/>
      <c r="M9940" s="497"/>
    </row>
    <row r="9941" spans="7:13" x14ac:dyDescent="0.45">
      <c r="G9941" s="497"/>
      <c r="I9941" s="497"/>
      <c r="M9941" s="497"/>
    </row>
    <row r="9942" spans="7:13" x14ac:dyDescent="0.45">
      <c r="G9942" s="497"/>
      <c r="I9942" s="497"/>
      <c r="M9942" s="497"/>
    </row>
    <row r="9943" spans="7:13" x14ac:dyDescent="0.45">
      <c r="G9943" s="497"/>
      <c r="I9943" s="497"/>
      <c r="M9943" s="497"/>
    </row>
    <row r="9944" spans="7:13" x14ac:dyDescent="0.45">
      <c r="G9944" s="497"/>
      <c r="I9944" s="497"/>
      <c r="M9944" s="497"/>
    </row>
    <row r="9945" spans="7:13" x14ac:dyDescent="0.45">
      <c r="I9945" s="497"/>
    </row>
    <row r="9946" spans="7:13" x14ac:dyDescent="0.45">
      <c r="G9946" s="497"/>
      <c r="I9946" s="497"/>
      <c r="M9946" s="497"/>
    </row>
    <row r="9947" spans="7:13" x14ac:dyDescent="0.45">
      <c r="G9947" s="497"/>
      <c r="I9947" s="497"/>
      <c r="M9947" s="497"/>
    </row>
    <row r="9948" spans="7:13" x14ac:dyDescent="0.45">
      <c r="G9948" s="497"/>
      <c r="I9948" s="497"/>
      <c r="M9948" s="497"/>
    </row>
    <row r="9949" spans="7:13" x14ac:dyDescent="0.45">
      <c r="G9949" s="497"/>
      <c r="I9949" s="497"/>
      <c r="M9949" s="497"/>
    </row>
    <row r="9950" spans="7:13" x14ac:dyDescent="0.45">
      <c r="G9950" s="497"/>
      <c r="I9950" s="497"/>
      <c r="M9950" s="497"/>
    </row>
    <row r="9951" spans="7:13" x14ac:dyDescent="0.45">
      <c r="G9951" s="497"/>
      <c r="I9951" s="497"/>
      <c r="M9951" s="497"/>
    </row>
    <row r="9952" spans="7:13" x14ac:dyDescent="0.45">
      <c r="G9952" s="497"/>
      <c r="I9952" s="497"/>
      <c r="M9952" s="497"/>
    </row>
    <row r="9953" spans="7:13" x14ac:dyDescent="0.45">
      <c r="G9953" s="497"/>
      <c r="I9953" s="497"/>
      <c r="M9953" s="497"/>
    </row>
    <row r="9954" spans="7:13" x14ac:dyDescent="0.45">
      <c r="G9954" s="497"/>
      <c r="I9954" s="497"/>
      <c r="M9954" s="497"/>
    </row>
    <row r="9955" spans="7:13" x14ac:dyDescent="0.45">
      <c r="G9955" s="497"/>
      <c r="I9955" s="497"/>
      <c r="M9955" s="497"/>
    </row>
    <row r="9956" spans="7:13" x14ac:dyDescent="0.45">
      <c r="G9956" s="497"/>
      <c r="I9956" s="497"/>
      <c r="M9956" s="497"/>
    </row>
    <row r="9957" spans="7:13" x14ac:dyDescent="0.45">
      <c r="G9957" s="497"/>
      <c r="I9957" s="497"/>
      <c r="M9957" s="497"/>
    </row>
    <row r="9958" spans="7:13" x14ac:dyDescent="0.45">
      <c r="G9958" s="497"/>
      <c r="I9958" s="497"/>
      <c r="M9958" s="497"/>
    </row>
    <row r="9959" spans="7:13" x14ac:dyDescent="0.45">
      <c r="G9959" s="497"/>
      <c r="I9959" s="497"/>
      <c r="M9959" s="497"/>
    </row>
    <row r="9960" spans="7:13" x14ac:dyDescent="0.45">
      <c r="G9960" s="497"/>
      <c r="I9960" s="497"/>
      <c r="M9960" s="497"/>
    </row>
    <row r="9961" spans="7:13" x14ac:dyDescent="0.45">
      <c r="G9961" s="497"/>
      <c r="I9961" s="497"/>
      <c r="M9961" s="497"/>
    </row>
    <row r="9962" spans="7:13" x14ac:dyDescent="0.45">
      <c r="G9962" s="497"/>
      <c r="I9962" s="497"/>
      <c r="M9962" s="497"/>
    </row>
    <row r="9963" spans="7:13" x14ac:dyDescent="0.45">
      <c r="G9963" s="497"/>
      <c r="I9963" s="497"/>
      <c r="M9963" s="497"/>
    </row>
    <row r="9964" spans="7:13" x14ac:dyDescent="0.45">
      <c r="G9964" s="497"/>
      <c r="I9964" s="497"/>
      <c r="M9964" s="497"/>
    </row>
    <row r="9965" spans="7:13" x14ac:dyDescent="0.45">
      <c r="G9965" s="497"/>
      <c r="I9965" s="497"/>
      <c r="M9965" s="497"/>
    </row>
    <row r="9966" spans="7:13" x14ac:dyDescent="0.45">
      <c r="G9966" s="497"/>
      <c r="I9966" s="497"/>
      <c r="M9966" s="497"/>
    </row>
    <row r="9967" spans="7:13" x14ac:dyDescent="0.45">
      <c r="G9967" s="497"/>
      <c r="I9967" s="497"/>
      <c r="M9967" s="497"/>
    </row>
    <row r="9968" spans="7:13" x14ac:dyDescent="0.45">
      <c r="G9968" s="497"/>
      <c r="I9968" s="497"/>
      <c r="M9968" s="497"/>
    </row>
    <row r="9969" spans="7:13" x14ac:dyDescent="0.45">
      <c r="G9969" s="497"/>
      <c r="I9969" s="497"/>
      <c r="M9969" s="497"/>
    </row>
    <row r="9970" spans="7:13" x14ac:dyDescent="0.45">
      <c r="G9970" s="497"/>
      <c r="I9970" s="497"/>
      <c r="M9970" s="497"/>
    </row>
    <row r="9971" spans="7:13" x14ac:dyDescent="0.45">
      <c r="G9971" s="497"/>
      <c r="I9971" s="497"/>
      <c r="M9971" s="497"/>
    </row>
    <row r="9972" spans="7:13" x14ac:dyDescent="0.45">
      <c r="G9972" s="497"/>
      <c r="I9972" s="497"/>
      <c r="M9972" s="497"/>
    </row>
    <row r="9973" spans="7:13" x14ac:dyDescent="0.45">
      <c r="G9973" s="497"/>
      <c r="I9973" s="497"/>
      <c r="M9973" s="497"/>
    </row>
    <row r="9974" spans="7:13" x14ac:dyDescent="0.45">
      <c r="G9974" s="497"/>
      <c r="I9974" s="497"/>
      <c r="M9974" s="497"/>
    </row>
    <row r="9975" spans="7:13" x14ac:dyDescent="0.45">
      <c r="G9975" s="497"/>
      <c r="I9975" s="497"/>
      <c r="M9975" s="497"/>
    </row>
    <row r="9976" spans="7:13" x14ac:dyDescent="0.45">
      <c r="G9976" s="497"/>
      <c r="I9976" s="497"/>
      <c r="M9976" s="497"/>
    </row>
    <row r="9977" spans="7:13" x14ac:dyDescent="0.45">
      <c r="G9977" s="497"/>
      <c r="I9977" s="497"/>
      <c r="M9977" s="497"/>
    </row>
    <row r="9978" spans="7:13" x14ac:dyDescent="0.45">
      <c r="G9978" s="497"/>
      <c r="I9978" s="497"/>
      <c r="M9978" s="497"/>
    </row>
    <row r="9979" spans="7:13" x14ac:dyDescent="0.45">
      <c r="G9979" s="497"/>
      <c r="I9979" s="497"/>
      <c r="M9979" s="497"/>
    </row>
    <row r="9980" spans="7:13" x14ac:dyDescent="0.45">
      <c r="G9980" s="497"/>
      <c r="I9980" s="497"/>
      <c r="M9980" s="497"/>
    </row>
    <row r="9981" spans="7:13" x14ac:dyDescent="0.45">
      <c r="G9981" s="497"/>
      <c r="I9981" s="497"/>
      <c r="M9981" s="497"/>
    </row>
    <row r="9982" spans="7:13" x14ac:dyDescent="0.45">
      <c r="G9982" s="497"/>
      <c r="I9982" s="497"/>
      <c r="M9982" s="497"/>
    </row>
    <row r="9983" spans="7:13" x14ac:dyDescent="0.45">
      <c r="G9983" s="497"/>
      <c r="I9983" s="497"/>
      <c r="M9983" s="497"/>
    </row>
    <row r="9984" spans="7:13" x14ac:dyDescent="0.45">
      <c r="G9984" s="497"/>
      <c r="I9984" s="497"/>
      <c r="M9984" s="497"/>
    </row>
    <row r="9985" spans="7:13" x14ac:dyDescent="0.45">
      <c r="G9985" s="497"/>
      <c r="I9985" s="497"/>
      <c r="M9985" s="497"/>
    </row>
    <row r="9986" spans="7:13" x14ac:dyDescent="0.45">
      <c r="G9986" s="497"/>
      <c r="I9986" s="497"/>
      <c r="M9986" s="497"/>
    </row>
    <row r="9987" spans="7:13" x14ac:dyDescent="0.45">
      <c r="G9987" s="497"/>
      <c r="I9987" s="497"/>
      <c r="M9987" s="497"/>
    </row>
    <row r="9988" spans="7:13" x14ac:dyDescent="0.45">
      <c r="G9988" s="497"/>
      <c r="I9988" s="497"/>
      <c r="M9988" s="497"/>
    </row>
    <row r="9989" spans="7:13" x14ac:dyDescent="0.45">
      <c r="G9989" s="497"/>
      <c r="I9989" s="497"/>
      <c r="M9989" s="497"/>
    </row>
    <row r="9990" spans="7:13" x14ac:dyDescent="0.45">
      <c r="G9990" s="497"/>
      <c r="I9990" s="497"/>
      <c r="M9990" s="497"/>
    </row>
    <row r="9991" spans="7:13" x14ac:dyDescent="0.45">
      <c r="G9991" s="497"/>
      <c r="I9991" s="497"/>
      <c r="M9991" s="497"/>
    </row>
    <row r="9992" spans="7:13" x14ac:dyDescent="0.45">
      <c r="G9992" s="497"/>
      <c r="I9992" s="497"/>
      <c r="M9992" s="497"/>
    </row>
    <row r="9993" spans="7:13" x14ac:dyDescent="0.45">
      <c r="G9993" s="497"/>
      <c r="I9993" s="497"/>
      <c r="M9993" s="497"/>
    </row>
    <row r="9994" spans="7:13" x14ac:dyDescent="0.45">
      <c r="G9994" s="497"/>
      <c r="I9994" s="497"/>
      <c r="M9994" s="497"/>
    </row>
    <row r="9995" spans="7:13" x14ac:dyDescent="0.45">
      <c r="G9995" s="497"/>
      <c r="I9995" s="497"/>
      <c r="M9995" s="497"/>
    </row>
    <row r="9996" spans="7:13" x14ac:dyDescent="0.45">
      <c r="G9996" s="497"/>
      <c r="I9996" s="497"/>
      <c r="M9996" s="497"/>
    </row>
    <row r="9997" spans="7:13" x14ac:dyDescent="0.45">
      <c r="G9997" s="497"/>
      <c r="I9997" s="497"/>
      <c r="M9997" s="497"/>
    </row>
    <row r="9998" spans="7:13" x14ac:dyDescent="0.45">
      <c r="G9998" s="497"/>
      <c r="I9998" s="497"/>
      <c r="M9998" s="497"/>
    </row>
    <row r="9999" spans="7:13" x14ac:dyDescent="0.45">
      <c r="G9999" s="497"/>
      <c r="I9999" s="497"/>
      <c r="M9999" s="497"/>
    </row>
    <row r="10000" spans="7:13" x14ac:dyDescent="0.45">
      <c r="G10000" s="497"/>
      <c r="I10000" s="497"/>
      <c r="M10000" s="497"/>
    </row>
    <row r="10001" spans="7:13" x14ac:dyDescent="0.45">
      <c r="G10001" s="497"/>
      <c r="I10001" s="497"/>
      <c r="M10001" s="497"/>
    </row>
    <row r="10002" spans="7:13" x14ac:dyDescent="0.45">
      <c r="I10002" s="497"/>
    </row>
    <row r="10003" spans="7:13" x14ac:dyDescent="0.45">
      <c r="G10003" s="497"/>
      <c r="I10003" s="497"/>
      <c r="M10003" s="497"/>
    </row>
    <row r="10004" spans="7:13" x14ac:dyDescent="0.45">
      <c r="G10004" s="497"/>
      <c r="I10004" s="497"/>
      <c r="M10004" s="497"/>
    </row>
    <row r="10005" spans="7:13" x14ac:dyDescent="0.45">
      <c r="G10005" s="497"/>
      <c r="I10005" s="497"/>
      <c r="M10005" s="497"/>
    </row>
    <row r="10006" spans="7:13" x14ac:dyDescent="0.45">
      <c r="G10006" s="497"/>
      <c r="I10006" s="497"/>
      <c r="M10006" s="497"/>
    </row>
    <row r="10007" spans="7:13" x14ac:dyDescent="0.45">
      <c r="G10007" s="497"/>
      <c r="I10007" s="497"/>
      <c r="M10007" s="497"/>
    </row>
    <row r="10008" spans="7:13" x14ac:dyDescent="0.45">
      <c r="G10008" s="497"/>
      <c r="I10008" s="497"/>
      <c r="M10008" s="497"/>
    </row>
    <row r="10009" spans="7:13" x14ac:dyDescent="0.45">
      <c r="G10009" s="497"/>
      <c r="I10009" s="497"/>
      <c r="M10009" s="497"/>
    </row>
    <row r="10010" spans="7:13" x14ac:dyDescent="0.45">
      <c r="I10010" s="497"/>
    </row>
    <row r="10011" spans="7:13" x14ac:dyDescent="0.45">
      <c r="G10011" s="497"/>
      <c r="I10011" s="497"/>
      <c r="M10011" s="497"/>
    </row>
    <row r="10012" spans="7:13" x14ac:dyDescent="0.45">
      <c r="G10012" s="497"/>
      <c r="I10012" s="497"/>
      <c r="M10012" s="497"/>
    </row>
    <row r="10013" spans="7:13" x14ac:dyDescent="0.45">
      <c r="G10013" s="497"/>
      <c r="I10013" s="497"/>
      <c r="M10013" s="497"/>
    </row>
    <row r="10014" spans="7:13" x14ac:dyDescent="0.45">
      <c r="I10014" s="497"/>
    </row>
    <row r="10015" spans="7:13" x14ac:dyDescent="0.45">
      <c r="G10015" s="497"/>
      <c r="I10015" s="497"/>
      <c r="M10015" s="497"/>
    </row>
    <row r="10016" spans="7:13" x14ac:dyDescent="0.45">
      <c r="G10016" s="497"/>
      <c r="I10016" s="497"/>
      <c r="M10016" s="497"/>
    </row>
    <row r="10017" spans="7:13" x14ac:dyDescent="0.45">
      <c r="G10017" s="497"/>
      <c r="I10017" s="497"/>
      <c r="M10017" s="497"/>
    </row>
    <row r="10018" spans="7:13" x14ac:dyDescent="0.45">
      <c r="G10018" s="497"/>
      <c r="I10018" s="497"/>
      <c r="M10018" s="497"/>
    </row>
    <row r="10019" spans="7:13" x14ac:dyDescent="0.45">
      <c r="G10019" s="497"/>
      <c r="I10019" s="497"/>
      <c r="M10019" s="497"/>
    </row>
    <row r="10020" spans="7:13" x14ac:dyDescent="0.45">
      <c r="G10020" s="497"/>
      <c r="I10020" s="497"/>
      <c r="M10020" s="497"/>
    </row>
    <row r="10021" spans="7:13" x14ac:dyDescent="0.45">
      <c r="G10021" s="497"/>
      <c r="I10021" s="497"/>
      <c r="M10021" s="497"/>
    </row>
    <row r="10022" spans="7:13" x14ac:dyDescent="0.45">
      <c r="G10022" s="497"/>
      <c r="I10022" s="497"/>
      <c r="M10022" s="497"/>
    </row>
    <row r="10023" spans="7:13" x14ac:dyDescent="0.45">
      <c r="G10023" s="497"/>
      <c r="I10023" s="497"/>
      <c r="M10023" s="497"/>
    </row>
    <row r="10024" spans="7:13" x14ac:dyDescent="0.45">
      <c r="G10024" s="497"/>
      <c r="I10024" s="497"/>
      <c r="M10024" s="497"/>
    </row>
    <row r="10025" spans="7:13" x14ac:dyDescent="0.45">
      <c r="G10025" s="497"/>
      <c r="I10025" s="497"/>
      <c r="M10025" s="497"/>
    </row>
    <row r="10026" spans="7:13" x14ac:dyDescent="0.45">
      <c r="G10026" s="497"/>
      <c r="I10026" s="497"/>
      <c r="M10026" s="497"/>
    </row>
    <row r="10027" spans="7:13" x14ac:dyDescent="0.45">
      <c r="G10027" s="497"/>
      <c r="I10027" s="497"/>
      <c r="M10027" s="497"/>
    </row>
    <row r="10028" spans="7:13" x14ac:dyDescent="0.45">
      <c r="G10028" s="497"/>
      <c r="I10028" s="497"/>
      <c r="M10028" s="497"/>
    </row>
    <row r="10029" spans="7:13" x14ac:dyDescent="0.45">
      <c r="G10029" s="497"/>
      <c r="I10029" s="497"/>
      <c r="M10029" s="497"/>
    </row>
    <row r="10030" spans="7:13" x14ac:dyDescent="0.45">
      <c r="G10030" s="497"/>
      <c r="I10030" s="497"/>
      <c r="M10030" s="497"/>
    </row>
    <row r="10031" spans="7:13" x14ac:dyDescent="0.45">
      <c r="G10031" s="497"/>
      <c r="I10031" s="497"/>
      <c r="M10031" s="497"/>
    </row>
    <row r="10032" spans="7:13" x14ac:dyDescent="0.45">
      <c r="G10032" s="497"/>
      <c r="I10032" s="497"/>
      <c r="M10032" s="497"/>
    </row>
    <row r="10033" spans="7:13" x14ac:dyDescent="0.45">
      <c r="G10033" s="497"/>
      <c r="I10033" s="497"/>
      <c r="M10033" s="497"/>
    </row>
    <row r="10034" spans="7:13" x14ac:dyDescent="0.45">
      <c r="G10034" s="497"/>
      <c r="I10034" s="497"/>
      <c r="M10034" s="497"/>
    </row>
    <row r="10035" spans="7:13" x14ac:dyDescent="0.45">
      <c r="G10035" s="497"/>
      <c r="I10035" s="497"/>
      <c r="M10035" s="497"/>
    </row>
    <row r="10036" spans="7:13" x14ac:dyDescent="0.45">
      <c r="G10036" s="497"/>
      <c r="I10036" s="497"/>
      <c r="M10036" s="497"/>
    </row>
    <row r="10037" spans="7:13" x14ac:dyDescent="0.45">
      <c r="G10037" s="497"/>
      <c r="I10037" s="497"/>
      <c r="M10037" s="497"/>
    </row>
    <row r="10038" spans="7:13" x14ac:dyDescent="0.45">
      <c r="G10038" s="497"/>
      <c r="I10038" s="497"/>
      <c r="M10038" s="497"/>
    </row>
    <row r="10039" spans="7:13" x14ac:dyDescent="0.45">
      <c r="G10039" s="497"/>
      <c r="I10039" s="497"/>
      <c r="M10039" s="497"/>
    </row>
    <row r="10040" spans="7:13" x14ac:dyDescent="0.45">
      <c r="G10040" s="497"/>
      <c r="I10040" s="497"/>
      <c r="M10040" s="497"/>
    </row>
    <row r="10041" spans="7:13" x14ac:dyDescent="0.45">
      <c r="G10041" s="497"/>
      <c r="I10041" s="497"/>
      <c r="M10041" s="497"/>
    </row>
    <row r="10042" spans="7:13" x14ac:dyDescent="0.45">
      <c r="I10042" s="497"/>
    </row>
    <row r="10043" spans="7:13" x14ac:dyDescent="0.45">
      <c r="G10043" s="497"/>
      <c r="I10043" s="497"/>
      <c r="M10043" s="497"/>
    </row>
    <row r="10044" spans="7:13" x14ac:dyDescent="0.45">
      <c r="G10044" s="497"/>
      <c r="I10044" s="497"/>
      <c r="M10044" s="497"/>
    </row>
    <row r="10045" spans="7:13" x14ac:dyDescent="0.45">
      <c r="G10045" s="497"/>
      <c r="I10045" s="497"/>
      <c r="M10045" s="497"/>
    </row>
    <row r="10046" spans="7:13" x14ac:dyDescent="0.45">
      <c r="G10046" s="497"/>
      <c r="I10046" s="497"/>
      <c r="M10046" s="497"/>
    </row>
    <row r="10047" spans="7:13" x14ac:dyDescent="0.45">
      <c r="G10047" s="497"/>
      <c r="I10047" s="497"/>
      <c r="M10047" s="497"/>
    </row>
    <row r="10048" spans="7:13" x14ac:dyDescent="0.45">
      <c r="G10048" s="497"/>
      <c r="I10048" s="497"/>
      <c r="M10048" s="497"/>
    </row>
    <row r="10049" spans="7:13" x14ac:dyDescent="0.45">
      <c r="G10049" s="497"/>
      <c r="I10049" s="497"/>
      <c r="M10049" s="497"/>
    </row>
    <row r="10050" spans="7:13" x14ac:dyDescent="0.45">
      <c r="G10050" s="497"/>
      <c r="I10050" s="497"/>
      <c r="M10050" s="497"/>
    </row>
    <row r="10051" spans="7:13" x14ac:dyDescent="0.45">
      <c r="G10051" s="497"/>
      <c r="I10051" s="497"/>
      <c r="M10051" s="497"/>
    </row>
    <row r="10052" spans="7:13" x14ac:dyDescent="0.45">
      <c r="G10052" s="497"/>
      <c r="I10052" s="497"/>
      <c r="M10052" s="497"/>
    </row>
    <row r="10053" spans="7:13" x14ac:dyDescent="0.45">
      <c r="G10053" s="497"/>
      <c r="I10053" s="497"/>
      <c r="M10053" s="497"/>
    </row>
    <row r="10054" spans="7:13" x14ac:dyDescent="0.45">
      <c r="G10054" s="497"/>
      <c r="I10054" s="497"/>
      <c r="M10054" s="497"/>
    </row>
    <row r="10055" spans="7:13" x14ac:dyDescent="0.45">
      <c r="G10055" s="497"/>
      <c r="I10055" s="497"/>
      <c r="M10055" s="497"/>
    </row>
    <row r="10056" spans="7:13" x14ac:dyDescent="0.45">
      <c r="G10056" s="497"/>
      <c r="I10056" s="497"/>
      <c r="M10056" s="497"/>
    </row>
    <row r="10057" spans="7:13" x14ac:dyDescent="0.45">
      <c r="G10057" s="497"/>
      <c r="I10057" s="497"/>
      <c r="M10057" s="497"/>
    </row>
    <row r="10058" spans="7:13" x14ac:dyDescent="0.45">
      <c r="G10058" s="497"/>
      <c r="I10058" s="497"/>
      <c r="M10058" s="497"/>
    </row>
    <row r="10059" spans="7:13" x14ac:dyDescent="0.45">
      <c r="G10059" s="497"/>
      <c r="I10059" s="497"/>
      <c r="M10059" s="497"/>
    </row>
    <row r="10060" spans="7:13" x14ac:dyDescent="0.45">
      <c r="G10060" s="497"/>
      <c r="I10060" s="497"/>
      <c r="M10060" s="497"/>
    </row>
    <row r="10061" spans="7:13" x14ac:dyDescent="0.45">
      <c r="G10061" s="497"/>
      <c r="I10061" s="497"/>
      <c r="M10061" s="497"/>
    </row>
    <row r="10062" spans="7:13" x14ac:dyDescent="0.45">
      <c r="G10062" s="497"/>
      <c r="I10062" s="497"/>
      <c r="M10062" s="497"/>
    </row>
    <row r="10063" spans="7:13" x14ac:dyDescent="0.45">
      <c r="G10063" s="497"/>
      <c r="I10063" s="497"/>
      <c r="M10063" s="497"/>
    </row>
    <row r="10064" spans="7:13" x14ac:dyDescent="0.45">
      <c r="G10064" s="497"/>
      <c r="I10064" s="497"/>
      <c r="M10064" s="497"/>
    </row>
    <row r="10065" spans="7:13" x14ac:dyDescent="0.45">
      <c r="G10065" s="497"/>
      <c r="I10065" s="497"/>
      <c r="M10065" s="497"/>
    </row>
    <row r="10066" spans="7:13" x14ac:dyDescent="0.45">
      <c r="G10066" s="497"/>
      <c r="I10066" s="497"/>
      <c r="M10066" s="497"/>
    </row>
    <row r="10067" spans="7:13" x14ac:dyDescent="0.45">
      <c r="G10067" s="497"/>
      <c r="I10067" s="497"/>
      <c r="M10067" s="497"/>
    </row>
    <row r="10068" spans="7:13" x14ac:dyDescent="0.45">
      <c r="G10068" s="497"/>
      <c r="I10068" s="497"/>
      <c r="M10068" s="497"/>
    </row>
    <row r="10069" spans="7:13" x14ac:dyDescent="0.45">
      <c r="G10069" s="497"/>
      <c r="I10069" s="497"/>
      <c r="M10069" s="497"/>
    </row>
    <row r="10070" spans="7:13" x14ac:dyDescent="0.45">
      <c r="G10070" s="497"/>
      <c r="I10070" s="497"/>
      <c r="M10070" s="497"/>
    </row>
    <row r="10071" spans="7:13" x14ac:dyDescent="0.45">
      <c r="G10071" s="497"/>
      <c r="I10071" s="497"/>
      <c r="M10071" s="497"/>
    </row>
    <row r="10072" spans="7:13" x14ac:dyDescent="0.45">
      <c r="G10072" s="497"/>
      <c r="I10072" s="497"/>
      <c r="M10072" s="497"/>
    </row>
    <row r="10073" spans="7:13" x14ac:dyDescent="0.45">
      <c r="G10073" s="497"/>
      <c r="I10073" s="497"/>
      <c r="M10073" s="497"/>
    </row>
    <row r="10074" spans="7:13" x14ac:dyDescent="0.45">
      <c r="G10074" s="497"/>
      <c r="I10074" s="497"/>
      <c r="M10074" s="497"/>
    </row>
    <row r="10075" spans="7:13" x14ac:dyDescent="0.45">
      <c r="G10075" s="519"/>
      <c r="I10075" s="497"/>
      <c r="M10075" s="497"/>
    </row>
    <row r="10076" spans="7:13" x14ac:dyDescent="0.45">
      <c r="G10076" s="497"/>
      <c r="I10076" s="497"/>
      <c r="M10076" s="497"/>
    </row>
    <row r="10077" spans="7:13" x14ac:dyDescent="0.45">
      <c r="G10077" s="497"/>
      <c r="I10077" s="497"/>
      <c r="M10077" s="497"/>
    </row>
    <row r="10078" spans="7:13" x14ac:dyDescent="0.45">
      <c r="G10078" s="497"/>
      <c r="I10078" s="497"/>
      <c r="M10078" s="497"/>
    </row>
    <row r="10079" spans="7:13" x14ac:dyDescent="0.45">
      <c r="G10079" s="497"/>
      <c r="I10079" s="497"/>
      <c r="M10079" s="517"/>
    </row>
    <row r="10080" spans="7:13" x14ac:dyDescent="0.45">
      <c r="G10080" s="497"/>
      <c r="I10080" s="497"/>
      <c r="M10080" s="497"/>
    </row>
    <row r="10081" spans="7:13" x14ac:dyDescent="0.45">
      <c r="G10081" s="497"/>
      <c r="I10081" s="497"/>
      <c r="M10081" s="497"/>
    </row>
    <row r="10082" spans="7:13" x14ac:dyDescent="0.45">
      <c r="G10082" s="497"/>
      <c r="I10082" s="497"/>
      <c r="M10082" s="497"/>
    </row>
    <row r="10083" spans="7:13" x14ac:dyDescent="0.45">
      <c r="G10083" s="497"/>
      <c r="I10083" s="497"/>
      <c r="M10083" s="497"/>
    </row>
    <row r="10084" spans="7:13" x14ac:dyDescent="0.45">
      <c r="G10084" s="497"/>
      <c r="I10084" s="497"/>
      <c r="M10084" s="497"/>
    </row>
    <row r="10085" spans="7:13" x14ac:dyDescent="0.45">
      <c r="G10085" s="497"/>
      <c r="I10085" s="497"/>
      <c r="M10085" s="497"/>
    </row>
    <row r="10086" spans="7:13" x14ac:dyDescent="0.45">
      <c r="G10086" s="497"/>
      <c r="I10086" s="497"/>
      <c r="M10086" s="497"/>
    </row>
    <row r="10087" spans="7:13" x14ac:dyDescent="0.45">
      <c r="G10087" s="497"/>
      <c r="I10087" s="497"/>
      <c r="M10087" s="497"/>
    </row>
    <row r="10088" spans="7:13" x14ac:dyDescent="0.45">
      <c r="G10088" s="497"/>
      <c r="I10088" s="497"/>
      <c r="M10088" s="497"/>
    </row>
    <row r="10089" spans="7:13" x14ac:dyDescent="0.45">
      <c r="G10089" s="497"/>
      <c r="I10089" s="497"/>
      <c r="M10089" s="497"/>
    </row>
    <row r="10090" spans="7:13" x14ac:dyDescent="0.45">
      <c r="G10090" s="497"/>
      <c r="I10090" s="497"/>
      <c r="M10090" s="497"/>
    </row>
    <row r="10091" spans="7:13" x14ac:dyDescent="0.45">
      <c r="G10091" s="497"/>
      <c r="I10091" s="497"/>
      <c r="M10091" s="497"/>
    </row>
    <row r="10092" spans="7:13" x14ac:dyDescent="0.45">
      <c r="G10092" s="497"/>
      <c r="I10092" s="497"/>
      <c r="M10092" s="497"/>
    </row>
    <row r="10093" spans="7:13" x14ac:dyDescent="0.45">
      <c r="G10093" s="497"/>
      <c r="I10093" s="497"/>
      <c r="M10093" s="497"/>
    </row>
    <row r="10094" spans="7:13" x14ac:dyDescent="0.45">
      <c r="G10094" s="497"/>
      <c r="I10094" s="497"/>
      <c r="M10094" s="497"/>
    </row>
    <row r="10095" spans="7:13" x14ac:dyDescent="0.45">
      <c r="G10095" s="497"/>
      <c r="I10095" s="497"/>
      <c r="M10095" s="497"/>
    </row>
    <row r="10096" spans="7:13" x14ac:dyDescent="0.45">
      <c r="G10096" s="497"/>
      <c r="I10096" s="497"/>
      <c r="M10096" s="497"/>
    </row>
    <row r="10097" spans="7:13" x14ac:dyDescent="0.45">
      <c r="G10097" s="497"/>
      <c r="I10097" s="497"/>
      <c r="M10097" s="497"/>
    </row>
    <row r="10098" spans="7:13" x14ac:dyDescent="0.45">
      <c r="G10098" s="497"/>
      <c r="I10098" s="497"/>
      <c r="M10098" s="497"/>
    </row>
    <row r="10099" spans="7:13" x14ac:dyDescent="0.45">
      <c r="G10099" s="497"/>
      <c r="I10099" s="497"/>
      <c r="M10099" s="497"/>
    </row>
    <row r="10100" spans="7:13" x14ac:dyDescent="0.45">
      <c r="G10100" s="497"/>
      <c r="I10100" s="497"/>
      <c r="M10100" s="497"/>
    </row>
    <row r="10101" spans="7:13" x14ac:dyDescent="0.45">
      <c r="G10101" s="497"/>
      <c r="I10101" s="497"/>
      <c r="M10101" s="497"/>
    </row>
    <row r="10102" spans="7:13" x14ac:dyDescent="0.45">
      <c r="G10102" s="497"/>
      <c r="I10102" s="497"/>
      <c r="M10102" s="497"/>
    </row>
    <row r="10103" spans="7:13" x14ac:dyDescent="0.45">
      <c r="G10103" s="497"/>
      <c r="I10103" s="497"/>
      <c r="M10103" s="497"/>
    </row>
    <row r="10104" spans="7:13" x14ac:dyDescent="0.45">
      <c r="G10104" s="497"/>
      <c r="I10104" s="497"/>
      <c r="M10104" s="497"/>
    </row>
    <row r="10105" spans="7:13" x14ac:dyDescent="0.45">
      <c r="G10105" s="497"/>
      <c r="I10105" s="497"/>
      <c r="M10105" s="497"/>
    </row>
    <row r="10106" spans="7:13" x14ac:dyDescent="0.45">
      <c r="G10106" s="497"/>
      <c r="I10106" s="497"/>
      <c r="M10106" s="497"/>
    </row>
    <row r="10107" spans="7:13" x14ac:dyDescent="0.45">
      <c r="G10107" s="497"/>
      <c r="I10107" s="497"/>
      <c r="M10107" s="497"/>
    </row>
    <row r="10108" spans="7:13" x14ac:dyDescent="0.45">
      <c r="G10108" s="497"/>
      <c r="I10108" s="497"/>
      <c r="M10108" s="497"/>
    </row>
    <row r="10109" spans="7:13" x14ac:dyDescent="0.45">
      <c r="G10109" s="497"/>
      <c r="I10109" s="497"/>
      <c r="M10109" s="497"/>
    </row>
    <row r="10110" spans="7:13" x14ac:dyDescent="0.45">
      <c r="G10110" s="497"/>
      <c r="I10110" s="497"/>
      <c r="M10110" s="497"/>
    </row>
    <row r="10111" spans="7:13" x14ac:dyDescent="0.45">
      <c r="G10111" s="497"/>
      <c r="I10111" s="497"/>
      <c r="M10111" s="497"/>
    </row>
    <row r="10112" spans="7:13" x14ac:dyDescent="0.45">
      <c r="G10112" s="497"/>
      <c r="I10112" s="497"/>
      <c r="M10112" s="497"/>
    </row>
    <row r="10113" spans="7:13" x14ac:dyDescent="0.45">
      <c r="G10113" s="497"/>
      <c r="I10113" s="497"/>
      <c r="M10113" s="497"/>
    </row>
    <row r="10114" spans="7:13" x14ac:dyDescent="0.45">
      <c r="G10114" s="497"/>
      <c r="I10114" s="497"/>
      <c r="M10114" s="497"/>
    </row>
    <row r="10115" spans="7:13" x14ac:dyDescent="0.45">
      <c r="G10115" s="497"/>
      <c r="I10115" s="497"/>
      <c r="M10115" s="497"/>
    </row>
    <row r="10116" spans="7:13" x14ac:dyDescent="0.45">
      <c r="G10116" s="497"/>
      <c r="I10116" s="497"/>
      <c r="M10116" s="497"/>
    </row>
    <row r="10117" spans="7:13" x14ac:dyDescent="0.45">
      <c r="G10117" s="497"/>
      <c r="I10117" s="497"/>
      <c r="M10117" s="497"/>
    </row>
    <row r="10118" spans="7:13" x14ac:dyDescent="0.45">
      <c r="G10118" s="497"/>
      <c r="I10118" s="497"/>
      <c r="M10118" s="497"/>
    </row>
    <row r="10119" spans="7:13" x14ac:dyDescent="0.45">
      <c r="G10119" s="497"/>
      <c r="I10119" s="497"/>
      <c r="M10119" s="497"/>
    </row>
    <row r="10120" spans="7:13" x14ac:dyDescent="0.45">
      <c r="G10120" s="497"/>
      <c r="I10120" s="497"/>
      <c r="M10120" s="497"/>
    </row>
    <row r="10121" spans="7:13" x14ac:dyDescent="0.45">
      <c r="G10121" s="497"/>
      <c r="I10121" s="497"/>
      <c r="M10121" s="497"/>
    </row>
    <row r="10122" spans="7:13" x14ac:dyDescent="0.45">
      <c r="G10122" s="497"/>
      <c r="I10122" s="497"/>
      <c r="M10122" s="497"/>
    </row>
    <row r="10123" spans="7:13" x14ac:dyDescent="0.45">
      <c r="G10123" s="497"/>
      <c r="I10123" s="497"/>
      <c r="M10123" s="497"/>
    </row>
    <row r="10124" spans="7:13" x14ac:dyDescent="0.45">
      <c r="I10124" s="497"/>
    </row>
    <row r="10125" spans="7:13" x14ac:dyDescent="0.45">
      <c r="G10125" s="497"/>
      <c r="I10125" s="497"/>
      <c r="M10125" s="497"/>
    </row>
    <row r="10126" spans="7:13" x14ac:dyDescent="0.45">
      <c r="G10126" s="497"/>
      <c r="I10126" s="497"/>
      <c r="M10126" s="497"/>
    </row>
    <row r="10127" spans="7:13" x14ac:dyDescent="0.45">
      <c r="G10127" s="497"/>
      <c r="I10127" s="497"/>
      <c r="M10127" s="497"/>
    </row>
    <row r="10128" spans="7:13" x14ac:dyDescent="0.45">
      <c r="G10128" s="497"/>
      <c r="I10128" s="497"/>
      <c r="M10128" s="497"/>
    </row>
    <row r="10129" spans="7:13" x14ac:dyDescent="0.45">
      <c r="G10129" s="497"/>
      <c r="I10129" s="497"/>
      <c r="M10129" s="497"/>
    </row>
    <row r="10130" spans="7:13" x14ac:dyDescent="0.45">
      <c r="G10130" s="497"/>
      <c r="I10130" s="497"/>
      <c r="M10130" s="497"/>
    </row>
    <row r="10131" spans="7:13" x14ac:dyDescent="0.45">
      <c r="G10131" s="497"/>
      <c r="I10131" s="497"/>
      <c r="M10131" s="497"/>
    </row>
    <row r="10132" spans="7:13" x14ac:dyDescent="0.45">
      <c r="G10132" s="497"/>
      <c r="I10132" s="497"/>
      <c r="M10132" s="497"/>
    </row>
    <row r="10133" spans="7:13" x14ac:dyDescent="0.45">
      <c r="G10133" s="497"/>
      <c r="I10133" s="497"/>
      <c r="M10133" s="497"/>
    </row>
    <row r="10134" spans="7:13" x14ac:dyDescent="0.45">
      <c r="G10134" s="497"/>
      <c r="I10134" s="497"/>
      <c r="M10134" s="497"/>
    </row>
    <row r="10135" spans="7:13" x14ac:dyDescent="0.45">
      <c r="G10135" s="497"/>
      <c r="I10135" s="497"/>
      <c r="M10135" s="497"/>
    </row>
    <row r="10136" spans="7:13" x14ac:dyDescent="0.45">
      <c r="G10136" s="497"/>
      <c r="I10136" s="497"/>
      <c r="M10136" s="497"/>
    </row>
    <row r="10137" spans="7:13" x14ac:dyDescent="0.45">
      <c r="G10137" s="497"/>
      <c r="I10137" s="497"/>
      <c r="M10137" s="497"/>
    </row>
    <row r="10138" spans="7:13" x14ac:dyDescent="0.45">
      <c r="I10138" s="497"/>
    </row>
    <row r="10139" spans="7:13" x14ac:dyDescent="0.45">
      <c r="G10139" s="497"/>
      <c r="I10139" s="497"/>
      <c r="M10139" s="497"/>
    </row>
    <row r="10140" spans="7:13" x14ac:dyDescent="0.45">
      <c r="G10140" s="497"/>
      <c r="I10140" s="497"/>
      <c r="M10140" s="497"/>
    </row>
    <row r="10141" spans="7:13" x14ac:dyDescent="0.45">
      <c r="G10141" s="497"/>
      <c r="I10141" s="497"/>
      <c r="M10141" s="497"/>
    </row>
    <row r="10142" spans="7:13" x14ac:dyDescent="0.45">
      <c r="G10142" s="497"/>
      <c r="I10142" s="497"/>
      <c r="M10142" s="497"/>
    </row>
    <row r="10143" spans="7:13" x14ac:dyDescent="0.45">
      <c r="G10143" s="497"/>
      <c r="I10143" s="497"/>
      <c r="M10143" s="497"/>
    </row>
    <row r="10144" spans="7:13" x14ac:dyDescent="0.45">
      <c r="G10144" s="497"/>
      <c r="I10144" s="497"/>
      <c r="M10144" s="497"/>
    </row>
    <row r="10145" spans="7:13" x14ac:dyDescent="0.45">
      <c r="G10145" s="497"/>
      <c r="I10145" s="497"/>
      <c r="M10145" s="497"/>
    </row>
    <row r="10146" spans="7:13" x14ac:dyDescent="0.45">
      <c r="G10146" s="497"/>
      <c r="I10146" s="497"/>
      <c r="M10146" s="497"/>
    </row>
    <row r="10147" spans="7:13" x14ac:dyDescent="0.45">
      <c r="G10147" s="497"/>
      <c r="I10147" s="497"/>
      <c r="M10147" s="497"/>
    </row>
    <row r="10148" spans="7:13" x14ac:dyDescent="0.45">
      <c r="G10148" s="497"/>
      <c r="I10148" s="497"/>
      <c r="M10148" s="497"/>
    </row>
    <row r="10149" spans="7:13" x14ac:dyDescent="0.45">
      <c r="G10149" s="497"/>
      <c r="I10149" s="497"/>
      <c r="M10149" s="497"/>
    </row>
    <row r="10150" spans="7:13" x14ac:dyDescent="0.45">
      <c r="G10150" s="497"/>
      <c r="I10150" s="497"/>
      <c r="M10150" s="497"/>
    </row>
    <row r="10151" spans="7:13" x14ac:dyDescent="0.45">
      <c r="G10151" s="497"/>
      <c r="I10151" s="497"/>
      <c r="M10151" s="497"/>
    </row>
    <row r="10152" spans="7:13" x14ac:dyDescent="0.45">
      <c r="G10152" s="497"/>
      <c r="I10152" s="497"/>
      <c r="M10152" s="497"/>
    </row>
    <row r="10153" spans="7:13" x14ac:dyDescent="0.45">
      <c r="G10153" s="497"/>
      <c r="I10153" s="497"/>
      <c r="M10153" s="497"/>
    </row>
    <row r="10154" spans="7:13" x14ac:dyDescent="0.45">
      <c r="G10154" s="497"/>
      <c r="I10154" s="497"/>
      <c r="M10154" s="497"/>
    </row>
    <row r="10155" spans="7:13" x14ac:dyDescent="0.45">
      <c r="G10155" s="497"/>
      <c r="I10155" s="497"/>
      <c r="M10155" s="497"/>
    </row>
    <row r="10156" spans="7:13" x14ac:dyDescent="0.45">
      <c r="G10156" s="497"/>
      <c r="I10156" s="497"/>
      <c r="M10156" s="497"/>
    </row>
    <row r="10157" spans="7:13" x14ac:dyDescent="0.45">
      <c r="G10157" s="497"/>
      <c r="I10157" s="497"/>
      <c r="M10157" s="497"/>
    </row>
    <row r="10158" spans="7:13" x14ac:dyDescent="0.45">
      <c r="G10158" s="497"/>
      <c r="I10158" s="497"/>
      <c r="M10158" s="497"/>
    </row>
    <row r="10159" spans="7:13" x14ac:dyDescent="0.45">
      <c r="G10159" s="497"/>
      <c r="I10159" s="497"/>
      <c r="M10159" s="497"/>
    </row>
    <row r="10160" spans="7:13" x14ac:dyDescent="0.45">
      <c r="G10160" s="497"/>
      <c r="I10160" s="497"/>
      <c r="M10160" s="497"/>
    </row>
    <row r="10161" spans="7:13" x14ac:dyDescent="0.45">
      <c r="G10161" s="497"/>
      <c r="I10161" s="497"/>
      <c r="M10161" s="497"/>
    </row>
    <row r="10162" spans="7:13" x14ac:dyDescent="0.45">
      <c r="G10162" s="497"/>
      <c r="I10162" s="497"/>
      <c r="M10162" s="497"/>
    </row>
    <row r="10163" spans="7:13" x14ac:dyDescent="0.45">
      <c r="G10163" s="497"/>
      <c r="I10163" s="497"/>
      <c r="M10163" s="497"/>
    </row>
    <row r="10164" spans="7:13" x14ac:dyDescent="0.45">
      <c r="G10164" s="497"/>
      <c r="I10164" s="497"/>
      <c r="M10164" s="497"/>
    </row>
    <row r="10165" spans="7:13" x14ac:dyDescent="0.45">
      <c r="G10165" s="497"/>
      <c r="I10165" s="497"/>
      <c r="M10165" s="497"/>
    </row>
    <row r="10166" spans="7:13" x14ac:dyDescent="0.45">
      <c r="G10166" s="497"/>
      <c r="I10166" s="497"/>
      <c r="M10166" s="497"/>
    </row>
    <row r="10167" spans="7:13" x14ac:dyDescent="0.45">
      <c r="G10167" s="497"/>
      <c r="I10167" s="497"/>
      <c r="M10167" s="497"/>
    </row>
    <row r="10168" spans="7:13" x14ac:dyDescent="0.45">
      <c r="G10168" s="497"/>
      <c r="I10168" s="497"/>
      <c r="M10168" s="497"/>
    </row>
    <row r="10169" spans="7:13" x14ac:dyDescent="0.45">
      <c r="G10169" s="497"/>
      <c r="I10169" s="497"/>
      <c r="M10169" s="497"/>
    </row>
    <row r="10170" spans="7:13" x14ac:dyDescent="0.45">
      <c r="G10170" s="497"/>
      <c r="I10170" s="497"/>
      <c r="M10170" s="497"/>
    </row>
    <row r="10171" spans="7:13" x14ac:dyDescent="0.45">
      <c r="G10171" s="497"/>
      <c r="I10171" s="497"/>
      <c r="M10171" s="497"/>
    </row>
    <row r="10172" spans="7:13" x14ac:dyDescent="0.45">
      <c r="G10172" s="497"/>
      <c r="I10172" s="497"/>
      <c r="M10172" s="497"/>
    </row>
    <row r="10173" spans="7:13" x14ac:dyDescent="0.45">
      <c r="G10173" s="497"/>
      <c r="I10173" s="497"/>
      <c r="M10173" s="497"/>
    </row>
    <row r="10174" spans="7:13" x14ac:dyDescent="0.45">
      <c r="G10174" s="497"/>
      <c r="I10174" s="497"/>
      <c r="M10174" s="497"/>
    </row>
    <row r="10175" spans="7:13" x14ac:dyDescent="0.45">
      <c r="G10175" s="497"/>
      <c r="I10175" s="497"/>
      <c r="M10175" s="497"/>
    </row>
    <row r="10176" spans="7:13" x14ac:dyDescent="0.45">
      <c r="G10176" s="497"/>
      <c r="I10176" s="497"/>
      <c r="M10176" s="497"/>
    </row>
    <row r="10177" spans="7:13" x14ac:dyDescent="0.45">
      <c r="G10177" s="497"/>
      <c r="I10177" s="497"/>
      <c r="M10177" s="497"/>
    </row>
    <row r="10178" spans="7:13" x14ac:dyDescent="0.45">
      <c r="G10178" s="497"/>
      <c r="I10178" s="497"/>
      <c r="M10178" s="497"/>
    </row>
    <row r="10179" spans="7:13" x14ac:dyDescent="0.45">
      <c r="G10179" s="497"/>
      <c r="I10179" s="497"/>
      <c r="M10179" s="497"/>
    </row>
    <row r="10180" spans="7:13" x14ac:dyDescent="0.45">
      <c r="G10180" s="497"/>
      <c r="I10180" s="497"/>
      <c r="M10180" s="497"/>
    </row>
    <row r="10181" spans="7:13" x14ac:dyDescent="0.45">
      <c r="G10181" s="497"/>
      <c r="I10181" s="497"/>
      <c r="M10181" s="497"/>
    </row>
    <row r="10182" spans="7:13" x14ac:dyDescent="0.45">
      <c r="G10182" s="497"/>
      <c r="I10182" s="497"/>
      <c r="M10182" s="497"/>
    </row>
    <row r="10183" spans="7:13" x14ac:dyDescent="0.45">
      <c r="G10183" s="497"/>
      <c r="I10183" s="497"/>
      <c r="M10183" s="497"/>
    </row>
    <row r="10184" spans="7:13" x14ac:dyDescent="0.45">
      <c r="G10184" s="497"/>
      <c r="I10184" s="497"/>
      <c r="M10184" s="497"/>
    </row>
    <row r="10185" spans="7:13" x14ac:dyDescent="0.45">
      <c r="G10185" s="497"/>
      <c r="I10185" s="497"/>
      <c r="M10185" s="497"/>
    </row>
    <row r="10186" spans="7:13" x14ac:dyDescent="0.45">
      <c r="G10186" s="497"/>
      <c r="I10186" s="497"/>
      <c r="M10186" s="497"/>
    </row>
    <row r="10187" spans="7:13" x14ac:dyDescent="0.45">
      <c r="G10187" s="497"/>
      <c r="I10187" s="497"/>
      <c r="M10187" s="497"/>
    </row>
    <row r="10188" spans="7:13" x14ac:dyDescent="0.45">
      <c r="G10188" s="497"/>
      <c r="I10188" s="497"/>
      <c r="M10188" s="497"/>
    </row>
    <row r="10189" spans="7:13" x14ac:dyDescent="0.45">
      <c r="G10189" s="497"/>
      <c r="I10189" s="497"/>
      <c r="M10189" s="497"/>
    </row>
    <row r="10190" spans="7:13" x14ac:dyDescent="0.45">
      <c r="G10190" s="497"/>
      <c r="I10190" s="497"/>
      <c r="M10190" s="497"/>
    </row>
    <row r="10191" spans="7:13" x14ac:dyDescent="0.45">
      <c r="G10191" s="497"/>
      <c r="I10191" s="497"/>
      <c r="M10191" s="497"/>
    </row>
    <row r="10192" spans="7:13" x14ac:dyDescent="0.45">
      <c r="G10192" s="497"/>
      <c r="I10192" s="497"/>
      <c r="M10192" s="497"/>
    </row>
    <row r="10193" spans="7:13" x14ac:dyDescent="0.45">
      <c r="G10193" s="497"/>
      <c r="I10193" s="497"/>
      <c r="M10193" s="497"/>
    </row>
    <row r="10194" spans="7:13" x14ac:dyDescent="0.45">
      <c r="G10194" s="497"/>
      <c r="I10194" s="497"/>
      <c r="M10194" s="497"/>
    </row>
    <row r="10195" spans="7:13" x14ac:dyDescent="0.45">
      <c r="G10195" s="497"/>
      <c r="I10195" s="497"/>
      <c r="M10195" s="497"/>
    </row>
    <row r="10196" spans="7:13" x14ac:dyDescent="0.45">
      <c r="G10196" s="497"/>
      <c r="I10196" s="497"/>
      <c r="M10196" s="497"/>
    </row>
    <row r="10197" spans="7:13" x14ac:dyDescent="0.45">
      <c r="G10197" s="497"/>
      <c r="I10197" s="497"/>
      <c r="M10197" s="497"/>
    </row>
    <row r="10198" spans="7:13" x14ac:dyDescent="0.45">
      <c r="G10198" s="497"/>
      <c r="I10198" s="497"/>
      <c r="M10198" s="497"/>
    </row>
    <row r="10199" spans="7:13" x14ac:dyDescent="0.45">
      <c r="G10199" s="497"/>
      <c r="I10199" s="497"/>
      <c r="M10199" s="497"/>
    </row>
    <row r="10200" spans="7:13" x14ac:dyDescent="0.45">
      <c r="G10200" s="497"/>
      <c r="I10200" s="497"/>
      <c r="M10200" s="497"/>
    </row>
    <row r="10201" spans="7:13" x14ac:dyDescent="0.45">
      <c r="G10201" s="497"/>
      <c r="I10201" s="497"/>
      <c r="M10201" s="497"/>
    </row>
    <row r="10202" spans="7:13" x14ac:dyDescent="0.45">
      <c r="G10202" s="497"/>
      <c r="I10202" s="497"/>
      <c r="M10202" s="497"/>
    </row>
    <row r="10203" spans="7:13" x14ac:dyDescent="0.45">
      <c r="G10203" s="497"/>
      <c r="I10203" s="497"/>
      <c r="M10203" s="497"/>
    </row>
    <row r="10204" spans="7:13" x14ac:dyDescent="0.45">
      <c r="G10204" s="497"/>
      <c r="I10204" s="497"/>
      <c r="M10204" s="497"/>
    </row>
    <row r="10205" spans="7:13" x14ac:dyDescent="0.45">
      <c r="G10205" s="497"/>
      <c r="I10205" s="497"/>
      <c r="M10205" s="497"/>
    </row>
    <row r="10206" spans="7:13" x14ac:dyDescent="0.45">
      <c r="G10206" s="497"/>
      <c r="I10206" s="497"/>
      <c r="M10206" s="497"/>
    </row>
    <row r="10207" spans="7:13" x14ac:dyDescent="0.45">
      <c r="G10207" s="497"/>
      <c r="I10207" s="497"/>
      <c r="M10207" s="497"/>
    </row>
    <row r="10208" spans="7:13" x14ac:dyDescent="0.45">
      <c r="G10208" s="497"/>
      <c r="I10208" s="497"/>
      <c r="M10208" s="497"/>
    </row>
    <row r="10209" spans="7:13" x14ac:dyDescent="0.45">
      <c r="G10209" s="497"/>
      <c r="I10209" s="497"/>
      <c r="M10209" s="497"/>
    </row>
    <row r="10210" spans="7:13" x14ac:dyDescent="0.45">
      <c r="G10210" s="497"/>
      <c r="I10210" s="497"/>
      <c r="M10210" s="497"/>
    </row>
    <row r="10211" spans="7:13" x14ac:dyDescent="0.45">
      <c r="G10211" s="497"/>
      <c r="I10211" s="497"/>
      <c r="M10211" s="497"/>
    </row>
    <row r="10212" spans="7:13" x14ac:dyDescent="0.45">
      <c r="G10212" s="497"/>
      <c r="I10212" s="497"/>
      <c r="M10212" s="497"/>
    </row>
    <row r="10213" spans="7:13" x14ac:dyDescent="0.45">
      <c r="G10213" s="497"/>
      <c r="I10213" s="497"/>
      <c r="M10213" s="497"/>
    </row>
    <row r="10214" spans="7:13" x14ac:dyDescent="0.45">
      <c r="G10214" s="497"/>
      <c r="I10214" s="497"/>
      <c r="M10214" s="497"/>
    </row>
    <row r="10215" spans="7:13" x14ac:dyDescent="0.45">
      <c r="G10215" s="497"/>
      <c r="I10215" s="497"/>
      <c r="M10215" s="497"/>
    </row>
    <row r="10216" spans="7:13" x14ac:dyDescent="0.45">
      <c r="I10216" s="497"/>
    </row>
    <row r="10217" spans="7:13" x14ac:dyDescent="0.45">
      <c r="G10217" s="497"/>
      <c r="I10217" s="497"/>
      <c r="M10217" s="497"/>
    </row>
    <row r="10218" spans="7:13" x14ac:dyDescent="0.45">
      <c r="G10218" s="497"/>
      <c r="I10218" s="497"/>
      <c r="M10218" s="497"/>
    </row>
    <row r="10219" spans="7:13" x14ac:dyDescent="0.45">
      <c r="G10219" s="497"/>
      <c r="I10219" s="497"/>
      <c r="M10219" s="497"/>
    </row>
    <row r="10220" spans="7:13" x14ac:dyDescent="0.45">
      <c r="G10220" s="497"/>
      <c r="I10220" s="497"/>
      <c r="M10220" s="497"/>
    </row>
    <row r="10221" spans="7:13" x14ac:dyDescent="0.45">
      <c r="G10221" s="497"/>
      <c r="I10221" s="497"/>
      <c r="M10221" s="497"/>
    </row>
    <row r="10222" spans="7:13" x14ac:dyDescent="0.45">
      <c r="I10222" s="497"/>
    </row>
    <row r="10223" spans="7:13" x14ac:dyDescent="0.45">
      <c r="G10223" s="497"/>
      <c r="I10223" s="497"/>
      <c r="M10223" s="497"/>
    </row>
    <row r="10224" spans="7:13" x14ac:dyDescent="0.45">
      <c r="G10224" s="497"/>
      <c r="I10224" s="497"/>
      <c r="M10224" s="497"/>
    </row>
    <row r="10225" spans="7:13" x14ac:dyDescent="0.45">
      <c r="G10225" s="497"/>
      <c r="I10225" s="497"/>
      <c r="M10225" s="497"/>
    </row>
    <row r="10226" spans="7:13" x14ac:dyDescent="0.45">
      <c r="G10226" s="497"/>
      <c r="I10226" s="497"/>
      <c r="M10226" s="497"/>
    </row>
    <row r="10227" spans="7:13" x14ac:dyDescent="0.45">
      <c r="G10227" s="497"/>
      <c r="I10227" s="497"/>
      <c r="M10227" s="497"/>
    </row>
    <row r="10228" spans="7:13" x14ac:dyDescent="0.45">
      <c r="G10228" s="497"/>
      <c r="I10228" s="497"/>
      <c r="M10228" s="497"/>
    </row>
    <row r="10229" spans="7:13" x14ac:dyDescent="0.45">
      <c r="G10229" s="497"/>
      <c r="I10229" s="497"/>
      <c r="M10229" s="497"/>
    </row>
    <row r="10230" spans="7:13" x14ac:dyDescent="0.45">
      <c r="G10230" s="497"/>
      <c r="I10230" s="497"/>
      <c r="M10230" s="497"/>
    </row>
    <row r="10231" spans="7:13" x14ac:dyDescent="0.45">
      <c r="G10231" s="497"/>
      <c r="I10231" s="497"/>
      <c r="M10231" s="497"/>
    </row>
    <row r="10232" spans="7:13" x14ac:dyDescent="0.45">
      <c r="G10232" s="497"/>
      <c r="I10232" s="497"/>
      <c r="M10232" s="497"/>
    </row>
    <row r="10233" spans="7:13" x14ac:dyDescent="0.45">
      <c r="G10233" s="497"/>
      <c r="I10233" s="497"/>
      <c r="M10233" s="497"/>
    </row>
    <row r="10234" spans="7:13" x14ac:dyDescent="0.45">
      <c r="G10234" s="497"/>
      <c r="I10234" s="497"/>
      <c r="M10234" s="497"/>
    </row>
    <row r="10235" spans="7:13" x14ac:dyDescent="0.45">
      <c r="G10235" s="497"/>
      <c r="I10235" s="497"/>
      <c r="M10235" s="497"/>
    </row>
    <row r="10236" spans="7:13" x14ac:dyDescent="0.45">
      <c r="G10236" s="497"/>
      <c r="I10236" s="497"/>
      <c r="M10236" s="497"/>
    </row>
    <row r="10237" spans="7:13" x14ac:dyDescent="0.45">
      <c r="G10237" s="497"/>
      <c r="I10237" s="497"/>
      <c r="M10237" s="497"/>
    </row>
    <row r="10238" spans="7:13" x14ac:dyDescent="0.45">
      <c r="G10238" s="497"/>
      <c r="I10238" s="497"/>
      <c r="M10238" s="497"/>
    </row>
    <row r="10239" spans="7:13" x14ac:dyDescent="0.45">
      <c r="G10239" s="497"/>
      <c r="I10239" s="497"/>
      <c r="M10239" s="497"/>
    </row>
    <row r="10240" spans="7:13" x14ac:dyDescent="0.45">
      <c r="G10240" s="497"/>
      <c r="I10240" s="497"/>
      <c r="M10240" s="497"/>
    </row>
    <row r="10241" spans="7:13" x14ac:dyDescent="0.45">
      <c r="G10241" s="497"/>
      <c r="I10241" s="497"/>
      <c r="M10241" s="497"/>
    </row>
    <row r="10242" spans="7:13" x14ac:dyDescent="0.45">
      <c r="G10242" s="497"/>
      <c r="I10242" s="497"/>
      <c r="M10242" s="497"/>
    </row>
    <row r="10243" spans="7:13" x14ac:dyDescent="0.45">
      <c r="G10243" s="497"/>
      <c r="I10243" s="497"/>
      <c r="M10243" s="497"/>
    </row>
    <row r="10244" spans="7:13" x14ac:dyDescent="0.45">
      <c r="G10244" s="497"/>
      <c r="I10244" s="497"/>
      <c r="M10244" s="497"/>
    </row>
    <row r="10245" spans="7:13" x14ac:dyDescent="0.45">
      <c r="G10245" s="497"/>
      <c r="I10245" s="497"/>
      <c r="M10245" s="497"/>
    </row>
    <row r="10246" spans="7:13" x14ac:dyDescent="0.45">
      <c r="G10246" s="497"/>
      <c r="I10246" s="497"/>
      <c r="M10246" s="497"/>
    </row>
    <row r="10247" spans="7:13" x14ac:dyDescent="0.45">
      <c r="G10247" s="497"/>
      <c r="I10247" s="497"/>
      <c r="M10247" s="497"/>
    </row>
    <row r="10248" spans="7:13" x14ac:dyDescent="0.45">
      <c r="G10248" s="497"/>
      <c r="I10248" s="497"/>
      <c r="M10248" s="497"/>
    </row>
    <row r="10249" spans="7:13" x14ac:dyDescent="0.45">
      <c r="G10249" s="497"/>
      <c r="I10249" s="497"/>
      <c r="M10249" s="497"/>
    </row>
    <row r="10250" spans="7:13" x14ac:dyDescent="0.45">
      <c r="G10250" s="497"/>
      <c r="I10250" s="497"/>
      <c r="M10250" s="497"/>
    </row>
    <row r="10251" spans="7:13" x14ac:dyDescent="0.45">
      <c r="G10251" s="497"/>
      <c r="I10251" s="497"/>
      <c r="M10251" s="497"/>
    </row>
    <row r="10252" spans="7:13" x14ac:dyDescent="0.45">
      <c r="G10252" s="497"/>
      <c r="I10252" s="497"/>
      <c r="M10252" s="497"/>
    </row>
    <row r="10253" spans="7:13" x14ac:dyDescent="0.45">
      <c r="G10253" s="497"/>
      <c r="I10253" s="497"/>
      <c r="M10253" s="497"/>
    </row>
    <row r="10254" spans="7:13" x14ac:dyDescent="0.45">
      <c r="G10254" s="497"/>
      <c r="I10254" s="497"/>
      <c r="M10254" s="497"/>
    </row>
    <row r="10255" spans="7:13" x14ac:dyDescent="0.45">
      <c r="G10255" s="497"/>
      <c r="I10255" s="497"/>
      <c r="M10255" s="497"/>
    </row>
    <row r="10256" spans="7:13" x14ac:dyDescent="0.45">
      <c r="G10256" s="497"/>
      <c r="I10256" s="497"/>
      <c r="M10256" s="497"/>
    </row>
    <row r="10257" spans="7:13" x14ac:dyDescent="0.45">
      <c r="G10257" s="497"/>
      <c r="I10257" s="497"/>
      <c r="M10257" s="497"/>
    </row>
    <row r="10258" spans="7:13" x14ac:dyDescent="0.45">
      <c r="G10258" s="497"/>
      <c r="I10258" s="497"/>
      <c r="M10258" s="497"/>
    </row>
    <row r="10259" spans="7:13" x14ac:dyDescent="0.45">
      <c r="G10259" s="497"/>
      <c r="I10259" s="497"/>
      <c r="M10259" s="497"/>
    </row>
    <row r="10260" spans="7:13" x14ac:dyDescent="0.45">
      <c r="G10260" s="497"/>
      <c r="I10260" s="497"/>
      <c r="M10260" s="497"/>
    </row>
    <row r="10261" spans="7:13" x14ac:dyDescent="0.45">
      <c r="G10261" s="497"/>
      <c r="I10261" s="497"/>
      <c r="M10261" s="497"/>
    </row>
    <row r="10262" spans="7:13" x14ac:dyDescent="0.45">
      <c r="G10262" s="497"/>
      <c r="I10262" s="497"/>
      <c r="M10262" s="497"/>
    </row>
    <row r="10263" spans="7:13" x14ac:dyDescent="0.45">
      <c r="G10263" s="497"/>
      <c r="I10263" s="497"/>
      <c r="M10263" s="497"/>
    </row>
    <row r="10264" spans="7:13" x14ac:dyDescent="0.45">
      <c r="G10264" s="497"/>
      <c r="I10264" s="497"/>
      <c r="M10264" s="497"/>
    </row>
    <row r="10265" spans="7:13" x14ac:dyDescent="0.45">
      <c r="G10265" s="497"/>
      <c r="I10265" s="497"/>
      <c r="M10265" s="497"/>
    </row>
    <row r="10266" spans="7:13" x14ac:dyDescent="0.45">
      <c r="G10266" s="497"/>
      <c r="I10266" s="497"/>
      <c r="M10266" s="497"/>
    </row>
    <row r="10267" spans="7:13" x14ac:dyDescent="0.45">
      <c r="G10267" s="497"/>
      <c r="I10267" s="497"/>
      <c r="M10267" s="497"/>
    </row>
    <row r="10268" spans="7:13" x14ac:dyDescent="0.45">
      <c r="G10268" s="497"/>
      <c r="I10268" s="497"/>
      <c r="M10268" s="497"/>
    </row>
    <row r="10269" spans="7:13" x14ac:dyDescent="0.45">
      <c r="G10269" s="497"/>
      <c r="I10269" s="497"/>
      <c r="M10269" s="497"/>
    </row>
    <row r="10270" spans="7:13" x14ac:dyDescent="0.45">
      <c r="G10270" s="497"/>
      <c r="I10270" s="497"/>
      <c r="M10270" s="497"/>
    </row>
    <row r="10271" spans="7:13" x14ac:dyDescent="0.45">
      <c r="G10271" s="497"/>
      <c r="I10271" s="497"/>
      <c r="M10271" s="497"/>
    </row>
    <row r="10272" spans="7:13" x14ac:dyDescent="0.45">
      <c r="G10272" s="497"/>
      <c r="I10272" s="497"/>
      <c r="M10272" s="497"/>
    </row>
    <row r="10273" spans="7:13" x14ac:dyDescent="0.45">
      <c r="G10273" s="497"/>
      <c r="I10273" s="497"/>
      <c r="M10273" s="497"/>
    </row>
    <row r="10274" spans="7:13" x14ac:dyDescent="0.45">
      <c r="G10274" s="497"/>
      <c r="I10274" s="497"/>
      <c r="M10274" s="497"/>
    </row>
    <row r="10275" spans="7:13" x14ac:dyDescent="0.45">
      <c r="G10275" s="497"/>
      <c r="I10275" s="497"/>
      <c r="M10275" s="497"/>
    </row>
    <row r="10276" spans="7:13" x14ac:dyDescent="0.45">
      <c r="G10276" s="497"/>
      <c r="I10276" s="497"/>
      <c r="M10276" s="497"/>
    </row>
    <row r="10277" spans="7:13" x14ac:dyDescent="0.45">
      <c r="G10277" s="497"/>
      <c r="I10277" s="497"/>
      <c r="M10277" s="497"/>
    </row>
    <row r="10278" spans="7:13" x14ac:dyDescent="0.45">
      <c r="G10278" s="497"/>
      <c r="I10278" s="497"/>
      <c r="M10278" s="497"/>
    </row>
    <row r="10279" spans="7:13" x14ac:dyDescent="0.45">
      <c r="G10279" s="497"/>
      <c r="I10279" s="497"/>
      <c r="M10279" s="497"/>
    </row>
    <row r="10280" spans="7:13" x14ac:dyDescent="0.45">
      <c r="G10280" s="497"/>
      <c r="I10280" s="497"/>
      <c r="M10280" s="497"/>
    </row>
    <row r="10281" spans="7:13" x14ac:dyDescent="0.45">
      <c r="G10281" s="497"/>
      <c r="I10281" s="497"/>
      <c r="M10281" s="497"/>
    </row>
    <row r="10282" spans="7:13" x14ac:dyDescent="0.45">
      <c r="G10282" s="497"/>
      <c r="I10282" s="497"/>
      <c r="M10282" s="497"/>
    </row>
    <row r="10283" spans="7:13" x14ac:dyDescent="0.45">
      <c r="G10283" s="497"/>
      <c r="I10283" s="497"/>
      <c r="M10283" s="497"/>
    </row>
    <row r="10284" spans="7:13" x14ac:dyDescent="0.45">
      <c r="G10284" s="497"/>
      <c r="I10284" s="497"/>
      <c r="M10284" s="497"/>
    </row>
    <row r="10285" spans="7:13" x14ac:dyDescent="0.45">
      <c r="G10285" s="497"/>
      <c r="I10285" s="497"/>
      <c r="M10285" s="497"/>
    </row>
    <row r="10286" spans="7:13" x14ac:dyDescent="0.45">
      <c r="G10286" s="497"/>
      <c r="I10286" s="497"/>
      <c r="M10286" s="497"/>
    </row>
    <row r="10287" spans="7:13" x14ac:dyDescent="0.45">
      <c r="G10287" s="497"/>
      <c r="I10287" s="497"/>
      <c r="M10287" s="497"/>
    </row>
    <row r="10288" spans="7:13" x14ac:dyDescent="0.45">
      <c r="G10288" s="497"/>
      <c r="I10288" s="497"/>
      <c r="M10288" s="497"/>
    </row>
    <row r="10289" spans="7:13" x14ac:dyDescent="0.45">
      <c r="G10289" s="497"/>
      <c r="I10289" s="497"/>
      <c r="M10289" s="497"/>
    </row>
    <row r="10290" spans="7:13" x14ac:dyDescent="0.45">
      <c r="G10290" s="497"/>
      <c r="I10290" s="497"/>
      <c r="M10290" s="497"/>
    </row>
    <row r="10291" spans="7:13" x14ac:dyDescent="0.45">
      <c r="G10291" s="497"/>
      <c r="I10291" s="497"/>
      <c r="M10291" s="497"/>
    </row>
    <row r="10292" spans="7:13" x14ac:dyDescent="0.45">
      <c r="G10292" s="497"/>
      <c r="I10292" s="497"/>
      <c r="M10292" s="497"/>
    </row>
    <row r="10293" spans="7:13" x14ac:dyDescent="0.45">
      <c r="G10293" s="497"/>
      <c r="I10293" s="497"/>
      <c r="M10293" s="497"/>
    </row>
    <row r="10294" spans="7:13" x14ac:dyDescent="0.45">
      <c r="G10294" s="497"/>
      <c r="I10294" s="497"/>
      <c r="M10294" s="497"/>
    </row>
    <row r="10295" spans="7:13" x14ac:dyDescent="0.45">
      <c r="G10295" s="497"/>
      <c r="I10295" s="497"/>
      <c r="M10295" s="497"/>
    </row>
    <row r="10296" spans="7:13" x14ac:dyDescent="0.45">
      <c r="G10296" s="497"/>
      <c r="I10296" s="497"/>
      <c r="M10296" s="497"/>
    </row>
    <row r="10297" spans="7:13" x14ac:dyDescent="0.45">
      <c r="G10297" s="497"/>
      <c r="I10297" s="497"/>
      <c r="M10297" s="497"/>
    </row>
    <row r="10298" spans="7:13" x14ac:dyDescent="0.45">
      <c r="G10298" s="497"/>
      <c r="I10298" s="497"/>
      <c r="M10298" s="497"/>
    </row>
    <row r="10299" spans="7:13" x14ac:dyDescent="0.45">
      <c r="G10299" s="497"/>
      <c r="I10299" s="497"/>
      <c r="M10299" s="497"/>
    </row>
    <row r="10300" spans="7:13" x14ac:dyDescent="0.45">
      <c r="G10300" s="497"/>
      <c r="I10300" s="497"/>
      <c r="M10300" s="497"/>
    </row>
    <row r="10301" spans="7:13" x14ac:dyDescent="0.45">
      <c r="G10301" s="497"/>
      <c r="I10301" s="497"/>
      <c r="M10301" s="497"/>
    </row>
    <row r="10302" spans="7:13" x14ac:dyDescent="0.45">
      <c r="G10302" s="497"/>
      <c r="I10302" s="497"/>
      <c r="M10302" s="497"/>
    </row>
    <row r="10303" spans="7:13" x14ac:dyDescent="0.45">
      <c r="G10303" s="497"/>
      <c r="I10303" s="497"/>
      <c r="M10303" s="497"/>
    </row>
    <row r="10304" spans="7:13" x14ac:dyDescent="0.45">
      <c r="G10304" s="497"/>
      <c r="I10304" s="497"/>
      <c r="M10304" s="497"/>
    </row>
    <row r="10305" spans="7:13" x14ac:dyDescent="0.45">
      <c r="G10305" s="497"/>
      <c r="I10305" s="497"/>
      <c r="M10305" s="497"/>
    </row>
    <row r="10306" spans="7:13" x14ac:dyDescent="0.45">
      <c r="G10306" s="497"/>
      <c r="I10306" s="497"/>
      <c r="M10306" s="497"/>
    </row>
    <row r="10307" spans="7:13" x14ac:dyDescent="0.45">
      <c r="G10307" s="497"/>
      <c r="I10307" s="497"/>
      <c r="M10307" s="497"/>
    </row>
    <row r="10308" spans="7:13" x14ac:dyDescent="0.45">
      <c r="G10308" s="497"/>
      <c r="I10308" s="497"/>
      <c r="M10308" s="497"/>
    </row>
    <row r="10309" spans="7:13" x14ac:dyDescent="0.45">
      <c r="G10309" s="497"/>
      <c r="I10309" s="497"/>
      <c r="M10309" s="497"/>
    </row>
    <row r="10310" spans="7:13" x14ac:dyDescent="0.45">
      <c r="G10310" s="497"/>
      <c r="I10310" s="497"/>
      <c r="M10310" s="497"/>
    </row>
    <row r="10311" spans="7:13" x14ac:dyDescent="0.45">
      <c r="G10311" s="497"/>
      <c r="I10311" s="497"/>
      <c r="M10311" s="497"/>
    </row>
    <row r="10312" spans="7:13" x14ac:dyDescent="0.45">
      <c r="G10312" s="497"/>
      <c r="I10312" s="497"/>
      <c r="M10312" s="497"/>
    </row>
    <row r="10313" spans="7:13" x14ac:dyDescent="0.45">
      <c r="G10313" s="497"/>
      <c r="I10313" s="497"/>
      <c r="M10313" s="497"/>
    </row>
    <row r="10314" spans="7:13" x14ac:dyDescent="0.45">
      <c r="G10314" s="497"/>
      <c r="I10314" s="497"/>
      <c r="M10314" s="497"/>
    </row>
    <row r="10315" spans="7:13" x14ac:dyDescent="0.45">
      <c r="G10315" s="497"/>
      <c r="I10315" s="497"/>
      <c r="M10315" s="497"/>
    </row>
    <row r="10316" spans="7:13" x14ac:dyDescent="0.45">
      <c r="G10316" s="497"/>
      <c r="I10316" s="497"/>
      <c r="M10316" s="497"/>
    </row>
    <row r="10317" spans="7:13" x14ac:dyDescent="0.45">
      <c r="G10317" s="497"/>
      <c r="I10317" s="497"/>
      <c r="M10317" s="497"/>
    </row>
    <row r="10318" spans="7:13" x14ac:dyDescent="0.45">
      <c r="G10318" s="497"/>
      <c r="I10318" s="497"/>
      <c r="M10318" s="497"/>
    </row>
    <row r="10319" spans="7:13" x14ac:dyDescent="0.45">
      <c r="G10319" s="497"/>
      <c r="I10319" s="497"/>
      <c r="M10319" s="497"/>
    </row>
    <row r="10320" spans="7:13" x14ac:dyDescent="0.45">
      <c r="G10320" s="497"/>
      <c r="I10320" s="497"/>
      <c r="M10320" s="497"/>
    </row>
    <row r="10321" spans="7:13" x14ac:dyDescent="0.45">
      <c r="G10321" s="497"/>
      <c r="I10321" s="497"/>
      <c r="M10321" s="497"/>
    </row>
    <row r="10322" spans="7:13" x14ac:dyDescent="0.45">
      <c r="G10322" s="497"/>
      <c r="I10322" s="497"/>
      <c r="M10322" s="497"/>
    </row>
    <row r="10323" spans="7:13" x14ac:dyDescent="0.45">
      <c r="G10323" s="497"/>
      <c r="I10323" s="497"/>
      <c r="M10323" s="497"/>
    </row>
    <row r="10324" spans="7:13" x14ac:dyDescent="0.45">
      <c r="G10324" s="497"/>
      <c r="I10324" s="497"/>
      <c r="M10324" s="497"/>
    </row>
    <row r="10325" spans="7:13" x14ac:dyDescent="0.45">
      <c r="G10325" s="497"/>
      <c r="I10325" s="497"/>
      <c r="M10325" s="497"/>
    </row>
    <row r="10326" spans="7:13" x14ac:dyDescent="0.45">
      <c r="G10326" s="497"/>
      <c r="I10326" s="497"/>
      <c r="M10326" s="497"/>
    </row>
    <row r="10327" spans="7:13" x14ac:dyDescent="0.45">
      <c r="G10327" s="497"/>
      <c r="I10327" s="497"/>
      <c r="M10327" s="497"/>
    </row>
    <row r="10328" spans="7:13" x14ac:dyDescent="0.45">
      <c r="G10328" s="497"/>
      <c r="I10328" s="497"/>
      <c r="M10328" s="497"/>
    </row>
    <row r="10329" spans="7:13" x14ac:dyDescent="0.45">
      <c r="G10329" s="497"/>
      <c r="I10329" s="497"/>
      <c r="M10329" s="497"/>
    </row>
    <row r="10330" spans="7:13" x14ac:dyDescent="0.45">
      <c r="G10330" s="497"/>
      <c r="I10330" s="497"/>
      <c r="M10330" s="497"/>
    </row>
    <row r="10331" spans="7:13" x14ac:dyDescent="0.45">
      <c r="G10331" s="497"/>
      <c r="I10331" s="497"/>
      <c r="M10331" s="497"/>
    </row>
    <row r="10332" spans="7:13" x14ac:dyDescent="0.45">
      <c r="G10332" s="497"/>
      <c r="I10332" s="497"/>
      <c r="M10332" s="497"/>
    </row>
    <row r="10333" spans="7:13" x14ac:dyDescent="0.45">
      <c r="G10333" s="497"/>
      <c r="I10333" s="497"/>
      <c r="M10333" s="497"/>
    </row>
    <row r="10334" spans="7:13" x14ac:dyDescent="0.45">
      <c r="G10334" s="497"/>
      <c r="I10334" s="497"/>
      <c r="M10334" s="497"/>
    </row>
    <row r="10335" spans="7:13" x14ac:dyDescent="0.45">
      <c r="G10335" s="497"/>
      <c r="I10335" s="497"/>
      <c r="M10335" s="497"/>
    </row>
    <row r="10336" spans="7:13" x14ac:dyDescent="0.45">
      <c r="G10336" s="497"/>
      <c r="I10336" s="497"/>
      <c r="M10336" s="497"/>
    </row>
    <row r="10337" spans="7:13" x14ac:dyDescent="0.45">
      <c r="G10337" s="497"/>
      <c r="I10337" s="497"/>
      <c r="M10337" s="497"/>
    </row>
    <row r="10338" spans="7:13" x14ac:dyDescent="0.45">
      <c r="G10338" s="497"/>
      <c r="I10338" s="497"/>
      <c r="M10338" s="497"/>
    </row>
    <row r="10339" spans="7:13" x14ac:dyDescent="0.45">
      <c r="G10339" s="497"/>
      <c r="I10339" s="497"/>
      <c r="M10339" s="497"/>
    </row>
    <row r="10340" spans="7:13" x14ac:dyDescent="0.45">
      <c r="G10340" s="497"/>
      <c r="I10340" s="497"/>
      <c r="M10340" s="497"/>
    </row>
    <row r="10341" spans="7:13" x14ac:dyDescent="0.45">
      <c r="G10341" s="497"/>
      <c r="I10341" s="497"/>
      <c r="M10341" s="497"/>
    </row>
    <row r="10342" spans="7:13" x14ac:dyDescent="0.45">
      <c r="G10342" s="497"/>
      <c r="I10342" s="497"/>
      <c r="M10342" s="497"/>
    </row>
    <row r="10343" spans="7:13" x14ac:dyDescent="0.45">
      <c r="G10343" s="497"/>
      <c r="I10343" s="497"/>
      <c r="M10343" s="497"/>
    </row>
    <row r="10344" spans="7:13" x14ac:dyDescent="0.45">
      <c r="G10344" s="497"/>
      <c r="I10344" s="497"/>
      <c r="M10344" s="497"/>
    </row>
    <row r="10345" spans="7:13" x14ac:dyDescent="0.45">
      <c r="G10345" s="497"/>
      <c r="I10345" s="497"/>
      <c r="M10345" s="497"/>
    </row>
    <row r="10346" spans="7:13" x14ac:dyDescent="0.45">
      <c r="G10346" s="497"/>
      <c r="I10346" s="497"/>
      <c r="M10346" s="497"/>
    </row>
    <row r="10347" spans="7:13" x14ac:dyDescent="0.45">
      <c r="G10347" s="497"/>
      <c r="I10347" s="497"/>
      <c r="M10347" s="497"/>
    </row>
    <row r="10348" spans="7:13" x14ac:dyDescent="0.45">
      <c r="G10348" s="497"/>
      <c r="I10348" s="497"/>
      <c r="M10348" s="497"/>
    </row>
    <row r="10349" spans="7:13" x14ac:dyDescent="0.45">
      <c r="G10349" s="497"/>
      <c r="I10349" s="497"/>
      <c r="M10349" s="497"/>
    </row>
    <row r="10350" spans="7:13" x14ac:dyDescent="0.45">
      <c r="G10350" s="497"/>
      <c r="I10350" s="497"/>
      <c r="M10350" s="497"/>
    </row>
    <row r="10351" spans="7:13" x14ac:dyDescent="0.45">
      <c r="G10351" s="497"/>
      <c r="I10351" s="497"/>
      <c r="M10351" s="497"/>
    </row>
    <row r="10352" spans="7:13" x14ac:dyDescent="0.45">
      <c r="G10352" s="497"/>
      <c r="I10352" s="497"/>
      <c r="M10352" s="497"/>
    </row>
    <row r="10353" spans="7:13" x14ac:dyDescent="0.45">
      <c r="G10353" s="497"/>
      <c r="I10353" s="497"/>
      <c r="M10353" s="497"/>
    </row>
    <row r="10354" spans="7:13" x14ac:dyDescent="0.45">
      <c r="G10354" s="497"/>
      <c r="I10354" s="497"/>
      <c r="M10354" s="497"/>
    </row>
    <row r="10355" spans="7:13" x14ac:dyDescent="0.45">
      <c r="G10355" s="497"/>
      <c r="I10355" s="497"/>
      <c r="M10355" s="497"/>
    </row>
    <row r="10356" spans="7:13" x14ac:dyDescent="0.45">
      <c r="G10356" s="497"/>
      <c r="I10356" s="497"/>
      <c r="M10356" s="497"/>
    </row>
    <row r="10357" spans="7:13" x14ac:dyDescent="0.45">
      <c r="G10357" s="497"/>
      <c r="I10357" s="497"/>
      <c r="M10357" s="497"/>
    </row>
    <row r="10358" spans="7:13" x14ac:dyDescent="0.45">
      <c r="G10358" s="497"/>
      <c r="I10358" s="497"/>
      <c r="M10358" s="497"/>
    </row>
    <row r="10359" spans="7:13" x14ac:dyDescent="0.45">
      <c r="G10359" s="497"/>
      <c r="I10359" s="497"/>
      <c r="M10359" s="497"/>
    </row>
    <row r="10360" spans="7:13" x14ac:dyDescent="0.45">
      <c r="G10360" s="497"/>
      <c r="I10360" s="497"/>
      <c r="M10360" s="497"/>
    </row>
    <row r="10361" spans="7:13" x14ac:dyDescent="0.45">
      <c r="G10361" s="497"/>
      <c r="I10361" s="497"/>
      <c r="M10361" s="497"/>
    </row>
    <row r="10362" spans="7:13" x14ac:dyDescent="0.45">
      <c r="G10362" s="497"/>
      <c r="I10362" s="497"/>
      <c r="M10362" s="497"/>
    </row>
    <row r="10363" spans="7:13" x14ac:dyDescent="0.45">
      <c r="G10363" s="497"/>
      <c r="I10363" s="497"/>
      <c r="M10363" s="497"/>
    </row>
    <row r="10364" spans="7:13" x14ac:dyDescent="0.45">
      <c r="G10364" s="497"/>
      <c r="I10364" s="497"/>
      <c r="M10364" s="497"/>
    </row>
    <row r="10365" spans="7:13" x14ac:dyDescent="0.45">
      <c r="G10365" s="497"/>
      <c r="I10365" s="497"/>
      <c r="M10365" s="497"/>
    </row>
    <row r="10366" spans="7:13" x14ac:dyDescent="0.45">
      <c r="G10366" s="497"/>
      <c r="I10366" s="497"/>
      <c r="M10366" s="497"/>
    </row>
    <row r="10367" spans="7:13" x14ac:dyDescent="0.45">
      <c r="G10367" s="497"/>
      <c r="I10367" s="497"/>
      <c r="M10367" s="497"/>
    </row>
    <row r="10368" spans="7:13" x14ac:dyDescent="0.45">
      <c r="G10368" s="497"/>
      <c r="I10368" s="497"/>
      <c r="M10368" s="497"/>
    </row>
    <row r="10369" spans="7:13" x14ac:dyDescent="0.45">
      <c r="G10369" s="497"/>
      <c r="I10369" s="497"/>
      <c r="M10369" s="497"/>
    </row>
    <row r="10370" spans="7:13" x14ac:dyDescent="0.45">
      <c r="G10370" s="497"/>
      <c r="I10370" s="497"/>
      <c r="M10370" s="517"/>
    </row>
    <row r="10371" spans="7:13" x14ac:dyDescent="0.45">
      <c r="G10371" s="497"/>
      <c r="I10371" s="497"/>
      <c r="M10371" s="497"/>
    </row>
    <row r="10372" spans="7:13" x14ac:dyDescent="0.45">
      <c r="G10372" s="497"/>
      <c r="I10372" s="497"/>
      <c r="M10372" s="497"/>
    </row>
    <row r="10373" spans="7:13" x14ac:dyDescent="0.45">
      <c r="G10373" s="497"/>
      <c r="I10373" s="497"/>
      <c r="M10373" s="497"/>
    </row>
    <row r="10374" spans="7:13" x14ac:dyDescent="0.45">
      <c r="G10374" s="497"/>
      <c r="I10374" s="497"/>
      <c r="M10374" s="497"/>
    </row>
    <row r="10375" spans="7:13" x14ac:dyDescent="0.45">
      <c r="G10375" s="497"/>
      <c r="I10375" s="497"/>
      <c r="M10375" s="497"/>
    </row>
    <row r="10376" spans="7:13" x14ac:dyDescent="0.45">
      <c r="G10376" s="497"/>
      <c r="I10376" s="497"/>
      <c r="M10376" s="497"/>
    </row>
    <row r="10377" spans="7:13" x14ac:dyDescent="0.45">
      <c r="G10377" s="497"/>
      <c r="I10377" s="497"/>
      <c r="M10377" s="497"/>
    </row>
    <row r="10378" spans="7:13" x14ac:dyDescent="0.45">
      <c r="G10378" s="497"/>
      <c r="I10378" s="497"/>
      <c r="M10378" s="497"/>
    </row>
    <row r="10379" spans="7:13" x14ac:dyDescent="0.45">
      <c r="G10379" s="497"/>
      <c r="I10379" s="497"/>
      <c r="M10379" s="497"/>
    </row>
    <row r="10380" spans="7:13" x14ac:dyDescent="0.45">
      <c r="G10380" s="497"/>
      <c r="I10380" s="497"/>
      <c r="M10380" s="497"/>
    </row>
    <row r="10381" spans="7:13" x14ac:dyDescent="0.45">
      <c r="G10381" s="497"/>
      <c r="I10381" s="497"/>
      <c r="M10381" s="497"/>
    </row>
    <row r="10382" spans="7:13" x14ac:dyDescent="0.45">
      <c r="G10382" s="497"/>
      <c r="I10382" s="497"/>
      <c r="M10382" s="497"/>
    </row>
    <row r="10383" spans="7:13" x14ac:dyDescent="0.45">
      <c r="G10383" s="497"/>
      <c r="I10383" s="497"/>
      <c r="M10383" s="497"/>
    </row>
    <row r="10384" spans="7:13" x14ac:dyDescent="0.45">
      <c r="G10384" s="497"/>
      <c r="I10384" s="497"/>
      <c r="M10384" s="497"/>
    </row>
    <row r="10385" spans="7:13" x14ac:dyDescent="0.45">
      <c r="G10385" s="497"/>
      <c r="I10385" s="497"/>
      <c r="M10385" s="497"/>
    </row>
    <row r="10386" spans="7:13" x14ac:dyDescent="0.45">
      <c r="G10386" s="497"/>
      <c r="I10386" s="497"/>
      <c r="M10386" s="497"/>
    </row>
    <row r="10387" spans="7:13" x14ac:dyDescent="0.45">
      <c r="G10387" s="497"/>
      <c r="I10387" s="497"/>
      <c r="M10387" s="497"/>
    </row>
    <row r="10388" spans="7:13" x14ac:dyDescent="0.45">
      <c r="G10388" s="497"/>
      <c r="I10388" s="497"/>
      <c r="M10388" s="497"/>
    </row>
    <row r="10389" spans="7:13" x14ac:dyDescent="0.45">
      <c r="G10389" s="497"/>
      <c r="I10389" s="497"/>
      <c r="M10389" s="497"/>
    </row>
    <row r="10390" spans="7:13" x14ac:dyDescent="0.45">
      <c r="G10390" s="497"/>
      <c r="I10390" s="497"/>
      <c r="M10390" s="497"/>
    </row>
    <row r="10391" spans="7:13" x14ac:dyDescent="0.45">
      <c r="G10391" s="497"/>
      <c r="I10391" s="497"/>
      <c r="M10391" s="497"/>
    </row>
    <row r="10392" spans="7:13" x14ac:dyDescent="0.45">
      <c r="G10392" s="497"/>
      <c r="I10392" s="497"/>
      <c r="M10392" s="497"/>
    </row>
    <row r="10393" spans="7:13" x14ac:dyDescent="0.45">
      <c r="G10393" s="497"/>
      <c r="I10393" s="497"/>
      <c r="M10393" s="497"/>
    </row>
    <row r="10394" spans="7:13" x14ac:dyDescent="0.45">
      <c r="G10394" s="497"/>
      <c r="I10394" s="497"/>
      <c r="M10394" s="497"/>
    </row>
    <row r="10395" spans="7:13" x14ac:dyDescent="0.45">
      <c r="I10395" s="497"/>
    </row>
    <row r="10396" spans="7:13" x14ac:dyDescent="0.45">
      <c r="G10396" s="497"/>
      <c r="I10396" s="497"/>
      <c r="M10396" s="497"/>
    </row>
    <row r="10397" spans="7:13" x14ac:dyDescent="0.45">
      <c r="G10397" s="497"/>
      <c r="I10397" s="497"/>
      <c r="M10397" s="497"/>
    </row>
    <row r="10398" spans="7:13" x14ac:dyDescent="0.45">
      <c r="G10398" s="497"/>
      <c r="I10398" s="497"/>
      <c r="M10398" s="497"/>
    </row>
    <row r="10399" spans="7:13" x14ac:dyDescent="0.45">
      <c r="G10399" s="497"/>
      <c r="I10399" s="497"/>
      <c r="M10399" s="497"/>
    </row>
    <row r="10400" spans="7:13" x14ac:dyDescent="0.45">
      <c r="G10400" s="497"/>
      <c r="I10400" s="497"/>
      <c r="M10400" s="497"/>
    </row>
    <row r="10401" spans="7:13" x14ac:dyDescent="0.45">
      <c r="G10401" s="497"/>
      <c r="I10401" s="497"/>
      <c r="M10401" s="497"/>
    </row>
    <row r="10402" spans="7:13" x14ac:dyDescent="0.45">
      <c r="G10402" s="497"/>
      <c r="I10402" s="497"/>
      <c r="M10402" s="497"/>
    </row>
    <row r="10403" spans="7:13" x14ac:dyDescent="0.45">
      <c r="G10403" s="497"/>
      <c r="I10403" s="497"/>
      <c r="M10403" s="497"/>
    </row>
    <row r="10404" spans="7:13" x14ac:dyDescent="0.45">
      <c r="G10404" s="497"/>
      <c r="I10404" s="497"/>
      <c r="M10404" s="497"/>
    </row>
    <row r="10405" spans="7:13" x14ac:dyDescent="0.45">
      <c r="G10405" s="497"/>
      <c r="I10405" s="497"/>
      <c r="M10405" s="497"/>
    </row>
    <row r="10406" spans="7:13" x14ac:dyDescent="0.45">
      <c r="G10406" s="497"/>
      <c r="I10406" s="497"/>
      <c r="M10406" s="497"/>
    </row>
    <row r="10407" spans="7:13" x14ac:dyDescent="0.45">
      <c r="G10407" s="497"/>
      <c r="I10407" s="497"/>
      <c r="M10407" s="497"/>
    </row>
    <row r="10408" spans="7:13" x14ac:dyDescent="0.45">
      <c r="G10408" s="497"/>
      <c r="I10408" s="497"/>
      <c r="M10408" s="497"/>
    </row>
    <row r="10409" spans="7:13" x14ac:dyDescent="0.45">
      <c r="I10409" s="497"/>
    </row>
    <row r="10410" spans="7:13" x14ac:dyDescent="0.45">
      <c r="G10410" s="497"/>
      <c r="I10410" s="497"/>
      <c r="M10410" s="497"/>
    </row>
    <row r="10411" spans="7:13" x14ac:dyDescent="0.45">
      <c r="G10411" s="497"/>
      <c r="I10411" s="497"/>
      <c r="M10411" s="497"/>
    </row>
    <row r="10412" spans="7:13" x14ac:dyDescent="0.45">
      <c r="G10412" s="497"/>
      <c r="I10412" s="497"/>
      <c r="M10412" s="497"/>
    </row>
    <row r="10413" spans="7:13" x14ac:dyDescent="0.45">
      <c r="G10413" s="497"/>
      <c r="I10413" s="497"/>
      <c r="M10413" s="497"/>
    </row>
    <row r="10414" spans="7:13" x14ac:dyDescent="0.45">
      <c r="G10414" s="497"/>
      <c r="I10414" s="497"/>
      <c r="M10414" s="497"/>
    </row>
    <row r="10415" spans="7:13" x14ac:dyDescent="0.45">
      <c r="G10415" s="497"/>
      <c r="I10415" s="497"/>
      <c r="M10415" s="497"/>
    </row>
    <row r="10416" spans="7:13" x14ac:dyDescent="0.45">
      <c r="G10416" s="497"/>
      <c r="I10416" s="497"/>
      <c r="M10416" s="497"/>
    </row>
    <row r="10417" spans="7:13" x14ac:dyDescent="0.45">
      <c r="G10417" s="497"/>
      <c r="I10417" s="497"/>
      <c r="M10417" s="497"/>
    </row>
    <row r="10418" spans="7:13" x14ac:dyDescent="0.45">
      <c r="G10418" s="497"/>
      <c r="I10418" s="497"/>
      <c r="M10418" s="497"/>
    </row>
    <row r="10419" spans="7:13" x14ac:dyDescent="0.45">
      <c r="G10419" s="497"/>
      <c r="I10419" s="497"/>
      <c r="M10419" s="497"/>
    </row>
    <row r="10420" spans="7:13" x14ac:dyDescent="0.45">
      <c r="G10420" s="497"/>
      <c r="I10420" s="497"/>
      <c r="M10420" s="497"/>
    </row>
    <row r="10421" spans="7:13" x14ac:dyDescent="0.45">
      <c r="G10421" s="497"/>
      <c r="I10421" s="497"/>
      <c r="M10421" s="497"/>
    </row>
    <row r="10422" spans="7:13" x14ac:dyDescent="0.45">
      <c r="G10422" s="497"/>
      <c r="I10422" s="497"/>
      <c r="M10422" s="497"/>
    </row>
    <row r="10423" spans="7:13" x14ac:dyDescent="0.45">
      <c r="G10423" s="497"/>
      <c r="I10423" s="497"/>
      <c r="M10423" s="497"/>
    </row>
    <row r="10424" spans="7:13" x14ac:dyDescent="0.45">
      <c r="G10424" s="497"/>
      <c r="I10424" s="497"/>
      <c r="M10424" s="497"/>
    </row>
    <row r="10425" spans="7:13" x14ac:dyDescent="0.45">
      <c r="G10425" s="497"/>
      <c r="I10425" s="497"/>
      <c r="M10425" s="497"/>
    </row>
    <row r="10426" spans="7:13" x14ac:dyDescent="0.45">
      <c r="G10426" s="497"/>
      <c r="I10426" s="497"/>
      <c r="M10426" s="497"/>
    </row>
    <row r="10427" spans="7:13" x14ac:dyDescent="0.45">
      <c r="G10427" s="497"/>
      <c r="I10427" s="497"/>
      <c r="M10427" s="497"/>
    </row>
    <row r="10428" spans="7:13" x14ac:dyDescent="0.45">
      <c r="G10428" s="497"/>
      <c r="I10428" s="497"/>
      <c r="M10428" s="497"/>
    </row>
    <row r="10429" spans="7:13" x14ac:dyDescent="0.45">
      <c r="G10429" s="497"/>
      <c r="I10429" s="497"/>
      <c r="M10429" s="497"/>
    </row>
    <row r="10430" spans="7:13" x14ac:dyDescent="0.45">
      <c r="G10430" s="497"/>
      <c r="I10430" s="497"/>
      <c r="M10430" s="497"/>
    </row>
    <row r="10431" spans="7:13" x14ac:dyDescent="0.45">
      <c r="G10431" s="497"/>
      <c r="I10431" s="497"/>
      <c r="M10431" s="497"/>
    </row>
    <row r="10432" spans="7:13" x14ac:dyDescent="0.45">
      <c r="G10432" s="497"/>
      <c r="I10432" s="497"/>
      <c r="M10432" s="497"/>
    </row>
    <row r="10433" spans="7:13" x14ac:dyDescent="0.45">
      <c r="G10433" s="497"/>
      <c r="I10433" s="497"/>
      <c r="M10433" s="497"/>
    </row>
    <row r="10434" spans="7:13" x14ac:dyDescent="0.45">
      <c r="G10434" s="497"/>
      <c r="I10434" s="497"/>
      <c r="M10434" s="497"/>
    </row>
    <row r="10435" spans="7:13" x14ac:dyDescent="0.45">
      <c r="G10435" s="497"/>
      <c r="I10435" s="497"/>
      <c r="M10435" s="497"/>
    </row>
    <row r="10436" spans="7:13" x14ac:dyDescent="0.45">
      <c r="G10436" s="497"/>
      <c r="I10436" s="497"/>
      <c r="M10436" s="497"/>
    </row>
    <row r="10437" spans="7:13" x14ac:dyDescent="0.45">
      <c r="G10437" s="497"/>
      <c r="I10437" s="497"/>
      <c r="M10437" s="497"/>
    </row>
    <row r="10438" spans="7:13" x14ac:dyDescent="0.45">
      <c r="G10438" s="497"/>
      <c r="I10438" s="497"/>
      <c r="M10438" s="497"/>
    </row>
    <row r="10439" spans="7:13" x14ac:dyDescent="0.45">
      <c r="G10439" s="497"/>
      <c r="I10439" s="497"/>
      <c r="M10439" s="497"/>
    </row>
    <row r="10440" spans="7:13" x14ac:dyDescent="0.45">
      <c r="G10440" s="497"/>
      <c r="I10440" s="497"/>
      <c r="M10440" s="497"/>
    </row>
    <row r="10441" spans="7:13" x14ac:dyDescent="0.45">
      <c r="G10441" s="497"/>
      <c r="I10441" s="497"/>
      <c r="M10441" s="497"/>
    </row>
    <row r="10442" spans="7:13" x14ac:dyDescent="0.45">
      <c r="G10442" s="497"/>
      <c r="I10442" s="497"/>
      <c r="M10442" s="497"/>
    </row>
    <row r="10443" spans="7:13" x14ac:dyDescent="0.45">
      <c r="G10443" s="497"/>
      <c r="I10443" s="497"/>
      <c r="M10443" s="497"/>
    </row>
    <row r="10444" spans="7:13" x14ac:dyDescent="0.45">
      <c r="G10444" s="497"/>
      <c r="I10444" s="497"/>
      <c r="M10444" s="497"/>
    </row>
    <row r="10445" spans="7:13" x14ac:dyDescent="0.45">
      <c r="G10445" s="497"/>
      <c r="I10445" s="497"/>
      <c r="M10445" s="497"/>
    </row>
    <row r="10446" spans="7:13" x14ac:dyDescent="0.45">
      <c r="G10446" s="497"/>
      <c r="I10446" s="497"/>
      <c r="M10446" s="497"/>
    </row>
    <row r="10447" spans="7:13" x14ac:dyDescent="0.45">
      <c r="G10447" s="497"/>
      <c r="I10447" s="497"/>
      <c r="M10447" s="497"/>
    </row>
    <row r="10448" spans="7:13" x14ac:dyDescent="0.45">
      <c r="G10448" s="497"/>
      <c r="I10448" s="497"/>
      <c r="M10448" s="497"/>
    </row>
    <row r="10449" spans="7:13" x14ac:dyDescent="0.45">
      <c r="G10449" s="497"/>
      <c r="I10449" s="497"/>
      <c r="M10449" s="497"/>
    </row>
    <row r="10450" spans="7:13" x14ac:dyDescent="0.45">
      <c r="G10450" s="497"/>
      <c r="I10450" s="497"/>
      <c r="M10450" s="497"/>
    </row>
    <row r="10451" spans="7:13" x14ac:dyDescent="0.45">
      <c r="G10451" s="497"/>
      <c r="I10451" s="497"/>
      <c r="M10451" s="497"/>
    </row>
    <row r="10452" spans="7:13" x14ac:dyDescent="0.45">
      <c r="G10452" s="497"/>
      <c r="I10452" s="497"/>
      <c r="M10452" s="497"/>
    </row>
    <row r="10453" spans="7:13" x14ac:dyDescent="0.45">
      <c r="G10453" s="497"/>
      <c r="I10453" s="497"/>
      <c r="M10453" s="497"/>
    </row>
    <row r="10454" spans="7:13" x14ac:dyDescent="0.45">
      <c r="G10454" s="497"/>
      <c r="I10454" s="497"/>
      <c r="M10454" s="497"/>
    </row>
    <row r="10455" spans="7:13" x14ac:dyDescent="0.45">
      <c r="G10455" s="497"/>
      <c r="I10455" s="497"/>
      <c r="M10455" s="497"/>
    </row>
    <row r="10456" spans="7:13" x14ac:dyDescent="0.45">
      <c r="G10456" s="497"/>
      <c r="I10456" s="497"/>
      <c r="M10456" s="497"/>
    </row>
    <row r="10457" spans="7:13" x14ac:dyDescent="0.45">
      <c r="G10457" s="497"/>
      <c r="I10457" s="497"/>
      <c r="M10457" s="497"/>
    </row>
    <row r="10458" spans="7:13" x14ac:dyDescent="0.45">
      <c r="G10458" s="497"/>
      <c r="I10458" s="497"/>
      <c r="M10458" s="497"/>
    </row>
    <row r="10459" spans="7:13" x14ac:dyDescent="0.45">
      <c r="G10459" s="497"/>
      <c r="I10459" s="497"/>
      <c r="M10459" s="497"/>
    </row>
    <row r="10460" spans="7:13" x14ac:dyDescent="0.45">
      <c r="G10460" s="497"/>
      <c r="I10460" s="497"/>
      <c r="M10460" s="497"/>
    </row>
    <row r="10461" spans="7:13" x14ac:dyDescent="0.45">
      <c r="G10461" s="497"/>
      <c r="I10461" s="497"/>
      <c r="M10461" s="497"/>
    </row>
    <row r="10462" spans="7:13" x14ac:dyDescent="0.45">
      <c r="G10462" s="497"/>
      <c r="I10462" s="497"/>
      <c r="M10462" s="497"/>
    </row>
    <row r="10463" spans="7:13" x14ac:dyDescent="0.45">
      <c r="G10463" s="497"/>
      <c r="I10463" s="497"/>
      <c r="M10463" s="497"/>
    </row>
    <row r="10464" spans="7:13" x14ac:dyDescent="0.45">
      <c r="G10464" s="497"/>
      <c r="I10464" s="497"/>
      <c r="M10464" s="497"/>
    </row>
    <row r="10465" spans="7:13" x14ac:dyDescent="0.45">
      <c r="G10465" s="497"/>
      <c r="I10465" s="497"/>
      <c r="M10465" s="497"/>
    </row>
    <row r="10466" spans="7:13" x14ac:dyDescent="0.45">
      <c r="G10466" s="497"/>
      <c r="I10466" s="497"/>
      <c r="M10466" s="497"/>
    </row>
    <row r="10467" spans="7:13" x14ac:dyDescent="0.45">
      <c r="G10467" s="497"/>
      <c r="I10467" s="497"/>
      <c r="M10467" s="497"/>
    </row>
    <row r="10468" spans="7:13" x14ac:dyDescent="0.45">
      <c r="G10468" s="497"/>
      <c r="I10468" s="497"/>
      <c r="M10468" s="497"/>
    </row>
    <row r="10469" spans="7:13" x14ac:dyDescent="0.45">
      <c r="G10469" s="497"/>
      <c r="I10469" s="497"/>
      <c r="M10469" s="497"/>
    </row>
    <row r="10470" spans="7:13" x14ac:dyDescent="0.45">
      <c r="G10470" s="497"/>
      <c r="I10470" s="497"/>
      <c r="M10470" s="497"/>
    </row>
    <row r="10471" spans="7:13" x14ac:dyDescent="0.45">
      <c r="G10471" s="497"/>
      <c r="I10471" s="497"/>
      <c r="M10471" s="497"/>
    </row>
    <row r="10472" spans="7:13" x14ac:dyDescent="0.45">
      <c r="G10472" s="497"/>
      <c r="I10472" s="497"/>
      <c r="M10472" s="497"/>
    </row>
    <row r="10473" spans="7:13" x14ac:dyDescent="0.45">
      <c r="G10473" s="497"/>
      <c r="I10473" s="497"/>
      <c r="M10473" s="497"/>
    </row>
    <row r="10474" spans="7:13" x14ac:dyDescent="0.45">
      <c r="G10474" s="497"/>
      <c r="I10474" s="497"/>
      <c r="M10474" s="497"/>
    </row>
    <row r="10475" spans="7:13" x14ac:dyDescent="0.45">
      <c r="G10475" s="497"/>
      <c r="I10475" s="497"/>
      <c r="M10475" s="497"/>
    </row>
    <row r="10476" spans="7:13" x14ac:dyDescent="0.45">
      <c r="G10476" s="497"/>
      <c r="I10476" s="497"/>
      <c r="M10476" s="497"/>
    </row>
    <row r="10477" spans="7:13" x14ac:dyDescent="0.45">
      <c r="G10477" s="497"/>
      <c r="I10477" s="497"/>
      <c r="M10477" s="497"/>
    </row>
    <row r="10478" spans="7:13" x14ac:dyDescent="0.45">
      <c r="G10478" s="497"/>
      <c r="I10478" s="497"/>
      <c r="M10478" s="497"/>
    </row>
    <row r="10479" spans="7:13" x14ac:dyDescent="0.45">
      <c r="G10479" s="497"/>
      <c r="I10479" s="497"/>
      <c r="M10479" s="497"/>
    </row>
    <row r="10480" spans="7:13" x14ac:dyDescent="0.45">
      <c r="G10480" s="497"/>
      <c r="I10480" s="497"/>
      <c r="M10480" s="497"/>
    </row>
    <row r="10481" spans="7:13" x14ac:dyDescent="0.45">
      <c r="G10481" s="497"/>
      <c r="I10481" s="497"/>
      <c r="M10481" s="497"/>
    </row>
    <row r="10482" spans="7:13" x14ac:dyDescent="0.45">
      <c r="G10482" s="497"/>
      <c r="I10482" s="497"/>
      <c r="M10482" s="497"/>
    </row>
    <row r="10483" spans="7:13" x14ac:dyDescent="0.45">
      <c r="G10483" s="497"/>
      <c r="I10483" s="497"/>
      <c r="M10483" s="497"/>
    </row>
    <row r="10484" spans="7:13" x14ac:dyDescent="0.45">
      <c r="G10484" s="497"/>
      <c r="I10484" s="497"/>
      <c r="M10484" s="517"/>
    </row>
    <row r="10485" spans="7:13" x14ac:dyDescent="0.45">
      <c r="G10485" s="497"/>
      <c r="I10485" s="497"/>
      <c r="M10485" s="497"/>
    </row>
    <row r="10486" spans="7:13" x14ac:dyDescent="0.45">
      <c r="G10486" s="497"/>
      <c r="I10486" s="497"/>
      <c r="M10486" s="497"/>
    </row>
    <row r="10487" spans="7:13" x14ac:dyDescent="0.45">
      <c r="G10487" s="497"/>
      <c r="I10487" s="497"/>
      <c r="M10487" s="497"/>
    </row>
    <row r="10488" spans="7:13" x14ac:dyDescent="0.45">
      <c r="G10488" s="497"/>
      <c r="I10488" s="497"/>
      <c r="M10488" s="497"/>
    </row>
    <row r="10489" spans="7:13" x14ac:dyDescent="0.45">
      <c r="G10489" s="497"/>
      <c r="I10489" s="497"/>
      <c r="M10489" s="497"/>
    </row>
    <row r="10490" spans="7:13" x14ac:dyDescent="0.45">
      <c r="G10490" s="497"/>
      <c r="I10490" s="497"/>
      <c r="M10490" s="497"/>
    </row>
    <row r="10491" spans="7:13" x14ac:dyDescent="0.45">
      <c r="G10491" s="497"/>
      <c r="I10491" s="497"/>
      <c r="M10491" s="497"/>
    </row>
    <row r="10492" spans="7:13" x14ac:dyDescent="0.45">
      <c r="G10492" s="497"/>
      <c r="I10492" s="497"/>
      <c r="M10492" s="497"/>
    </row>
    <row r="10493" spans="7:13" x14ac:dyDescent="0.45">
      <c r="G10493" s="497"/>
      <c r="I10493" s="497"/>
      <c r="M10493" s="497"/>
    </row>
    <row r="10494" spans="7:13" x14ac:dyDescent="0.45">
      <c r="G10494" s="497"/>
      <c r="I10494" s="497"/>
      <c r="M10494" s="497"/>
    </row>
    <row r="10495" spans="7:13" x14ac:dyDescent="0.45">
      <c r="G10495" s="497"/>
      <c r="I10495" s="497"/>
      <c r="M10495" s="497"/>
    </row>
    <row r="10496" spans="7:13" x14ac:dyDescent="0.45">
      <c r="G10496" s="497"/>
      <c r="I10496" s="497"/>
      <c r="M10496" s="497"/>
    </row>
    <row r="10497" spans="7:13" x14ac:dyDescent="0.45">
      <c r="G10497" s="497"/>
      <c r="I10497" s="497"/>
      <c r="M10497" s="497"/>
    </row>
    <row r="10498" spans="7:13" x14ac:dyDescent="0.45">
      <c r="G10498" s="497"/>
      <c r="I10498" s="497"/>
      <c r="M10498" s="497"/>
    </row>
    <row r="10499" spans="7:13" x14ac:dyDescent="0.45">
      <c r="G10499" s="497"/>
      <c r="I10499" s="497"/>
      <c r="M10499" s="497"/>
    </row>
    <row r="10500" spans="7:13" x14ac:dyDescent="0.45">
      <c r="G10500" s="497"/>
      <c r="I10500" s="497"/>
      <c r="M10500" s="497"/>
    </row>
    <row r="10501" spans="7:13" x14ac:dyDescent="0.45">
      <c r="G10501" s="497"/>
      <c r="I10501" s="497"/>
      <c r="M10501" s="497"/>
    </row>
    <row r="10502" spans="7:13" x14ac:dyDescent="0.45">
      <c r="G10502" s="497"/>
      <c r="I10502" s="497"/>
      <c r="M10502" s="497"/>
    </row>
    <row r="10503" spans="7:13" x14ac:dyDescent="0.45">
      <c r="G10503" s="497"/>
      <c r="I10503" s="497"/>
      <c r="M10503" s="497"/>
    </row>
    <row r="10504" spans="7:13" x14ac:dyDescent="0.45">
      <c r="G10504" s="497"/>
      <c r="I10504" s="497"/>
      <c r="M10504" s="497"/>
    </row>
    <row r="10505" spans="7:13" x14ac:dyDescent="0.45">
      <c r="G10505" s="497"/>
      <c r="I10505" s="497"/>
      <c r="M10505" s="497"/>
    </row>
    <row r="10506" spans="7:13" x14ac:dyDescent="0.45">
      <c r="G10506" s="497"/>
      <c r="I10506" s="497"/>
      <c r="M10506" s="497"/>
    </row>
    <row r="10507" spans="7:13" x14ac:dyDescent="0.45">
      <c r="I10507" s="497"/>
    </row>
    <row r="10508" spans="7:13" x14ac:dyDescent="0.45">
      <c r="G10508" s="497"/>
      <c r="I10508" s="497"/>
      <c r="M10508" s="497"/>
    </row>
    <row r="10509" spans="7:13" x14ac:dyDescent="0.45">
      <c r="G10509" s="497"/>
      <c r="I10509" s="497"/>
      <c r="M10509" s="497"/>
    </row>
    <row r="10510" spans="7:13" x14ac:dyDescent="0.45">
      <c r="G10510" s="497"/>
      <c r="I10510" s="497"/>
      <c r="M10510" s="497"/>
    </row>
    <row r="10511" spans="7:13" x14ac:dyDescent="0.45">
      <c r="G10511" s="497"/>
      <c r="I10511" s="497"/>
      <c r="M10511" s="497"/>
    </row>
    <row r="10512" spans="7:13" x14ac:dyDescent="0.45">
      <c r="G10512" s="497"/>
      <c r="I10512" s="497"/>
      <c r="M10512" s="497"/>
    </row>
    <row r="10513" spans="7:13" x14ac:dyDescent="0.45">
      <c r="G10513" s="497"/>
      <c r="I10513" s="497"/>
      <c r="M10513" s="497"/>
    </row>
    <row r="10514" spans="7:13" x14ac:dyDescent="0.45">
      <c r="G10514" s="497"/>
      <c r="I10514" s="497"/>
      <c r="M10514" s="497"/>
    </row>
    <row r="10515" spans="7:13" x14ac:dyDescent="0.45">
      <c r="G10515" s="497"/>
      <c r="I10515" s="497"/>
      <c r="M10515" s="497"/>
    </row>
    <row r="10516" spans="7:13" x14ac:dyDescent="0.45">
      <c r="G10516" s="497"/>
      <c r="I10516" s="497"/>
      <c r="M10516" s="497"/>
    </row>
    <row r="10517" spans="7:13" x14ac:dyDescent="0.45">
      <c r="G10517" s="497"/>
      <c r="I10517" s="497"/>
      <c r="M10517" s="497"/>
    </row>
    <row r="10518" spans="7:13" x14ac:dyDescent="0.45">
      <c r="G10518" s="497"/>
      <c r="I10518" s="497"/>
      <c r="M10518" s="497"/>
    </row>
    <row r="10519" spans="7:13" x14ac:dyDescent="0.45">
      <c r="G10519" s="497"/>
      <c r="I10519" s="497"/>
      <c r="M10519" s="497"/>
    </row>
    <row r="10520" spans="7:13" x14ac:dyDescent="0.45">
      <c r="G10520" s="497"/>
      <c r="I10520" s="497"/>
      <c r="M10520" s="497"/>
    </row>
    <row r="10521" spans="7:13" x14ac:dyDescent="0.45">
      <c r="G10521" s="497"/>
      <c r="I10521" s="497"/>
      <c r="M10521" s="497"/>
    </row>
    <row r="10522" spans="7:13" x14ac:dyDescent="0.45">
      <c r="G10522" s="497"/>
      <c r="I10522" s="497"/>
      <c r="M10522" s="497"/>
    </row>
    <row r="10523" spans="7:13" x14ac:dyDescent="0.45">
      <c r="G10523" s="497"/>
      <c r="I10523" s="497"/>
      <c r="M10523" s="497"/>
    </row>
    <row r="10524" spans="7:13" x14ac:dyDescent="0.45">
      <c r="G10524" s="497"/>
      <c r="I10524" s="497"/>
      <c r="M10524" s="497"/>
    </row>
    <row r="10525" spans="7:13" x14ac:dyDescent="0.45">
      <c r="G10525" s="497"/>
      <c r="I10525" s="497"/>
      <c r="M10525" s="497"/>
    </row>
    <row r="10526" spans="7:13" x14ac:dyDescent="0.45">
      <c r="G10526" s="497"/>
      <c r="I10526" s="497"/>
      <c r="M10526" s="497"/>
    </row>
    <row r="10527" spans="7:13" x14ac:dyDescent="0.45">
      <c r="G10527" s="497"/>
      <c r="I10527" s="497"/>
      <c r="M10527" s="497"/>
    </row>
    <row r="10528" spans="7:13" x14ac:dyDescent="0.45">
      <c r="G10528" s="497"/>
      <c r="I10528" s="497"/>
      <c r="M10528" s="497"/>
    </row>
    <row r="10529" spans="7:13" x14ac:dyDescent="0.45">
      <c r="G10529" s="497"/>
      <c r="I10529" s="497"/>
      <c r="M10529" s="497"/>
    </row>
    <row r="10530" spans="7:13" x14ac:dyDescent="0.45">
      <c r="G10530" s="497"/>
      <c r="I10530" s="497"/>
      <c r="M10530" s="497"/>
    </row>
    <row r="10531" spans="7:13" x14ac:dyDescent="0.45">
      <c r="G10531" s="497"/>
      <c r="I10531" s="497"/>
      <c r="M10531" s="497"/>
    </row>
    <row r="10532" spans="7:13" x14ac:dyDescent="0.45">
      <c r="G10532" s="497"/>
      <c r="I10532" s="497"/>
      <c r="M10532" s="497"/>
    </row>
    <row r="10533" spans="7:13" x14ac:dyDescent="0.45">
      <c r="G10533" s="497"/>
      <c r="I10533" s="497"/>
      <c r="M10533" s="497"/>
    </row>
    <row r="10534" spans="7:13" x14ac:dyDescent="0.45">
      <c r="G10534" s="497"/>
      <c r="I10534" s="497"/>
      <c r="M10534" s="497"/>
    </row>
    <row r="10535" spans="7:13" x14ac:dyDescent="0.45">
      <c r="G10535" s="497"/>
      <c r="I10535" s="497"/>
      <c r="M10535" s="497"/>
    </row>
    <row r="10536" spans="7:13" x14ac:dyDescent="0.45">
      <c r="G10536" s="497"/>
      <c r="I10536" s="497"/>
      <c r="M10536" s="497"/>
    </row>
    <row r="10537" spans="7:13" x14ac:dyDescent="0.45">
      <c r="G10537" s="497"/>
      <c r="I10537" s="497"/>
      <c r="M10537" s="497"/>
    </row>
    <row r="10538" spans="7:13" x14ac:dyDescent="0.45">
      <c r="G10538" s="497"/>
      <c r="I10538" s="497"/>
      <c r="M10538" s="497"/>
    </row>
    <row r="10539" spans="7:13" x14ac:dyDescent="0.45">
      <c r="G10539" s="497"/>
      <c r="I10539" s="497"/>
      <c r="M10539" s="497"/>
    </row>
    <row r="10540" spans="7:13" x14ac:dyDescent="0.45">
      <c r="G10540" s="497"/>
      <c r="I10540" s="497"/>
      <c r="M10540" s="497"/>
    </row>
    <row r="10541" spans="7:13" x14ac:dyDescent="0.45">
      <c r="G10541" s="497"/>
      <c r="I10541" s="497"/>
      <c r="M10541" s="497"/>
    </row>
    <row r="10542" spans="7:13" x14ac:dyDescent="0.45">
      <c r="G10542" s="497"/>
      <c r="I10542" s="497"/>
      <c r="M10542" s="497"/>
    </row>
    <row r="10543" spans="7:13" x14ac:dyDescent="0.45">
      <c r="G10543" s="497"/>
      <c r="I10543" s="497"/>
      <c r="M10543" s="497"/>
    </row>
    <row r="10544" spans="7:13" x14ac:dyDescent="0.45">
      <c r="G10544" s="497"/>
      <c r="I10544" s="497"/>
      <c r="M10544" s="497"/>
    </row>
    <row r="10545" spans="7:13" x14ac:dyDescent="0.45">
      <c r="G10545" s="497"/>
      <c r="I10545" s="497"/>
      <c r="M10545" s="497"/>
    </row>
    <row r="10546" spans="7:13" x14ac:dyDescent="0.45">
      <c r="G10546" s="497"/>
      <c r="I10546" s="497"/>
      <c r="M10546" s="497"/>
    </row>
    <row r="10547" spans="7:13" x14ac:dyDescent="0.45">
      <c r="G10547" s="497"/>
      <c r="I10547" s="497"/>
      <c r="M10547" s="497"/>
    </row>
    <row r="10548" spans="7:13" x14ac:dyDescent="0.45">
      <c r="G10548" s="497"/>
      <c r="I10548" s="497"/>
      <c r="M10548" s="497"/>
    </row>
    <row r="10549" spans="7:13" x14ac:dyDescent="0.45">
      <c r="G10549" s="497"/>
      <c r="I10549" s="497"/>
      <c r="M10549" s="497"/>
    </row>
    <row r="10550" spans="7:13" x14ac:dyDescent="0.45">
      <c r="G10550" s="497"/>
      <c r="I10550" s="497"/>
      <c r="M10550" s="497"/>
    </row>
    <row r="10551" spans="7:13" x14ac:dyDescent="0.45">
      <c r="G10551" s="497"/>
      <c r="I10551" s="497"/>
      <c r="M10551" s="497"/>
    </row>
    <row r="10552" spans="7:13" x14ac:dyDescent="0.45">
      <c r="G10552" s="497"/>
      <c r="I10552" s="497"/>
      <c r="M10552" s="497"/>
    </row>
    <row r="10553" spans="7:13" x14ac:dyDescent="0.45">
      <c r="G10553" s="497"/>
      <c r="I10553" s="497"/>
      <c r="M10553" s="497"/>
    </row>
    <row r="10554" spans="7:13" x14ac:dyDescent="0.45">
      <c r="G10554" s="497"/>
      <c r="I10554" s="497"/>
      <c r="M10554" s="497"/>
    </row>
    <row r="10555" spans="7:13" x14ac:dyDescent="0.45">
      <c r="G10555" s="497"/>
      <c r="I10555" s="497"/>
      <c r="M10555" s="497"/>
    </row>
    <row r="10556" spans="7:13" x14ac:dyDescent="0.45">
      <c r="G10556" s="497"/>
      <c r="I10556" s="497"/>
      <c r="M10556" s="497"/>
    </row>
    <row r="10557" spans="7:13" x14ac:dyDescent="0.45">
      <c r="G10557" s="497"/>
      <c r="I10557" s="497"/>
      <c r="M10557" s="497"/>
    </row>
    <row r="10558" spans="7:13" x14ac:dyDescent="0.45">
      <c r="I10558" s="497"/>
    </row>
    <row r="10559" spans="7:13" x14ac:dyDescent="0.45">
      <c r="G10559" s="497"/>
      <c r="I10559" s="497"/>
      <c r="M10559" s="497"/>
    </row>
    <row r="10560" spans="7:13" x14ac:dyDescent="0.45">
      <c r="G10560" s="497"/>
      <c r="I10560" s="497"/>
      <c r="M10560" s="497"/>
    </row>
    <row r="10561" spans="7:13" x14ac:dyDescent="0.45">
      <c r="G10561" s="497"/>
      <c r="I10561" s="497"/>
      <c r="M10561" s="497"/>
    </row>
    <row r="10562" spans="7:13" x14ac:dyDescent="0.45">
      <c r="G10562" s="497"/>
      <c r="I10562" s="497"/>
      <c r="M10562" s="497"/>
    </row>
    <row r="10563" spans="7:13" x14ac:dyDescent="0.45">
      <c r="G10563" s="497"/>
      <c r="I10563" s="497"/>
      <c r="M10563" s="497"/>
    </row>
    <row r="10564" spans="7:13" x14ac:dyDescent="0.45">
      <c r="G10564" s="497"/>
      <c r="I10564" s="497"/>
      <c r="M10564" s="497"/>
    </row>
    <row r="10565" spans="7:13" x14ac:dyDescent="0.45">
      <c r="G10565" s="497"/>
      <c r="I10565" s="497"/>
      <c r="M10565" s="497"/>
    </row>
    <row r="10566" spans="7:13" x14ac:dyDescent="0.45">
      <c r="G10566" s="497"/>
      <c r="I10566" s="497"/>
      <c r="M10566" s="497"/>
    </row>
    <row r="10567" spans="7:13" x14ac:dyDescent="0.45">
      <c r="G10567" s="497"/>
      <c r="I10567" s="497"/>
      <c r="M10567" s="497"/>
    </row>
    <row r="10568" spans="7:13" x14ac:dyDescent="0.45">
      <c r="G10568" s="497"/>
      <c r="I10568" s="497"/>
      <c r="M10568" s="497"/>
    </row>
    <row r="10569" spans="7:13" x14ac:dyDescent="0.45">
      <c r="G10569" s="497"/>
      <c r="I10569" s="497"/>
      <c r="M10569" s="497"/>
    </row>
    <row r="10570" spans="7:13" x14ac:dyDescent="0.45">
      <c r="G10570" s="497"/>
      <c r="I10570" s="497"/>
      <c r="M10570" s="497"/>
    </row>
    <row r="10571" spans="7:13" x14ac:dyDescent="0.45">
      <c r="G10571" s="497"/>
      <c r="I10571" s="497"/>
      <c r="M10571" s="497"/>
    </row>
    <row r="10572" spans="7:13" x14ac:dyDescent="0.45">
      <c r="G10572" s="497"/>
      <c r="I10572" s="497"/>
      <c r="M10572" s="497"/>
    </row>
    <row r="10573" spans="7:13" x14ac:dyDescent="0.45">
      <c r="G10573" s="497"/>
      <c r="I10573" s="497"/>
      <c r="M10573" s="497"/>
    </row>
    <row r="10574" spans="7:13" x14ac:dyDescent="0.45">
      <c r="G10574" s="497"/>
      <c r="I10574" s="497"/>
      <c r="M10574" s="497"/>
    </row>
    <row r="10575" spans="7:13" x14ac:dyDescent="0.45">
      <c r="G10575" s="497"/>
      <c r="I10575" s="497"/>
      <c r="M10575" s="497"/>
    </row>
    <row r="10576" spans="7:13" x14ac:dyDescent="0.45">
      <c r="G10576" s="497"/>
      <c r="I10576" s="497"/>
      <c r="M10576" s="497"/>
    </row>
    <row r="10577" spans="7:13" x14ac:dyDescent="0.45">
      <c r="G10577" s="497"/>
      <c r="I10577" s="497"/>
      <c r="M10577" s="497"/>
    </row>
    <row r="10578" spans="7:13" x14ac:dyDescent="0.45">
      <c r="G10578" s="497"/>
      <c r="I10578" s="497"/>
      <c r="M10578" s="497"/>
    </row>
    <row r="10579" spans="7:13" x14ac:dyDescent="0.45">
      <c r="G10579" s="497"/>
      <c r="I10579" s="497"/>
      <c r="M10579" s="497"/>
    </row>
    <row r="10580" spans="7:13" x14ac:dyDescent="0.45">
      <c r="G10580" s="497"/>
      <c r="I10580" s="497"/>
      <c r="M10580" s="497"/>
    </row>
    <row r="10581" spans="7:13" x14ac:dyDescent="0.45">
      <c r="G10581" s="497"/>
      <c r="I10581" s="497"/>
      <c r="M10581" s="497"/>
    </row>
    <row r="10582" spans="7:13" x14ac:dyDescent="0.45">
      <c r="G10582" s="497"/>
      <c r="I10582" s="497"/>
      <c r="M10582" s="497"/>
    </row>
    <row r="10583" spans="7:13" x14ac:dyDescent="0.45">
      <c r="G10583" s="497"/>
      <c r="I10583" s="497"/>
      <c r="M10583" s="497"/>
    </row>
    <row r="10584" spans="7:13" x14ac:dyDescent="0.45">
      <c r="G10584" s="497"/>
      <c r="I10584" s="497"/>
      <c r="M10584" s="497"/>
    </row>
    <row r="10585" spans="7:13" x14ac:dyDescent="0.45">
      <c r="G10585" s="497"/>
      <c r="I10585" s="497"/>
      <c r="M10585" s="497"/>
    </row>
    <row r="10586" spans="7:13" x14ac:dyDescent="0.45">
      <c r="G10586" s="497"/>
      <c r="I10586" s="497"/>
      <c r="M10586" s="497"/>
    </row>
    <row r="10587" spans="7:13" x14ac:dyDescent="0.45">
      <c r="I10587" s="497"/>
    </row>
    <row r="10588" spans="7:13" x14ac:dyDescent="0.45">
      <c r="G10588" s="497"/>
      <c r="I10588" s="497"/>
      <c r="M10588" s="497"/>
    </row>
    <row r="10589" spans="7:13" x14ac:dyDescent="0.45">
      <c r="G10589" s="497"/>
      <c r="I10589" s="497"/>
      <c r="M10589" s="497"/>
    </row>
    <row r="10590" spans="7:13" x14ac:dyDescent="0.45">
      <c r="G10590" s="497"/>
      <c r="I10590" s="497"/>
      <c r="M10590" s="497"/>
    </row>
    <row r="10591" spans="7:13" x14ac:dyDescent="0.45">
      <c r="G10591" s="497"/>
      <c r="I10591" s="497"/>
      <c r="M10591" s="497"/>
    </row>
    <row r="10592" spans="7:13" x14ac:dyDescent="0.45">
      <c r="G10592" s="497"/>
      <c r="I10592" s="497"/>
      <c r="M10592" s="497"/>
    </row>
    <row r="10593" spans="7:13" x14ac:dyDescent="0.45">
      <c r="G10593" s="497"/>
      <c r="I10593" s="497"/>
      <c r="M10593" s="497"/>
    </row>
    <row r="10594" spans="7:13" x14ac:dyDescent="0.45">
      <c r="G10594" s="497"/>
      <c r="I10594" s="497"/>
      <c r="M10594" s="497"/>
    </row>
    <row r="10595" spans="7:13" x14ac:dyDescent="0.45">
      <c r="G10595" s="497"/>
      <c r="I10595" s="497"/>
      <c r="M10595" s="497"/>
    </row>
    <row r="10596" spans="7:13" x14ac:dyDescent="0.45">
      <c r="G10596" s="497"/>
      <c r="I10596" s="497"/>
      <c r="M10596" s="497"/>
    </row>
    <row r="10597" spans="7:13" x14ac:dyDescent="0.45">
      <c r="G10597" s="497"/>
      <c r="I10597" s="497"/>
      <c r="M10597" s="497"/>
    </row>
    <row r="10598" spans="7:13" x14ac:dyDescent="0.45">
      <c r="G10598" s="497"/>
      <c r="I10598" s="497"/>
      <c r="M10598" s="497"/>
    </row>
    <row r="10599" spans="7:13" x14ac:dyDescent="0.45">
      <c r="G10599" s="497"/>
      <c r="I10599" s="497"/>
      <c r="M10599" s="497"/>
    </row>
    <row r="10600" spans="7:13" x14ac:dyDescent="0.45">
      <c r="G10600" s="497"/>
      <c r="I10600" s="497"/>
      <c r="M10600" s="497"/>
    </row>
    <row r="10601" spans="7:13" x14ac:dyDescent="0.45">
      <c r="G10601" s="497"/>
      <c r="I10601" s="497"/>
      <c r="M10601" s="497"/>
    </row>
    <row r="10602" spans="7:13" x14ac:dyDescent="0.45">
      <c r="G10602" s="497"/>
      <c r="I10602" s="497"/>
      <c r="M10602" s="497"/>
    </row>
    <row r="10603" spans="7:13" x14ac:dyDescent="0.45">
      <c r="G10603" s="497"/>
      <c r="I10603" s="497"/>
      <c r="M10603" s="497"/>
    </row>
    <row r="10604" spans="7:13" x14ac:dyDescent="0.45">
      <c r="G10604" s="497"/>
      <c r="I10604" s="497"/>
      <c r="M10604" s="497"/>
    </row>
    <row r="10605" spans="7:13" x14ac:dyDescent="0.45">
      <c r="G10605" s="497"/>
      <c r="I10605" s="497"/>
      <c r="M10605" s="497"/>
    </row>
    <row r="10606" spans="7:13" x14ac:dyDescent="0.45">
      <c r="G10606" s="497"/>
      <c r="I10606" s="497"/>
      <c r="M10606" s="497"/>
    </row>
    <row r="10607" spans="7:13" x14ac:dyDescent="0.45">
      <c r="G10607" s="497"/>
      <c r="I10607" s="497"/>
      <c r="M10607" s="497"/>
    </row>
    <row r="10608" spans="7:13" x14ac:dyDescent="0.45">
      <c r="G10608" s="497"/>
      <c r="I10608" s="497"/>
      <c r="M10608" s="497"/>
    </row>
    <row r="10609" spans="7:13" x14ac:dyDescent="0.45">
      <c r="G10609" s="497"/>
      <c r="I10609" s="497"/>
      <c r="M10609" s="497"/>
    </row>
    <row r="10610" spans="7:13" x14ac:dyDescent="0.45">
      <c r="G10610" s="497"/>
      <c r="I10610" s="497"/>
      <c r="M10610" s="497"/>
    </row>
    <row r="10611" spans="7:13" x14ac:dyDescent="0.45">
      <c r="G10611" s="497"/>
      <c r="I10611" s="497"/>
      <c r="M10611" s="497"/>
    </row>
    <row r="10612" spans="7:13" x14ac:dyDescent="0.45">
      <c r="G10612" s="497"/>
      <c r="I10612" s="497"/>
      <c r="M10612" s="497"/>
    </row>
    <row r="10613" spans="7:13" x14ac:dyDescent="0.45">
      <c r="G10613" s="497"/>
      <c r="I10613" s="497"/>
      <c r="M10613" s="497"/>
    </row>
    <row r="10614" spans="7:13" x14ac:dyDescent="0.45">
      <c r="G10614" s="497"/>
      <c r="I10614" s="497"/>
      <c r="M10614" s="497"/>
    </row>
    <row r="10615" spans="7:13" x14ac:dyDescent="0.45">
      <c r="G10615" s="497"/>
      <c r="I10615" s="497"/>
      <c r="M10615" s="497"/>
    </row>
    <row r="10616" spans="7:13" x14ac:dyDescent="0.45">
      <c r="G10616" s="497"/>
      <c r="I10616" s="497"/>
      <c r="M10616" s="497"/>
    </row>
    <row r="10617" spans="7:13" x14ac:dyDescent="0.45">
      <c r="G10617" s="497"/>
      <c r="I10617" s="497"/>
      <c r="M10617" s="497"/>
    </row>
    <row r="10618" spans="7:13" x14ac:dyDescent="0.45">
      <c r="G10618" s="497"/>
      <c r="I10618" s="497"/>
      <c r="M10618" s="497"/>
    </row>
    <row r="10619" spans="7:13" x14ac:dyDescent="0.45">
      <c r="G10619" s="497"/>
      <c r="I10619" s="497"/>
      <c r="M10619" s="497"/>
    </row>
    <row r="10620" spans="7:13" x14ac:dyDescent="0.45">
      <c r="G10620" s="497"/>
      <c r="I10620" s="497"/>
      <c r="M10620" s="497"/>
    </row>
    <row r="10621" spans="7:13" x14ac:dyDescent="0.45">
      <c r="G10621" s="497"/>
      <c r="I10621" s="497"/>
      <c r="M10621" s="497"/>
    </row>
    <row r="10622" spans="7:13" x14ac:dyDescent="0.45">
      <c r="G10622" s="497"/>
      <c r="I10622" s="497"/>
      <c r="M10622" s="497"/>
    </row>
    <row r="10623" spans="7:13" x14ac:dyDescent="0.45">
      <c r="G10623" s="497"/>
      <c r="I10623" s="497"/>
      <c r="M10623" s="497"/>
    </row>
    <row r="10624" spans="7:13" x14ac:dyDescent="0.45">
      <c r="G10624" s="497"/>
      <c r="I10624" s="497"/>
      <c r="M10624" s="497"/>
    </row>
    <row r="10625" spans="7:13" x14ac:dyDescent="0.45">
      <c r="G10625" s="497"/>
      <c r="I10625" s="497"/>
      <c r="M10625" s="497"/>
    </row>
    <row r="10626" spans="7:13" x14ac:dyDescent="0.45">
      <c r="G10626" s="497"/>
      <c r="I10626" s="497"/>
      <c r="M10626" s="497"/>
    </row>
    <row r="10627" spans="7:13" x14ac:dyDescent="0.45">
      <c r="G10627" s="497"/>
      <c r="I10627" s="497"/>
      <c r="M10627" s="497"/>
    </row>
    <row r="10628" spans="7:13" x14ac:dyDescent="0.45">
      <c r="G10628" s="497"/>
      <c r="I10628" s="497"/>
      <c r="M10628" s="497"/>
    </row>
    <row r="10629" spans="7:13" x14ac:dyDescent="0.45">
      <c r="G10629" s="497"/>
      <c r="I10629" s="497"/>
      <c r="M10629" s="497"/>
    </row>
    <row r="10630" spans="7:13" x14ac:dyDescent="0.45">
      <c r="G10630" s="497"/>
      <c r="I10630" s="497"/>
      <c r="M10630" s="497"/>
    </row>
    <row r="10631" spans="7:13" x14ac:dyDescent="0.45">
      <c r="G10631" s="497"/>
      <c r="I10631" s="497"/>
      <c r="M10631" s="497"/>
    </row>
    <row r="10632" spans="7:13" x14ac:dyDescent="0.45">
      <c r="G10632" s="497"/>
      <c r="I10632" s="497"/>
      <c r="M10632" s="497"/>
    </row>
    <row r="10633" spans="7:13" x14ac:dyDescent="0.45">
      <c r="G10633" s="497"/>
      <c r="I10633" s="497"/>
      <c r="M10633" s="497"/>
    </row>
    <row r="10634" spans="7:13" x14ac:dyDescent="0.45">
      <c r="G10634" s="497"/>
      <c r="I10634" s="497"/>
      <c r="M10634" s="497"/>
    </row>
    <row r="10635" spans="7:13" x14ac:dyDescent="0.45">
      <c r="G10635" s="497"/>
      <c r="I10635" s="497"/>
      <c r="M10635" s="497"/>
    </row>
    <row r="10636" spans="7:13" x14ac:dyDescent="0.45">
      <c r="G10636" s="497"/>
      <c r="I10636" s="497"/>
      <c r="M10636" s="497"/>
    </row>
    <row r="10637" spans="7:13" x14ac:dyDescent="0.45">
      <c r="G10637" s="497"/>
      <c r="I10637" s="497"/>
      <c r="M10637" s="497"/>
    </row>
    <row r="10638" spans="7:13" x14ac:dyDescent="0.45">
      <c r="G10638" s="497"/>
      <c r="I10638" s="497"/>
      <c r="M10638" s="497"/>
    </row>
    <row r="10639" spans="7:13" x14ac:dyDescent="0.45">
      <c r="G10639" s="497"/>
      <c r="I10639" s="497"/>
      <c r="M10639" s="497"/>
    </row>
    <row r="10640" spans="7:13" x14ac:dyDescent="0.45">
      <c r="G10640" s="497"/>
      <c r="I10640" s="497"/>
      <c r="M10640" s="497"/>
    </row>
    <row r="10641" spans="7:13" x14ac:dyDescent="0.45">
      <c r="G10641" s="497"/>
      <c r="I10641" s="497"/>
      <c r="M10641" s="517"/>
    </row>
    <row r="10642" spans="7:13" x14ac:dyDescent="0.45">
      <c r="G10642" s="497"/>
      <c r="I10642" s="497"/>
      <c r="M10642" s="497"/>
    </row>
    <row r="10643" spans="7:13" x14ac:dyDescent="0.45">
      <c r="G10643" s="497"/>
      <c r="I10643" s="497"/>
      <c r="M10643" s="497"/>
    </row>
    <row r="10644" spans="7:13" x14ac:dyDescent="0.45">
      <c r="G10644" s="497"/>
      <c r="I10644" s="497"/>
      <c r="M10644" s="497"/>
    </row>
    <row r="10645" spans="7:13" x14ac:dyDescent="0.45">
      <c r="G10645" s="497"/>
      <c r="I10645" s="497"/>
      <c r="M10645" s="497"/>
    </row>
    <row r="10646" spans="7:13" x14ac:dyDescent="0.45">
      <c r="G10646" s="497"/>
      <c r="I10646" s="497"/>
      <c r="M10646" s="497"/>
    </row>
    <row r="10647" spans="7:13" x14ac:dyDescent="0.45">
      <c r="G10647" s="497"/>
      <c r="I10647" s="497"/>
      <c r="M10647" s="497"/>
    </row>
    <row r="10648" spans="7:13" x14ac:dyDescent="0.45">
      <c r="G10648" s="497"/>
      <c r="I10648" s="497"/>
      <c r="M10648" s="497"/>
    </row>
    <row r="10649" spans="7:13" x14ac:dyDescent="0.45">
      <c r="G10649" s="497"/>
      <c r="I10649" s="497"/>
      <c r="M10649" s="497"/>
    </row>
    <row r="10650" spans="7:13" x14ac:dyDescent="0.45">
      <c r="G10650" s="497"/>
      <c r="I10650" s="497"/>
      <c r="M10650" s="497"/>
    </row>
    <row r="10651" spans="7:13" x14ac:dyDescent="0.45">
      <c r="G10651" s="497"/>
      <c r="I10651" s="497"/>
      <c r="M10651" s="497"/>
    </row>
    <row r="10652" spans="7:13" x14ac:dyDescent="0.45">
      <c r="G10652" s="497"/>
      <c r="I10652" s="497"/>
      <c r="M10652" s="497"/>
    </row>
    <row r="10653" spans="7:13" x14ac:dyDescent="0.45">
      <c r="G10653" s="497"/>
      <c r="I10653" s="497"/>
      <c r="M10653" s="497"/>
    </row>
    <row r="10654" spans="7:13" x14ac:dyDescent="0.45">
      <c r="G10654" s="497"/>
      <c r="I10654" s="497"/>
      <c r="M10654" s="497"/>
    </row>
    <row r="10655" spans="7:13" x14ac:dyDescent="0.45">
      <c r="G10655" s="497"/>
      <c r="I10655" s="497"/>
      <c r="M10655" s="497"/>
    </row>
    <row r="10656" spans="7:13" x14ac:dyDescent="0.45">
      <c r="G10656" s="497"/>
      <c r="I10656" s="497"/>
      <c r="M10656" s="497"/>
    </row>
    <row r="10657" spans="7:13" x14ac:dyDescent="0.45">
      <c r="G10657" s="497"/>
      <c r="I10657" s="497"/>
      <c r="M10657" s="497"/>
    </row>
    <row r="10658" spans="7:13" x14ac:dyDescent="0.45">
      <c r="G10658" s="497"/>
      <c r="I10658" s="497"/>
      <c r="M10658" s="497"/>
    </row>
    <row r="10659" spans="7:13" x14ac:dyDescent="0.45">
      <c r="G10659" s="497"/>
      <c r="I10659" s="497"/>
      <c r="M10659" s="497"/>
    </row>
    <row r="10660" spans="7:13" x14ac:dyDescent="0.45">
      <c r="G10660" s="497"/>
      <c r="I10660" s="497"/>
      <c r="M10660" s="497"/>
    </row>
    <row r="10661" spans="7:13" x14ac:dyDescent="0.45">
      <c r="G10661" s="497"/>
      <c r="I10661" s="497"/>
      <c r="M10661" s="497"/>
    </row>
    <row r="10662" spans="7:13" x14ac:dyDescent="0.45">
      <c r="G10662" s="497"/>
      <c r="I10662" s="497"/>
      <c r="M10662" s="497"/>
    </row>
    <row r="10663" spans="7:13" x14ac:dyDescent="0.45">
      <c r="G10663" s="497"/>
      <c r="I10663" s="497"/>
      <c r="M10663" s="497"/>
    </row>
    <row r="10664" spans="7:13" x14ac:dyDescent="0.45">
      <c r="G10664" s="497"/>
      <c r="I10664" s="497"/>
      <c r="M10664" s="497"/>
    </row>
    <row r="10665" spans="7:13" x14ac:dyDescent="0.45">
      <c r="G10665" s="497"/>
      <c r="I10665" s="497"/>
      <c r="M10665" s="497"/>
    </row>
    <row r="10666" spans="7:13" x14ac:dyDescent="0.45">
      <c r="G10666" s="497"/>
      <c r="I10666" s="497"/>
      <c r="M10666" s="497"/>
    </row>
    <row r="10667" spans="7:13" x14ac:dyDescent="0.45">
      <c r="G10667" s="497"/>
      <c r="I10667" s="497"/>
      <c r="M10667" s="497"/>
    </row>
    <row r="10668" spans="7:13" x14ac:dyDescent="0.45">
      <c r="G10668" s="497"/>
      <c r="I10668" s="497"/>
      <c r="M10668" s="497"/>
    </row>
    <row r="10669" spans="7:13" x14ac:dyDescent="0.45">
      <c r="G10669" s="497"/>
      <c r="I10669" s="497"/>
      <c r="M10669" s="497"/>
    </row>
    <row r="10670" spans="7:13" x14ac:dyDescent="0.45">
      <c r="G10670" s="497"/>
      <c r="I10670" s="497"/>
      <c r="M10670" s="497"/>
    </row>
    <row r="10671" spans="7:13" x14ac:dyDescent="0.45">
      <c r="G10671" s="497"/>
      <c r="I10671" s="497"/>
      <c r="M10671" s="497"/>
    </row>
    <row r="10672" spans="7:13" x14ac:dyDescent="0.45">
      <c r="G10672" s="497"/>
      <c r="I10672" s="497"/>
      <c r="M10672" s="497"/>
    </row>
    <row r="10673" spans="7:13" x14ac:dyDescent="0.45">
      <c r="I10673" s="497"/>
    </row>
    <row r="10674" spans="7:13" x14ac:dyDescent="0.45">
      <c r="G10674" s="497"/>
      <c r="I10674" s="497"/>
      <c r="M10674" s="497"/>
    </row>
    <row r="10675" spans="7:13" x14ac:dyDescent="0.45">
      <c r="G10675" s="497"/>
      <c r="I10675" s="497"/>
      <c r="M10675" s="497"/>
    </row>
    <row r="10676" spans="7:13" x14ac:dyDescent="0.45">
      <c r="G10676" s="497"/>
      <c r="I10676" s="497"/>
      <c r="M10676" s="497"/>
    </row>
    <row r="10677" spans="7:13" x14ac:dyDescent="0.45">
      <c r="G10677" s="497"/>
      <c r="I10677" s="497"/>
      <c r="M10677" s="497"/>
    </row>
    <row r="10678" spans="7:13" x14ac:dyDescent="0.45">
      <c r="G10678" s="497"/>
      <c r="I10678" s="497"/>
      <c r="M10678" s="497"/>
    </row>
    <row r="10679" spans="7:13" x14ac:dyDescent="0.45">
      <c r="G10679" s="497"/>
      <c r="I10679" s="497"/>
      <c r="M10679" s="497"/>
    </row>
    <row r="10680" spans="7:13" x14ac:dyDescent="0.45">
      <c r="G10680" s="497"/>
      <c r="I10680" s="497"/>
      <c r="M10680" s="497"/>
    </row>
    <row r="10681" spans="7:13" x14ac:dyDescent="0.45">
      <c r="G10681" s="497"/>
      <c r="I10681" s="497"/>
      <c r="M10681" s="497"/>
    </row>
    <row r="10682" spans="7:13" x14ac:dyDescent="0.45">
      <c r="G10682" s="497"/>
      <c r="I10682" s="497"/>
      <c r="M10682" s="497"/>
    </row>
    <row r="10683" spans="7:13" x14ac:dyDescent="0.45">
      <c r="G10683" s="497"/>
      <c r="I10683" s="497"/>
      <c r="M10683" s="497"/>
    </row>
    <row r="10684" spans="7:13" x14ac:dyDescent="0.45">
      <c r="G10684" s="497"/>
      <c r="I10684" s="497"/>
      <c r="M10684" s="497"/>
    </row>
    <row r="10685" spans="7:13" x14ac:dyDescent="0.45">
      <c r="G10685" s="497"/>
      <c r="I10685" s="497"/>
      <c r="M10685" s="497"/>
    </row>
    <row r="10686" spans="7:13" x14ac:dyDescent="0.45">
      <c r="G10686" s="497"/>
      <c r="I10686" s="497"/>
      <c r="M10686" s="497"/>
    </row>
    <row r="10687" spans="7:13" x14ac:dyDescent="0.45">
      <c r="G10687" s="497"/>
      <c r="I10687" s="497"/>
      <c r="M10687" s="497"/>
    </row>
    <row r="10688" spans="7:13" x14ac:dyDescent="0.45">
      <c r="G10688" s="497"/>
      <c r="I10688" s="497"/>
      <c r="M10688" s="497"/>
    </row>
    <row r="10689" spans="7:13" x14ac:dyDescent="0.45">
      <c r="G10689" s="497"/>
      <c r="I10689" s="497"/>
      <c r="M10689" s="497"/>
    </row>
    <row r="10690" spans="7:13" x14ac:dyDescent="0.45">
      <c r="G10690" s="497"/>
      <c r="I10690" s="497"/>
      <c r="M10690" s="497"/>
    </row>
    <row r="10691" spans="7:13" x14ac:dyDescent="0.45">
      <c r="G10691" s="497"/>
      <c r="I10691" s="497"/>
      <c r="M10691" s="497"/>
    </row>
    <row r="10692" spans="7:13" x14ac:dyDescent="0.45">
      <c r="G10692" s="497"/>
      <c r="I10692" s="497"/>
      <c r="M10692" s="497"/>
    </row>
    <row r="10693" spans="7:13" x14ac:dyDescent="0.45">
      <c r="G10693" s="497"/>
      <c r="I10693" s="497"/>
      <c r="M10693" s="497"/>
    </row>
    <row r="10694" spans="7:13" x14ac:dyDescent="0.45">
      <c r="G10694" s="497"/>
      <c r="I10694" s="497"/>
      <c r="M10694" s="497"/>
    </row>
    <row r="10695" spans="7:13" x14ac:dyDescent="0.45">
      <c r="G10695" s="497"/>
      <c r="I10695" s="497"/>
      <c r="M10695" s="497"/>
    </row>
    <row r="10696" spans="7:13" x14ac:dyDescent="0.45">
      <c r="G10696" s="497"/>
      <c r="I10696" s="497"/>
      <c r="M10696" s="497"/>
    </row>
    <row r="10697" spans="7:13" x14ac:dyDescent="0.45">
      <c r="G10697" s="497"/>
      <c r="I10697" s="497"/>
      <c r="M10697" s="497"/>
    </row>
    <row r="10698" spans="7:13" x14ac:dyDescent="0.45">
      <c r="G10698" s="497"/>
      <c r="I10698" s="497"/>
      <c r="M10698" s="497"/>
    </row>
    <row r="10699" spans="7:13" x14ac:dyDescent="0.45">
      <c r="G10699" s="497"/>
      <c r="I10699" s="497"/>
      <c r="M10699" s="497"/>
    </row>
    <row r="10700" spans="7:13" x14ac:dyDescent="0.45">
      <c r="G10700" s="497"/>
      <c r="I10700" s="497"/>
      <c r="M10700" s="497"/>
    </row>
    <row r="10701" spans="7:13" x14ac:dyDescent="0.45">
      <c r="G10701" s="497"/>
      <c r="I10701" s="497"/>
      <c r="M10701" s="497"/>
    </row>
    <row r="10702" spans="7:13" x14ac:dyDescent="0.45">
      <c r="G10702" s="497"/>
      <c r="I10702" s="497"/>
      <c r="M10702" s="497"/>
    </row>
    <row r="10703" spans="7:13" x14ac:dyDescent="0.45">
      <c r="G10703" s="497"/>
      <c r="I10703" s="497"/>
      <c r="M10703" s="497"/>
    </row>
    <row r="10704" spans="7:13" x14ac:dyDescent="0.45">
      <c r="G10704" s="497"/>
      <c r="I10704" s="497"/>
      <c r="M10704" s="497"/>
    </row>
    <row r="10705" spans="7:13" x14ac:dyDescent="0.45">
      <c r="G10705" s="497"/>
      <c r="I10705" s="497"/>
      <c r="M10705" s="497"/>
    </row>
    <row r="10706" spans="7:13" x14ac:dyDescent="0.45">
      <c r="G10706" s="497"/>
      <c r="I10706" s="497"/>
      <c r="M10706" s="497"/>
    </row>
    <row r="10707" spans="7:13" x14ac:dyDescent="0.45">
      <c r="G10707" s="497"/>
      <c r="I10707" s="497"/>
      <c r="M10707" s="497"/>
    </row>
    <row r="10708" spans="7:13" x14ac:dyDescent="0.45">
      <c r="G10708" s="497"/>
      <c r="I10708" s="497"/>
      <c r="M10708" s="497"/>
    </row>
    <row r="10709" spans="7:13" x14ac:dyDescent="0.45">
      <c r="G10709" s="497"/>
      <c r="I10709" s="497"/>
      <c r="M10709" s="497"/>
    </row>
    <row r="10710" spans="7:13" x14ac:dyDescent="0.45">
      <c r="G10710" s="497"/>
      <c r="I10710" s="497"/>
      <c r="M10710" s="497"/>
    </row>
    <row r="10711" spans="7:13" x14ac:dyDescent="0.45">
      <c r="G10711" s="497"/>
      <c r="I10711" s="497"/>
      <c r="M10711" s="497"/>
    </row>
    <row r="10712" spans="7:13" x14ac:dyDescent="0.45">
      <c r="G10712" s="497"/>
      <c r="I10712" s="497"/>
      <c r="M10712" s="497"/>
    </row>
    <row r="10713" spans="7:13" x14ac:dyDescent="0.45">
      <c r="G10713" s="497"/>
      <c r="I10713" s="497"/>
      <c r="M10713" s="497"/>
    </row>
    <row r="10714" spans="7:13" x14ac:dyDescent="0.45">
      <c r="G10714" s="497"/>
      <c r="I10714" s="497"/>
      <c r="M10714" s="497"/>
    </row>
    <row r="10715" spans="7:13" x14ac:dyDescent="0.45">
      <c r="G10715" s="497"/>
      <c r="I10715" s="497"/>
      <c r="M10715" s="497"/>
    </row>
    <row r="10716" spans="7:13" x14ac:dyDescent="0.45">
      <c r="G10716" s="497"/>
      <c r="I10716" s="497"/>
      <c r="M10716" s="497"/>
    </row>
    <row r="10717" spans="7:13" x14ac:dyDescent="0.45">
      <c r="G10717" s="497"/>
      <c r="I10717" s="497"/>
      <c r="M10717" s="497"/>
    </row>
    <row r="10718" spans="7:13" x14ac:dyDescent="0.45">
      <c r="G10718" s="497"/>
      <c r="I10718" s="497"/>
      <c r="M10718" s="515"/>
    </row>
    <row r="10719" spans="7:13" x14ac:dyDescent="0.45">
      <c r="G10719" s="497"/>
      <c r="I10719" s="497"/>
      <c r="M10719" s="497"/>
    </row>
    <row r="10720" spans="7:13" x14ac:dyDescent="0.45">
      <c r="G10720" s="497"/>
      <c r="I10720" s="497"/>
      <c r="M10720" s="497"/>
    </row>
    <row r="10721" spans="7:13" x14ac:dyDescent="0.45">
      <c r="G10721" s="497"/>
      <c r="I10721" s="497"/>
      <c r="M10721" s="497"/>
    </row>
    <row r="10722" spans="7:13" x14ac:dyDescent="0.45">
      <c r="G10722" s="497"/>
      <c r="I10722" s="497"/>
      <c r="M10722" s="497"/>
    </row>
    <row r="10723" spans="7:13" x14ac:dyDescent="0.45">
      <c r="G10723" s="497"/>
      <c r="I10723" s="497"/>
      <c r="M10723" s="497"/>
    </row>
    <row r="10724" spans="7:13" x14ac:dyDescent="0.45">
      <c r="G10724" s="497"/>
      <c r="I10724" s="497"/>
      <c r="M10724" s="497"/>
    </row>
    <row r="10725" spans="7:13" x14ac:dyDescent="0.45">
      <c r="I10725" s="497"/>
    </row>
    <row r="10726" spans="7:13" x14ac:dyDescent="0.45">
      <c r="G10726" s="497"/>
      <c r="I10726" s="497"/>
      <c r="M10726" s="497"/>
    </row>
    <row r="10727" spans="7:13" x14ac:dyDescent="0.45">
      <c r="G10727" s="497"/>
      <c r="I10727" s="497"/>
      <c r="M10727" s="497"/>
    </row>
    <row r="10728" spans="7:13" x14ac:dyDescent="0.45">
      <c r="G10728" s="497"/>
      <c r="I10728" s="497"/>
      <c r="M10728" s="497"/>
    </row>
    <row r="10729" spans="7:13" x14ac:dyDescent="0.45">
      <c r="G10729" s="497"/>
      <c r="I10729" s="497"/>
      <c r="M10729" s="497"/>
    </row>
    <row r="10730" spans="7:13" x14ac:dyDescent="0.45">
      <c r="G10730" s="497"/>
      <c r="I10730" s="497"/>
      <c r="M10730" s="497"/>
    </row>
    <row r="10731" spans="7:13" x14ac:dyDescent="0.45">
      <c r="G10731" s="497"/>
      <c r="I10731" s="497"/>
      <c r="M10731" s="497"/>
    </row>
    <row r="10732" spans="7:13" x14ac:dyDescent="0.45">
      <c r="G10732" s="497"/>
      <c r="I10732" s="497"/>
      <c r="M10732" s="497"/>
    </row>
    <row r="10733" spans="7:13" x14ac:dyDescent="0.45">
      <c r="G10733" s="497"/>
      <c r="I10733" s="497"/>
      <c r="M10733" s="497"/>
    </row>
    <row r="10734" spans="7:13" x14ac:dyDescent="0.45">
      <c r="G10734" s="497"/>
      <c r="I10734" s="497"/>
      <c r="M10734" s="497"/>
    </row>
    <row r="10735" spans="7:13" x14ac:dyDescent="0.45">
      <c r="G10735" s="497"/>
      <c r="I10735" s="497"/>
      <c r="M10735" s="497"/>
    </row>
    <row r="10736" spans="7:13" x14ac:dyDescent="0.45">
      <c r="G10736" s="497"/>
      <c r="I10736" s="497"/>
      <c r="M10736" s="497"/>
    </row>
    <row r="10737" spans="7:13" x14ac:dyDescent="0.45">
      <c r="G10737" s="497"/>
      <c r="I10737" s="497"/>
      <c r="M10737" s="497"/>
    </row>
    <row r="10738" spans="7:13" x14ac:dyDescent="0.45">
      <c r="G10738" s="497"/>
      <c r="I10738" s="497"/>
      <c r="M10738" s="497"/>
    </row>
    <row r="10739" spans="7:13" x14ac:dyDescent="0.45">
      <c r="G10739" s="497"/>
      <c r="I10739" s="497"/>
      <c r="M10739" s="497"/>
    </row>
    <row r="10740" spans="7:13" x14ac:dyDescent="0.45">
      <c r="G10740" s="497"/>
      <c r="I10740" s="497"/>
      <c r="M10740" s="497"/>
    </row>
    <row r="10741" spans="7:13" x14ac:dyDescent="0.45">
      <c r="G10741" s="497"/>
      <c r="I10741" s="497"/>
      <c r="M10741" s="497"/>
    </row>
    <row r="10742" spans="7:13" x14ac:dyDescent="0.45">
      <c r="G10742" s="497"/>
      <c r="I10742" s="497"/>
      <c r="M10742" s="497"/>
    </row>
    <row r="10743" spans="7:13" x14ac:dyDescent="0.45">
      <c r="G10743" s="497"/>
      <c r="I10743" s="497"/>
      <c r="M10743" s="497"/>
    </row>
    <row r="10744" spans="7:13" x14ac:dyDescent="0.45">
      <c r="G10744" s="497"/>
      <c r="I10744" s="497"/>
      <c r="M10744" s="497"/>
    </row>
    <row r="10745" spans="7:13" x14ac:dyDescent="0.45">
      <c r="G10745" s="497"/>
      <c r="I10745" s="497"/>
      <c r="M10745" s="497"/>
    </row>
    <row r="10746" spans="7:13" x14ac:dyDescent="0.45">
      <c r="G10746" s="497"/>
      <c r="I10746" s="497"/>
      <c r="M10746" s="497"/>
    </row>
    <row r="10747" spans="7:13" x14ac:dyDescent="0.45">
      <c r="G10747" s="497"/>
      <c r="I10747" s="497"/>
      <c r="M10747" s="497"/>
    </row>
    <row r="10748" spans="7:13" x14ac:dyDescent="0.45">
      <c r="G10748" s="497"/>
      <c r="I10748" s="497"/>
      <c r="M10748" s="497"/>
    </row>
    <row r="10749" spans="7:13" x14ac:dyDescent="0.45">
      <c r="G10749" s="497"/>
      <c r="I10749" s="497"/>
      <c r="M10749" s="497"/>
    </row>
    <row r="10750" spans="7:13" x14ac:dyDescent="0.45">
      <c r="G10750" s="497"/>
      <c r="I10750" s="497"/>
      <c r="M10750" s="497"/>
    </row>
    <row r="10751" spans="7:13" x14ac:dyDescent="0.45">
      <c r="G10751" s="497"/>
      <c r="I10751" s="497"/>
      <c r="M10751" s="497"/>
    </row>
    <row r="10752" spans="7:13" x14ac:dyDescent="0.45">
      <c r="G10752" s="497"/>
      <c r="I10752" s="497"/>
      <c r="M10752" s="497"/>
    </row>
    <row r="10753" spans="7:13" x14ac:dyDescent="0.45">
      <c r="G10753" s="497"/>
      <c r="I10753" s="497"/>
      <c r="M10753" s="497"/>
    </row>
    <row r="10754" spans="7:13" x14ac:dyDescent="0.45">
      <c r="G10754" s="497"/>
      <c r="I10754" s="497"/>
      <c r="M10754" s="497"/>
    </row>
    <row r="10755" spans="7:13" x14ac:dyDescent="0.45">
      <c r="G10755" s="497"/>
      <c r="I10755" s="497"/>
      <c r="M10755" s="497"/>
    </row>
    <row r="10756" spans="7:13" x14ac:dyDescent="0.45">
      <c r="G10756" s="497"/>
      <c r="I10756" s="497"/>
      <c r="M10756" s="497"/>
    </row>
    <row r="10757" spans="7:13" x14ac:dyDescent="0.45">
      <c r="G10757" s="497"/>
      <c r="I10757" s="497"/>
      <c r="M10757" s="497"/>
    </row>
    <row r="10758" spans="7:13" x14ac:dyDescent="0.45">
      <c r="G10758" s="497"/>
      <c r="I10758" s="497"/>
      <c r="M10758" s="497"/>
    </row>
    <row r="10759" spans="7:13" x14ac:dyDescent="0.45">
      <c r="G10759" s="497"/>
      <c r="I10759" s="497"/>
      <c r="M10759" s="497"/>
    </row>
    <row r="10760" spans="7:13" x14ac:dyDescent="0.45">
      <c r="G10760" s="497"/>
      <c r="I10760" s="497"/>
      <c r="M10760" s="497"/>
    </row>
    <row r="10761" spans="7:13" x14ac:dyDescent="0.45">
      <c r="G10761" s="497"/>
      <c r="I10761" s="497"/>
      <c r="M10761" s="497"/>
    </row>
    <row r="10762" spans="7:13" x14ac:dyDescent="0.45">
      <c r="I10762" s="497"/>
    </row>
    <row r="10763" spans="7:13" x14ac:dyDescent="0.45">
      <c r="G10763" s="497"/>
      <c r="I10763" s="497"/>
      <c r="M10763" s="497"/>
    </row>
    <row r="10764" spans="7:13" x14ac:dyDescent="0.45">
      <c r="G10764" s="497"/>
      <c r="I10764" s="497"/>
      <c r="M10764" s="497"/>
    </row>
    <row r="10765" spans="7:13" x14ac:dyDescent="0.45">
      <c r="G10765" s="497"/>
      <c r="I10765" s="497"/>
      <c r="M10765" s="497"/>
    </row>
    <row r="10766" spans="7:13" x14ac:dyDescent="0.45">
      <c r="G10766" s="497"/>
      <c r="I10766" s="497"/>
      <c r="M10766" s="497"/>
    </row>
    <row r="10767" spans="7:13" x14ac:dyDescent="0.45">
      <c r="G10767" s="497"/>
      <c r="I10767" s="497"/>
      <c r="M10767" s="497"/>
    </row>
    <row r="10768" spans="7:13" x14ac:dyDescent="0.45">
      <c r="G10768" s="497"/>
      <c r="I10768" s="497"/>
      <c r="M10768" s="497"/>
    </row>
    <row r="10769" spans="7:13" x14ac:dyDescent="0.45">
      <c r="G10769" s="497"/>
      <c r="I10769" s="497"/>
      <c r="M10769" s="497"/>
    </row>
    <row r="10770" spans="7:13" x14ac:dyDescent="0.45">
      <c r="G10770" s="497"/>
      <c r="I10770" s="497"/>
      <c r="M10770" s="497"/>
    </row>
    <row r="10771" spans="7:13" x14ac:dyDescent="0.45">
      <c r="G10771" s="497"/>
      <c r="I10771" s="497"/>
      <c r="M10771" s="497"/>
    </row>
    <row r="10772" spans="7:13" x14ac:dyDescent="0.45">
      <c r="G10772" s="497"/>
      <c r="I10772" s="497"/>
      <c r="M10772" s="497"/>
    </row>
    <row r="10773" spans="7:13" x14ac:dyDescent="0.45">
      <c r="G10773" s="497"/>
      <c r="I10773" s="497"/>
      <c r="M10773" s="497"/>
    </row>
    <row r="10774" spans="7:13" x14ac:dyDescent="0.45">
      <c r="G10774" s="497"/>
      <c r="I10774" s="497"/>
      <c r="M10774" s="497"/>
    </row>
    <row r="10775" spans="7:13" x14ac:dyDescent="0.45">
      <c r="G10775" s="497"/>
      <c r="I10775" s="497"/>
      <c r="M10775" s="497"/>
    </row>
    <row r="10776" spans="7:13" x14ac:dyDescent="0.45">
      <c r="G10776" s="497"/>
      <c r="I10776" s="497"/>
      <c r="M10776" s="497"/>
    </row>
    <row r="10777" spans="7:13" x14ac:dyDescent="0.45">
      <c r="G10777" s="497"/>
      <c r="I10777" s="497"/>
      <c r="M10777" s="497"/>
    </row>
    <row r="10778" spans="7:13" x14ac:dyDescent="0.45">
      <c r="G10778" s="497"/>
      <c r="I10778" s="497"/>
      <c r="M10778" s="497"/>
    </row>
    <row r="10779" spans="7:13" x14ac:dyDescent="0.45">
      <c r="G10779" s="497"/>
      <c r="I10779" s="497"/>
      <c r="M10779" s="497"/>
    </row>
    <row r="10780" spans="7:13" x14ac:dyDescent="0.45">
      <c r="G10780" s="497"/>
      <c r="I10780" s="497"/>
      <c r="M10780" s="497"/>
    </row>
    <row r="10781" spans="7:13" x14ac:dyDescent="0.45">
      <c r="G10781" s="497"/>
      <c r="I10781" s="497"/>
      <c r="M10781" s="497"/>
    </row>
    <row r="10782" spans="7:13" x14ac:dyDescent="0.45">
      <c r="G10782" s="497"/>
      <c r="I10782" s="497"/>
      <c r="M10782" s="497"/>
    </row>
    <row r="10783" spans="7:13" x14ac:dyDescent="0.45">
      <c r="G10783" s="497"/>
      <c r="I10783" s="497"/>
      <c r="M10783" s="497"/>
    </row>
    <row r="10784" spans="7:13" x14ac:dyDescent="0.45">
      <c r="G10784" s="497"/>
      <c r="I10784" s="497"/>
      <c r="M10784" s="497"/>
    </row>
    <row r="10785" spans="7:13" x14ac:dyDescent="0.45">
      <c r="G10785" s="497"/>
      <c r="I10785" s="497"/>
      <c r="M10785" s="497"/>
    </row>
    <row r="10786" spans="7:13" x14ac:dyDescent="0.45">
      <c r="G10786" s="497"/>
      <c r="I10786" s="497"/>
      <c r="M10786" s="497"/>
    </row>
    <row r="10787" spans="7:13" x14ac:dyDescent="0.45">
      <c r="G10787" s="497"/>
      <c r="I10787" s="497"/>
      <c r="M10787" s="497"/>
    </row>
    <row r="10788" spans="7:13" x14ac:dyDescent="0.45">
      <c r="G10788" s="497"/>
      <c r="I10788" s="497"/>
      <c r="M10788" s="497"/>
    </row>
    <row r="10789" spans="7:13" x14ac:dyDescent="0.45">
      <c r="G10789" s="497"/>
      <c r="I10789" s="497"/>
      <c r="M10789" s="497"/>
    </row>
    <row r="10790" spans="7:13" x14ac:dyDescent="0.45">
      <c r="G10790" s="497"/>
      <c r="I10790" s="497"/>
      <c r="M10790" s="497"/>
    </row>
    <row r="10791" spans="7:13" x14ac:dyDescent="0.45">
      <c r="G10791" s="497"/>
      <c r="I10791" s="497"/>
      <c r="M10791" s="497"/>
    </row>
    <row r="10792" spans="7:13" x14ac:dyDescent="0.45">
      <c r="G10792" s="497"/>
      <c r="I10792" s="497"/>
      <c r="M10792" s="497"/>
    </row>
    <row r="10793" spans="7:13" x14ac:dyDescent="0.45">
      <c r="G10793" s="497"/>
      <c r="I10793" s="497"/>
      <c r="M10793" s="497"/>
    </row>
    <row r="10794" spans="7:13" x14ac:dyDescent="0.45">
      <c r="G10794" s="497"/>
      <c r="I10794" s="497"/>
      <c r="M10794" s="497"/>
    </row>
    <row r="10795" spans="7:13" x14ac:dyDescent="0.45">
      <c r="G10795" s="497"/>
      <c r="I10795" s="497"/>
      <c r="M10795" s="497"/>
    </row>
    <row r="10796" spans="7:13" x14ac:dyDescent="0.45">
      <c r="G10796" s="497"/>
      <c r="I10796" s="497"/>
      <c r="M10796" s="497"/>
    </row>
    <row r="10797" spans="7:13" x14ac:dyDescent="0.45">
      <c r="G10797" s="497"/>
      <c r="I10797" s="497"/>
      <c r="M10797" s="497"/>
    </row>
    <row r="10798" spans="7:13" x14ac:dyDescent="0.45">
      <c r="G10798" s="497"/>
      <c r="I10798" s="497"/>
      <c r="M10798" s="497"/>
    </row>
    <row r="10799" spans="7:13" x14ac:dyDescent="0.45">
      <c r="G10799" s="497"/>
      <c r="I10799" s="497"/>
      <c r="M10799" s="497"/>
    </row>
    <row r="10800" spans="7:13" x14ac:dyDescent="0.45">
      <c r="G10800" s="497"/>
      <c r="I10800" s="497"/>
      <c r="M10800" s="497"/>
    </row>
    <row r="10801" spans="7:13" x14ac:dyDescent="0.45">
      <c r="G10801" s="497"/>
      <c r="I10801" s="497"/>
      <c r="M10801" s="497"/>
    </row>
    <row r="10802" spans="7:13" x14ac:dyDescent="0.45">
      <c r="G10802" s="497"/>
      <c r="I10802" s="497"/>
      <c r="M10802" s="497"/>
    </row>
    <row r="10803" spans="7:13" x14ac:dyDescent="0.45">
      <c r="G10803" s="497"/>
      <c r="I10803" s="497"/>
      <c r="M10803" s="497"/>
    </row>
    <row r="10804" spans="7:13" x14ac:dyDescent="0.45">
      <c r="G10804" s="497"/>
      <c r="I10804" s="497"/>
      <c r="M10804" s="497"/>
    </row>
    <row r="10805" spans="7:13" x14ac:dyDescent="0.45">
      <c r="G10805" s="497"/>
      <c r="I10805" s="497"/>
      <c r="M10805" s="497"/>
    </row>
    <row r="10806" spans="7:13" x14ac:dyDescent="0.45">
      <c r="G10806" s="497"/>
      <c r="I10806" s="497"/>
      <c r="M10806" s="497"/>
    </row>
    <row r="10807" spans="7:13" x14ac:dyDescent="0.45">
      <c r="G10807" s="497"/>
      <c r="I10807" s="497"/>
      <c r="M10807" s="497"/>
    </row>
    <row r="10808" spans="7:13" x14ac:dyDescent="0.45">
      <c r="G10808" s="497"/>
      <c r="I10808" s="497"/>
      <c r="M10808" s="497"/>
    </row>
    <row r="10809" spans="7:13" x14ac:dyDescent="0.45">
      <c r="G10809" s="497"/>
      <c r="I10809" s="497"/>
      <c r="M10809" s="497"/>
    </row>
    <row r="10810" spans="7:13" x14ac:dyDescent="0.45">
      <c r="G10810" s="497"/>
      <c r="I10810" s="497"/>
      <c r="M10810" s="497"/>
    </row>
    <row r="10811" spans="7:13" x14ac:dyDescent="0.45">
      <c r="G10811" s="497"/>
      <c r="I10811" s="497"/>
      <c r="M10811" s="497"/>
    </row>
    <row r="10812" spans="7:13" x14ac:dyDescent="0.45">
      <c r="G10812" s="497"/>
      <c r="I10812" s="497"/>
      <c r="M10812" s="497"/>
    </row>
    <row r="10813" spans="7:13" x14ac:dyDescent="0.45">
      <c r="G10813" s="497"/>
      <c r="I10813" s="497"/>
      <c r="M10813" s="497"/>
    </row>
    <row r="10814" spans="7:13" x14ac:dyDescent="0.45">
      <c r="G10814" s="497"/>
      <c r="I10814" s="497"/>
      <c r="M10814" s="497"/>
    </row>
    <row r="10815" spans="7:13" x14ac:dyDescent="0.45">
      <c r="G10815" s="497"/>
      <c r="I10815" s="497"/>
      <c r="M10815" s="497"/>
    </row>
    <row r="10816" spans="7:13" x14ac:dyDescent="0.45">
      <c r="G10816" s="497"/>
      <c r="I10816" s="497"/>
      <c r="M10816" s="497"/>
    </row>
    <row r="10817" spans="7:13" x14ac:dyDescent="0.45">
      <c r="G10817" s="497"/>
      <c r="I10817" s="497"/>
      <c r="M10817" s="497"/>
    </row>
    <row r="10818" spans="7:13" x14ac:dyDescent="0.45">
      <c r="G10818" s="497"/>
      <c r="I10818" s="497"/>
      <c r="M10818" s="497"/>
    </row>
    <row r="10819" spans="7:13" x14ac:dyDescent="0.45">
      <c r="G10819" s="497"/>
      <c r="I10819" s="497"/>
      <c r="M10819" s="497"/>
    </row>
    <row r="10820" spans="7:13" x14ac:dyDescent="0.45">
      <c r="G10820" s="497"/>
      <c r="I10820" s="497"/>
      <c r="M10820" s="497"/>
    </row>
    <row r="10821" spans="7:13" x14ac:dyDescent="0.45">
      <c r="G10821" s="497"/>
      <c r="I10821" s="497"/>
      <c r="M10821" s="497"/>
    </row>
    <row r="10822" spans="7:13" x14ac:dyDescent="0.45">
      <c r="G10822" s="497"/>
      <c r="I10822" s="497"/>
      <c r="M10822" s="497"/>
    </row>
    <row r="10823" spans="7:13" x14ac:dyDescent="0.45">
      <c r="G10823" s="497"/>
      <c r="I10823" s="497"/>
      <c r="M10823" s="497"/>
    </row>
    <row r="10824" spans="7:13" x14ac:dyDescent="0.45">
      <c r="G10824" s="497"/>
      <c r="I10824" s="497"/>
      <c r="M10824" s="497"/>
    </row>
    <row r="10825" spans="7:13" x14ac:dyDescent="0.45">
      <c r="G10825" s="497"/>
      <c r="I10825" s="497"/>
      <c r="M10825" s="497"/>
    </row>
    <row r="10826" spans="7:13" x14ac:dyDescent="0.45">
      <c r="G10826" s="497"/>
      <c r="I10826" s="497"/>
      <c r="M10826" s="497"/>
    </row>
    <row r="10827" spans="7:13" x14ac:dyDescent="0.45">
      <c r="G10827" s="497"/>
      <c r="I10827" s="497"/>
      <c r="M10827" s="497"/>
    </row>
    <row r="10828" spans="7:13" x14ac:dyDescent="0.45">
      <c r="G10828" s="497"/>
      <c r="I10828" s="497"/>
      <c r="M10828" s="497"/>
    </row>
    <row r="10829" spans="7:13" x14ac:dyDescent="0.45">
      <c r="G10829" s="497"/>
      <c r="I10829" s="497"/>
      <c r="M10829" s="497"/>
    </row>
    <row r="10830" spans="7:13" x14ac:dyDescent="0.45">
      <c r="G10830" s="497"/>
      <c r="I10830" s="497"/>
      <c r="M10830" s="497"/>
    </row>
    <row r="10831" spans="7:13" x14ac:dyDescent="0.45">
      <c r="G10831" s="497"/>
      <c r="I10831" s="497"/>
      <c r="M10831" s="497"/>
    </row>
    <row r="10832" spans="7:13" x14ac:dyDescent="0.45">
      <c r="G10832" s="497"/>
      <c r="I10832" s="497"/>
      <c r="M10832" s="497"/>
    </row>
    <row r="10833" spans="7:13" x14ac:dyDescent="0.45">
      <c r="G10833" s="497"/>
      <c r="I10833" s="497"/>
      <c r="M10833" s="497"/>
    </row>
    <row r="10834" spans="7:13" x14ac:dyDescent="0.45">
      <c r="G10834" s="497"/>
      <c r="I10834" s="497"/>
      <c r="M10834" s="497"/>
    </row>
    <row r="10835" spans="7:13" x14ac:dyDescent="0.45">
      <c r="G10835" s="497"/>
      <c r="I10835" s="497"/>
      <c r="M10835" s="497"/>
    </row>
    <row r="10836" spans="7:13" x14ac:dyDescent="0.45">
      <c r="G10836" s="497"/>
      <c r="I10836" s="497"/>
      <c r="M10836" s="497"/>
    </row>
    <row r="10837" spans="7:13" x14ac:dyDescent="0.45">
      <c r="G10837" s="497"/>
      <c r="I10837" s="497"/>
      <c r="M10837" s="497"/>
    </row>
    <row r="10838" spans="7:13" x14ac:dyDescent="0.45">
      <c r="G10838" s="497"/>
      <c r="I10838" s="497"/>
      <c r="M10838" s="497"/>
    </row>
    <row r="10839" spans="7:13" x14ac:dyDescent="0.45">
      <c r="G10839" s="497"/>
      <c r="I10839" s="497"/>
      <c r="M10839" s="497"/>
    </row>
    <row r="10840" spans="7:13" x14ac:dyDescent="0.45">
      <c r="G10840" s="497"/>
      <c r="I10840" s="497"/>
      <c r="M10840" s="497"/>
    </row>
    <row r="10841" spans="7:13" x14ac:dyDescent="0.45">
      <c r="G10841" s="497"/>
      <c r="I10841" s="497"/>
      <c r="M10841" s="497"/>
    </row>
    <row r="10842" spans="7:13" x14ac:dyDescent="0.45">
      <c r="G10842" s="497"/>
      <c r="I10842" s="497"/>
      <c r="M10842" s="497"/>
    </row>
    <row r="10843" spans="7:13" x14ac:dyDescent="0.45">
      <c r="G10843" s="497"/>
      <c r="I10843" s="497"/>
      <c r="M10843" s="497"/>
    </row>
    <row r="10844" spans="7:13" x14ac:dyDescent="0.45">
      <c r="G10844" s="497"/>
      <c r="I10844" s="497"/>
      <c r="M10844" s="497"/>
    </row>
    <row r="10845" spans="7:13" x14ac:dyDescent="0.45">
      <c r="G10845" s="497"/>
      <c r="I10845" s="497"/>
      <c r="M10845" s="497"/>
    </row>
    <row r="10846" spans="7:13" x14ac:dyDescent="0.45">
      <c r="G10846" s="497"/>
      <c r="I10846" s="497"/>
      <c r="M10846" s="497"/>
    </row>
    <row r="10847" spans="7:13" x14ac:dyDescent="0.45">
      <c r="G10847" s="497"/>
      <c r="I10847" s="497"/>
      <c r="M10847" s="497"/>
    </row>
    <row r="10848" spans="7:13" x14ac:dyDescent="0.45">
      <c r="G10848" s="497"/>
      <c r="I10848" s="497"/>
      <c r="M10848" s="497"/>
    </row>
    <row r="10849" spans="7:13" x14ac:dyDescent="0.45">
      <c r="G10849" s="497"/>
      <c r="I10849" s="497"/>
      <c r="M10849" s="497"/>
    </row>
    <row r="10850" spans="7:13" x14ac:dyDescent="0.45">
      <c r="G10850" s="497"/>
      <c r="I10850" s="497"/>
      <c r="M10850" s="497"/>
    </row>
    <row r="10851" spans="7:13" x14ac:dyDescent="0.45">
      <c r="G10851" s="497"/>
      <c r="I10851" s="497"/>
      <c r="M10851" s="497"/>
    </row>
    <row r="10852" spans="7:13" x14ac:dyDescent="0.45">
      <c r="G10852" s="497"/>
      <c r="I10852" s="497"/>
      <c r="M10852" s="497"/>
    </row>
    <row r="10853" spans="7:13" x14ac:dyDescent="0.45">
      <c r="G10853" s="497"/>
      <c r="I10853" s="497"/>
      <c r="M10853" s="497"/>
    </row>
    <row r="10854" spans="7:13" x14ac:dyDescent="0.45">
      <c r="G10854" s="497"/>
      <c r="I10854" s="497"/>
      <c r="M10854" s="497"/>
    </row>
    <row r="10855" spans="7:13" x14ac:dyDescent="0.45">
      <c r="G10855" s="497"/>
      <c r="I10855" s="497"/>
      <c r="M10855" s="497"/>
    </row>
    <row r="10856" spans="7:13" x14ac:dyDescent="0.45">
      <c r="G10856" s="497"/>
      <c r="I10856" s="497"/>
      <c r="M10856" s="497"/>
    </row>
    <row r="10857" spans="7:13" x14ac:dyDescent="0.45">
      <c r="G10857" s="497"/>
      <c r="I10857" s="497"/>
      <c r="M10857" s="497"/>
    </row>
    <row r="10858" spans="7:13" x14ac:dyDescent="0.45">
      <c r="G10858" s="497"/>
      <c r="I10858" s="497"/>
      <c r="M10858" s="497"/>
    </row>
    <row r="10859" spans="7:13" x14ac:dyDescent="0.45">
      <c r="G10859" s="497"/>
      <c r="I10859" s="497"/>
      <c r="M10859" s="497"/>
    </row>
    <row r="10860" spans="7:13" x14ac:dyDescent="0.45">
      <c r="G10860" s="497"/>
      <c r="I10860" s="497"/>
      <c r="M10860" s="497"/>
    </row>
    <row r="10861" spans="7:13" x14ac:dyDescent="0.45">
      <c r="I10861" s="497"/>
    </row>
    <row r="10862" spans="7:13" x14ac:dyDescent="0.45">
      <c r="G10862" s="497"/>
      <c r="I10862" s="497"/>
      <c r="M10862" s="497"/>
    </row>
    <row r="10863" spans="7:13" x14ac:dyDescent="0.45">
      <c r="G10863" s="497"/>
      <c r="I10863" s="497"/>
      <c r="M10863" s="497"/>
    </row>
    <row r="10864" spans="7:13" x14ac:dyDescent="0.45">
      <c r="G10864" s="497"/>
      <c r="I10864" s="497"/>
      <c r="M10864" s="497"/>
    </row>
    <row r="10865" spans="7:13" x14ac:dyDescent="0.45">
      <c r="G10865" s="497"/>
      <c r="I10865" s="497"/>
      <c r="M10865" s="497"/>
    </row>
    <row r="10866" spans="7:13" x14ac:dyDescent="0.45">
      <c r="G10866" s="497"/>
      <c r="I10866" s="497"/>
      <c r="M10866" s="497"/>
    </row>
    <row r="10867" spans="7:13" x14ac:dyDescent="0.45">
      <c r="G10867" s="497"/>
      <c r="I10867" s="497"/>
      <c r="M10867" s="497"/>
    </row>
    <row r="10868" spans="7:13" x14ac:dyDescent="0.45">
      <c r="G10868" s="497"/>
      <c r="I10868" s="497"/>
      <c r="M10868" s="497"/>
    </row>
    <row r="10869" spans="7:13" x14ac:dyDescent="0.45">
      <c r="G10869" s="497"/>
      <c r="I10869" s="497"/>
      <c r="M10869" s="497"/>
    </row>
    <row r="10870" spans="7:13" x14ac:dyDescent="0.45">
      <c r="G10870" s="497"/>
      <c r="I10870" s="497"/>
      <c r="M10870" s="497"/>
    </row>
    <row r="10871" spans="7:13" x14ac:dyDescent="0.45">
      <c r="G10871" s="497"/>
      <c r="I10871" s="497"/>
      <c r="M10871" s="497"/>
    </row>
    <row r="10872" spans="7:13" x14ac:dyDescent="0.45">
      <c r="G10872" s="497"/>
      <c r="I10872" s="497"/>
      <c r="M10872" s="497"/>
    </row>
    <row r="10873" spans="7:13" x14ac:dyDescent="0.45">
      <c r="G10873" s="497"/>
      <c r="I10873" s="497"/>
      <c r="M10873" s="497"/>
    </row>
    <row r="10874" spans="7:13" x14ac:dyDescent="0.45">
      <c r="G10874" s="497"/>
      <c r="I10874" s="497"/>
      <c r="M10874" s="497"/>
    </row>
    <row r="10875" spans="7:13" x14ac:dyDescent="0.45">
      <c r="G10875" s="497"/>
      <c r="I10875" s="497"/>
      <c r="M10875" s="497"/>
    </row>
    <row r="10876" spans="7:13" x14ac:dyDescent="0.45">
      <c r="G10876" s="497"/>
      <c r="I10876" s="497"/>
      <c r="M10876" s="497"/>
    </row>
    <row r="10877" spans="7:13" x14ac:dyDescent="0.45">
      <c r="G10877" s="497"/>
      <c r="I10877" s="497"/>
      <c r="M10877" s="497"/>
    </row>
    <row r="10878" spans="7:13" x14ac:dyDescent="0.45">
      <c r="G10878" s="497"/>
      <c r="I10878" s="497"/>
      <c r="M10878" s="497"/>
    </row>
    <row r="10879" spans="7:13" x14ac:dyDescent="0.45">
      <c r="G10879" s="497"/>
      <c r="I10879" s="497"/>
      <c r="M10879" s="497"/>
    </row>
    <row r="10880" spans="7:13" x14ac:dyDescent="0.45">
      <c r="G10880" s="497"/>
      <c r="I10880" s="497"/>
      <c r="M10880" s="497"/>
    </row>
    <row r="10881" spans="7:13" x14ac:dyDescent="0.45">
      <c r="G10881" s="497"/>
      <c r="I10881" s="497"/>
      <c r="M10881" s="497"/>
    </row>
    <row r="10882" spans="7:13" x14ac:dyDescent="0.45">
      <c r="G10882" s="497"/>
      <c r="I10882" s="497"/>
      <c r="M10882" s="497"/>
    </row>
    <row r="10883" spans="7:13" x14ac:dyDescent="0.45">
      <c r="G10883" s="497"/>
      <c r="I10883" s="497"/>
      <c r="M10883" s="497"/>
    </row>
    <row r="10884" spans="7:13" x14ac:dyDescent="0.45">
      <c r="G10884" s="497"/>
      <c r="I10884" s="497"/>
      <c r="M10884" s="497"/>
    </row>
    <row r="10885" spans="7:13" x14ac:dyDescent="0.45">
      <c r="G10885" s="497"/>
      <c r="I10885" s="497"/>
      <c r="M10885" s="497"/>
    </row>
    <row r="10886" spans="7:13" x14ac:dyDescent="0.45">
      <c r="G10886" s="497"/>
      <c r="I10886" s="497"/>
      <c r="M10886" s="497"/>
    </row>
    <row r="10887" spans="7:13" x14ac:dyDescent="0.45">
      <c r="G10887" s="497"/>
      <c r="I10887" s="497"/>
      <c r="M10887" s="497"/>
    </row>
    <row r="10888" spans="7:13" x14ac:dyDescent="0.45">
      <c r="G10888" s="497"/>
      <c r="I10888" s="497"/>
      <c r="M10888" s="497"/>
    </row>
    <row r="10889" spans="7:13" x14ac:dyDescent="0.45">
      <c r="G10889" s="497"/>
      <c r="I10889" s="497"/>
      <c r="M10889" s="497"/>
    </row>
    <row r="10890" spans="7:13" x14ac:dyDescent="0.45">
      <c r="G10890" s="497"/>
      <c r="I10890" s="497"/>
      <c r="M10890" s="497"/>
    </row>
    <row r="10891" spans="7:13" x14ac:dyDescent="0.45">
      <c r="G10891" s="497"/>
      <c r="I10891" s="497"/>
      <c r="M10891" s="497"/>
    </row>
    <row r="10892" spans="7:13" x14ac:dyDescent="0.45">
      <c r="G10892" s="497"/>
      <c r="I10892" s="497"/>
      <c r="M10892" s="497"/>
    </row>
    <row r="10893" spans="7:13" x14ac:dyDescent="0.45">
      <c r="G10893" s="497"/>
      <c r="I10893" s="497"/>
      <c r="M10893" s="497"/>
    </row>
    <row r="10894" spans="7:13" x14ac:dyDescent="0.45">
      <c r="G10894" s="497"/>
      <c r="I10894" s="497"/>
      <c r="M10894" s="497"/>
    </row>
    <row r="10895" spans="7:13" x14ac:dyDescent="0.45">
      <c r="G10895" s="497"/>
      <c r="I10895" s="497"/>
      <c r="M10895" s="497"/>
    </row>
    <row r="10896" spans="7:13" x14ac:dyDescent="0.45">
      <c r="G10896" s="497"/>
      <c r="I10896" s="497"/>
      <c r="M10896" s="497"/>
    </row>
    <row r="10897" spans="7:13" x14ac:dyDescent="0.45">
      <c r="G10897" s="497"/>
      <c r="I10897" s="497"/>
      <c r="M10897" s="497"/>
    </row>
    <row r="10898" spans="7:13" x14ac:dyDescent="0.45">
      <c r="G10898" s="497"/>
      <c r="I10898" s="497"/>
      <c r="M10898" s="497"/>
    </row>
    <row r="10899" spans="7:13" x14ac:dyDescent="0.45">
      <c r="G10899" s="497"/>
      <c r="I10899" s="497"/>
      <c r="M10899" s="497"/>
    </row>
    <row r="10900" spans="7:13" x14ac:dyDescent="0.45">
      <c r="G10900" s="497"/>
      <c r="I10900" s="497"/>
      <c r="M10900" s="497"/>
    </row>
    <row r="10901" spans="7:13" x14ac:dyDescent="0.45">
      <c r="G10901" s="497"/>
      <c r="I10901" s="497"/>
      <c r="M10901" s="497"/>
    </row>
    <row r="10902" spans="7:13" x14ac:dyDescent="0.45">
      <c r="G10902" s="497"/>
      <c r="I10902" s="497"/>
      <c r="M10902" s="497"/>
    </row>
    <row r="10903" spans="7:13" x14ac:dyDescent="0.45">
      <c r="G10903" s="497"/>
      <c r="I10903" s="497"/>
      <c r="M10903" s="497"/>
    </row>
    <row r="10904" spans="7:13" x14ac:dyDescent="0.45">
      <c r="G10904" s="497"/>
      <c r="I10904" s="497"/>
      <c r="M10904" s="497"/>
    </row>
    <row r="10905" spans="7:13" x14ac:dyDescent="0.45">
      <c r="G10905" s="497"/>
      <c r="I10905" s="497"/>
      <c r="M10905" s="497"/>
    </row>
    <row r="10906" spans="7:13" x14ac:dyDescent="0.45">
      <c r="G10906" s="497"/>
      <c r="I10906" s="497"/>
      <c r="M10906" s="497"/>
    </row>
    <row r="10907" spans="7:13" x14ac:dyDescent="0.45">
      <c r="G10907" s="497"/>
      <c r="I10907" s="497"/>
      <c r="M10907" s="497"/>
    </row>
    <row r="10908" spans="7:13" x14ac:dyDescent="0.45">
      <c r="G10908" s="497"/>
      <c r="I10908" s="497"/>
      <c r="M10908" s="497"/>
    </row>
    <row r="10909" spans="7:13" x14ac:dyDescent="0.45">
      <c r="G10909" s="497"/>
      <c r="I10909" s="497"/>
      <c r="M10909" s="497"/>
    </row>
    <row r="10910" spans="7:13" x14ac:dyDescent="0.45">
      <c r="G10910" s="497"/>
      <c r="I10910" s="497"/>
      <c r="M10910" s="497"/>
    </row>
    <row r="10911" spans="7:13" x14ac:dyDescent="0.45">
      <c r="G10911" s="497"/>
      <c r="I10911" s="497"/>
      <c r="M10911" s="497"/>
    </row>
    <row r="10912" spans="7:13" x14ac:dyDescent="0.45">
      <c r="G10912" s="497"/>
      <c r="I10912" s="497"/>
      <c r="M10912" s="497"/>
    </row>
    <row r="10913" spans="7:13" x14ac:dyDescent="0.45">
      <c r="G10913" s="497"/>
      <c r="I10913" s="497"/>
      <c r="M10913" s="497"/>
    </row>
    <row r="10914" spans="7:13" x14ac:dyDescent="0.45">
      <c r="G10914" s="497"/>
      <c r="I10914" s="497"/>
      <c r="M10914" s="497"/>
    </row>
    <row r="10915" spans="7:13" x14ac:dyDescent="0.45">
      <c r="G10915" s="497"/>
      <c r="I10915" s="497"/>
      <c r="M10915" s="497"/>
    </row>
    <row r="10916" spans="7:13" x14ac:dyDescent="0.45">
      <c r="G10916" s="497"/>
      <c r="I10916" s="497"/>
      <c r="M10916" s="497"/>
    </row>
    <row r="10917" spans="7:13" x14ac:dyDescent="0.45">
      <c r="G10917" s="497"/>
      <c r="I10917" s="497"/>
      <c r="M10917" s="497"/>
    </row>
    <row r="10918" spans="7:13" x14ac:dyDescent="0.45">
      <c r="G10918" s="497"/>
      <c r="I10918" s="497"/>
      <c r="M10918" s="497"/>
    </row>
    <row r="10919" spans="7:13" x14ac:dyDescent="0.45">
      <c r="G10919" s="497"/>
      <c r="I10919" s="497"/>
      <c r="M10919" s="497"/>
    </row>
    <row r="10920" spans="7:13" x14ac:dyDescent="0.45">
      <c r="G10920" s="497"/>
      <c r="I10920" s="497"/>
      <c r="M10920" s="497"/>
    </row>
    <row r="10921" spans="7:13" x14ac:dyDescent="0.45">
      <c r="G10921" s="497"/>
      <c r="I10921" s="497"/>
      <c r="M10921" s="497"/>
    </row>
    <row r="10922" spans="7:13" x14ac:dyDescent="0.45">
      <c r="G10922" s="497"/>
      <c r="I10922" s="497"/>
      <c r="M10922" s="497"/>
    </row>
    <row r="10923" spans="7:13" x14ac:dyDescent="0.45">
      <c r="G10923" s="497"/>
      <c r="I10923" s="497"/>
      <c r="M10923" s="497"/>
    </row>
    <row r="10924" spans="7:13" x14ac:dyDescent="0.45">
      <c r="G10924" s="497"/>
      <c r="I10924" s="497"/>
      <c r="M10924" s="497"/>
    </row>
    <row r="10925" spans="7:13" x14ac:dyDescent="0.45">
      <c r="G10925" s="497"/>
      <c r="I10925" s="497"/>
      <c r="M10925" s="497"/>
    </row>
    <row r="10926" spans="7:13" x14ac:dyDescent="0.45">
      <c r="G10926" s="497"/>
      <c r="I10926" s="497"/>
      <c r="M10926" s="497"/>
    </row>
    <row r="10927" spans="7:13" x14ac:dyDescent="0.45">
      <c r="G10927" s="497"/>
      <c r="I10927" s="497"/>
      <c r="M10927" s="497"/>
    </row>
    <row r="10928" spans="7:13" x14ac:dyDescent="0.45">
      <c r="G10928" s="497"/>
      <c r="I10928" s="497"/>
      <c r="M10928" s="497"/>
    </row>
    <row r="10929" spans="7:13" x14ac:dyDescent="0.45">
      <c r="G10929" s="497"/>
      <c r="I10929" s="497"/>
      <c r="M10929" s="497"/>
    </row>
    <row r="10930" spans="7:13" x14ac:dyDescent="0.45">
      <c r="G10930" s="497"/>
      <c r="I10930" s="497"/>
      <c r="M10930" s="497"/>
    </row>
    <row r="10931" spans="7:13" x14ac:dyDescent="0.45">
      <c r="G10931" s="497"/>
      <c r="I10931" s="497"/>
      <c r="M10931" s="497"/>
    </row>
    <row r="10932" spans="7:13" x14ac:dyDescent="0.45">
      <c r="G10932" s="497"/>
      <c r="I10932" s="497"/>
      <c r="M10932" s="497"/>
    </row>
    <row r="10933" spans="7:13" x14ac:dyDescent="0.45">
      <c r="G10933" s="497"/>
      <c r="I10933" s="497"/>
      <c r="M10933" s="497"/>
    </row>
    <row r="10934" spans="7:13" x14ac:dyDescent="0.45">
      <c r="G10934" s="497"/>
      <c r="I10934" s="497"/>
      <c r="M10934" s="497"/>
    </row>
    <row r="10935" spans="7:13" x14ac:dyDescent="0.45">
      <c r="G10935" s="497"/>
      <c r="I10935" s="497"/>
      <c r="M10935" s="497"/>
    </row>
    <row r="10936" spans="7:13" x14ac:dyDescent="0.45">
      <c r="G10936" s="497"/>
      <c r="I10936" s="497"/>
      <c r="M10936" s="497"/>
    </row>
    <row r="10937" spans="7:13" x14ac:dyDescent="0.45">
      <c r="G10937" s="497"/>
      <c r="I10937" s="497"/>
      <c r="M10937" s="497"/>
    </row>
    <row r="10938" spans="7:13" x14ac:dyDescent="0.45">
      <c r="G10938" s="497"/>
      <c r="I10938" s="497"/>
      <c r="M10938" s="497"/>
    </row>
    <row r="10939" spans="7:13" x14ac:dyDescent="0.45">
      <c r="G10939" s="497"/>
      <c r="I10939" s="497"/>
      <c r="M10939" s="497"/>
    </row>
    <row r="10940" spans="7:13" x14ac:dyDescent="0.45">
      <c r="G10940" s="497"/>
      <c r="I10940" s="497"/>
      <c r="M10940" s="497"/>
    </row>
    <row r="10941" spans="7:13" x14ac:dyDescent="0.45">
      <c r="G10941" s="497"/>
      <c r="I10941" s="497"/>
      <c r="M10941" s="497"/>
    </row>
    <row r="10942" spans="7:13" x14ac:dyDescent="0.45">
      <c r="G10942" s="497"/>
      <c r="I10942" s="497"/>
      <c r="M10942" s="497"/>
    </row>
    <row r="10943" spans="7:13" x14ac:dyDescent="0.45">
      <c r="G10943" s="497"/>
      <c r="I10943" s="497"/>
      <c r="M10943" s="497"/>
    </row>
    <row r="10944" spans="7:13" x14ac:dyDescent="0.45">
      <c r="G10944" s="497"/>
      <c r="I10944" s="497"/>
      <c r="M10944" s="497"/>
    </row>
    <row r="10945" spans="7:13" x14ac:dyDescent="0.45">
      <c r="G10945" s="497"/>
      <c r="I10945" s="497"/>
      <c r="M10945" s="497"/>
    </row>
    <row r="10946" spans="7:13" x14ac:dyDescent="0.45">
      <c r="G10946" s="497"/>
      <c r="I10946" s="497"/>
      <c r="M10946" s="497"/>
    </row>
    <row r="10947" spans="7:13" x14ac:dyDescent="0.45">
      <c r="G10947" s="497"/>
      <c r="I10947" s="497"/>
      <c r="M10947" s="497"/>
    </row>
    <row r="10948" spans="7:13" x14ac:dyDescent="0.45">
      <c r="G10948" s="497"/>
      <c r="I10948" s="497"/>
      <c r="M10948" s="497"/>
    </row>
    <row r="10949" spans="7:13" x14ac:dyDescent="0.45">
      <c r="G10949" s="497"/>
      <c r="I10949" s="497"/>
      <c r="M10949" s="497"/>
    </row>
    <row r="10950" spans="7:13" x14ac:dyDescent="0.45">
      <c r="G10950" s="497"/>
      <c r="I10950" s="497"/>
      <c r="M10950" s="497"/>
    </row>
    <row r="10951" spans="7:13" x14ac:dyDescent="0.45">
      <c r="G10951" s="497"/>
      <c r="I10951" s="497"/>
      <c r="M10951" s="497"/>
    </row>
    <row r="10952" spans="7:13" x14ac:dyDescent="0.45">
      <c r="G10952" s="497"/>
      <c r="I10952" s="497"/>
      <c r="M10952" s="497"/>
    </row>
    <row r="10953" spans="7:13" x14ac:dyDescent="0.45">
      <c r="G10953" s="497"/>
      <c r="I10953" s="497"/>
      <c r="M10953" s="497"/>
    </row>
    <row r="10954" spans="7:13" x14ac:dyDescent="0.45">
      <c r="G10954" s="497"/>
      <c r="I10954" s="497"/>
      <c r="M10954" s="497"/>
    </row>
    <row r="10955" spans="7:13" x14ac:dyDescent="0.45">
      <c r="G10955" s="497"/>
      <c r="I10955" s="497"/>
      <c r="M10955" s="497"/>
    </row>
    <row r="10956" spans="7:13" x14ac:dyDescent="0.45">
      <c r="G10956" s="497"/>
      <c r="I10956" s="497"/>
      <c r="M10956" s="497"/>
    </row>
    <row r="10957" spans="7:13" x14ac:dyDescent="0.45">
      <c r="G10957" s="497"/>
      <c r="I10957" s="497"/>
      <c r="M10957" s="497"/>
    </row>
    <row r="10958" spans="7:13" x14ac:dyDescent="0.45">
      <c r="G10958" s="497"/>
      <c r="I10958" s="497"/>
      <c r="M10958" s="497"/>
    </row>
    <row r="10959" spans="7:13" x14ac:dyDescent="0.45">
      <c r="G10959" s="497"/>
      <c r="I10959" s="497"/>
      <c r="M10959" s="497"/>
    </row>
    <row r="10960" spans="7:13" x14ac:dyDescent="0.45">
      <c r="G10960" s="497"/>
      <c r="I10960" s="497"/>
      <c r="M10960" s="497"/>
    </row>
    <row r="10961" spans="7:13" x14ac:dyDescent="0.45">
      <c r="G10961" s="497"/>
      <c r="I10961" s="497"/>
      <c r="M10961" s="497"/>
    </row>
    <row r="10962" spans="7:13" x14ac:dyDescent="0.45">
      <c r="G10962" s="497"/>
      <c r="I10962" s="497"/>
      <c r="M10962" s="497"/>
    </row>
    <row r="10963" spans="7:13" x14ac:dyDescent="0.45">
      <c r="G10963" s="497"/>
      <c r="I10963" s="497"/>
      <c r="M10963" s="497"/>
    </row>
    <row r="10964" spans="7:13" x14ac:dyDescent="0.45">
      <c r="G10964" s="497"/>
      <c r="I10964" s="497"/>
      <c r="M10964" s="497"/>
    </row>
    <row r="10965" spans="7:13" x14ac:dyDescent="0.45">
      <c r="G10965" s="497"/>
      <c r="I10965" s="497"/>
      <c r="M10965" s="497"/>
    </row>
    <row r="10966" spans="7:13" x14ac:dyDescent="0.45">
      <c r="G10966" s="497"/>
      <c r="I10966" s="497"/>
      <c r="M10966" s="497"/>
    </row>
    <row r="10967" spans="7:13" x14ac:dyDescent="0.45">
      <c r="G10967" s="497"/>
      <c r="I10967" s="497"/>
      <c r="M10967" s="497"/>
    </row>
    <row r="10968" spans="7:13" x14ac:dyDescent="0.45">
      <c r="G10968" s="497"/>
      <c r="I10968" s="497"/>
      <c r="M10968" s="497"/>
    </row>
    <row r="10969" spans="7:13" x14ac:dyDescent="0.45">
      <c r="G10969" s="497"/>
      <c r="I10969" s="497"/>
      <c r="M10969" s="497"/>
    </row>
    <row r="10970" spans="7:13" x14ac:dyDescent="0.45">
      <c r="G10970" s="497"/>
      <c r="I10970" s="497"/>
      <c r="M10970" s="497"/>
    </row>
    <row r="10971" spans="7:13" x14ac:dyDescent="0.45">
      <c r="I10971" s="497"/>
    </row>
    <row r="10972" spans="7:13" x14ac:dyDescent="0.45">
      <c r="G10972" s="497"/>
      <c r="I10972" s="497"/>
      <c r="M10972" s="497"/>
    </row>
    <row r="10973" spans="7:13" x14ac:dyDescent="0.45">
      <c r="G10973" s="497"/>
      <c r="I10973" s="497"/>
      <c r="M10973" s="497"/>
    </row>
    <row r="10974" spans="7:13" x14ac:dyDescent="0.45">
      <c r="G10974" s="497"/>
      <c r="I10974" s="497"/>
      <c r="M10974" s="497"/>
    </row>
    <row r="10975" spans="7:13" x14ac:dyDescent="0.45">
      <c r="G10975" s="497"/>
      <c r="I10975" s="497"/>
      <c r="M10975" s="497"/>
    </row>
    <row r="10976" spans="7:13" x14ac:dyDescent="0.45">
      <c r="G10976" s="497"/>
      <c r="I10976" s="497"/>
      <c r="M10976" s="497"/>
    </row>
    <row r="10977" spans="7:13" x14ac:dyDescent="0.45">
      <c r="G10977" s="497"/>
      <c r="I10977" s="497"/>
      <c r="M10977" s="497"/>
    </row>
    <row r="10978" spans="7:13" x14ac:dyDescent="0.45">
      <c r="G10978" s="497"/>
      <c r="I10978" s="497"/>
      <c r="M10978" s="497"/>
    </row>
    <row r="10979" spans="7:13" x14ac:dyDescent="0.45">
      <c r="G10979" s="497"/>
      <c r="I10979" s="497"/>
      <c r="M10979" s="497"/>
    </row>
    <row r="10980" spans="7:13" x14ac:dyDescent="0.45">
      <c r="G10980" s="497"/>
      <c r="I10980" s="497"/>
      <c r="M10980" s="497"/>
    </row>
    <row r="10981" spans="7:13" x14ac:dyDescent="0.45">
      <c r="G10981" s="497"/>
      <c r="I10981" s="497"/>
      <c r="M10981" s="497"/>
    </row>
    <row r="10982" spans="7:13" x14ac:dyDescent="0.45">
      <c r="G10982" s="497"/>
      <c r="I10982" s="497"/>
      <c r="M10982" s="497"/>
    </row>
    <row r="10983" spans="7:13" x14ac:dyDescent="0.45">
      <c r="G10983" s="497"/>
      <c r="I10983" s="497"/>
      <c r="M10983" s="497"/>
    </row>
    <row r="10984" spans="7:13" x14ac:dyDescent="0.45">
      <c r="G10984" s="497"/>
      <c r="I10984" s="497"/>
      <c r="M10984" s="497"/>
    </row>
    <row r="10985" spans="7:13" x14ac:dyDescent="0.45">
      <c r="G10985" s="497"/>
      <c r="I10985" s="497"/>
      <c r="M10985" s="497"/>
    </row>
    <row r="10986" spans="7:13" x14ac:dyDescent="0.45">
      <c r="G10986" s="497"/>
      <c r="I10986" s="497"/>
      <c r="M10986" s="497"/>
    </row>
    <row r="10987" spans="7:13" x14ac:dyDescent="0.45">
      <c r="G10987" s="497"/>
      <c r="I10987" s="497"/>
      <c r="M10987" s="497"/>
    </row>
    <row r="10988" spans="7:13" x14ac:dyDescent="0.45">
      <c r="G10988" s="497"/>
      <c r="I10988" s="497"/>
      <c r="M10988" s="497"/>
    </row>
    <row r="10989" spans="7:13" x14ac:dyDescent="0.45">
      <c r="G10989" s="497"/>
      <c r="I10989" s="497"/>
      <c r="M10989" s="497"/>
    </row>
    <row r="10990" spans="7:13" x14ac:dyDescent="0.45">
      <c r="G10990" s="497"/>
      <c r="I10990" s="497"/>
      <c r="M10990" s="497"/>
    </row>
    <row r="10991" spans="7:13" x14ac:dyDescent="0.45">
      <c r="G10991" s="497"/>
      <c r="I10991" s="497"/>
      <c r="M10991" s="497"/>
    </row>
    <row r="10992" spans="7:13" x14ac:dyDescent="0.45">
      <c r="G10992" s="497"/>
      <c r="I10992" s="497"/>
      <c r="M10992" s="497"/>
    </row>
    <row r="10993" spans="7:13" x14ac:dyDescent="0.45">
      <c r="G10993" s="497"/>
      <c r="I10993" s="497"/>
      <c r="M10993" s="497"/>
    </row>
    <row r="10994" spans="7:13" x14ac:dyDescent="0.45">
      <c r="G10994" s="497"/>
      <c r="I10994" s="497"/>
      <c r="M10994" s="497"/>
    </row>
    <row r="10995" spans="7:13" x14ac:dyDescent="0.45">
      <c r="G10995" s="497"/>
      <c r="I10995" s="497"/>
      <c r="M10995" s="497"/>
    </row>
    <row r="10996" spans="7:13" x14ac:dyDescent="0.45">
      <c r="G10996" s="497"/>
      <c r="I10996" s="497"/>
      <c r="M10996" s="497"/>
    </row>
    <row r="10997" spans="7:13" x14ac:dyDescent="0.45">
      <c r="G10997" s="497"/>
      <c r="I10997" s="497"/>
      <c r="M10997" s="497"/>
    </row>
    <row r="10998" spans="7:13" x14ac:dyDescent="0.45">
      <c r="G10998" s="497"/>
      <c r="I10998" s="497"/>
      <c r="M10998" s="497"/>
    </row>
    <row r="10999" spans="7:13" x14ac:dyDescent="0.45">
      <c r="G10999" s="497"/>
      <c r="I10999" s="497"/>
      <c r="M10999" s="497"/>
    </row>
    <row r="11000" spans="7:13" x14ac:dyDescent="0.45">
      <c r="G11000" s="497"/>
      <c r="I11000" s="497"/>
      <c r="M11000" s="497"/>
    </row>
    <row r="11001" spans="7:13" x14ac:dyDescent="0.45">
      <c r="G11001" s="497"/>
      <c r="I11001" s="497"/>
      <c r="M11001" s="497"/>
    </row>
    <row r="11002" spans="7:13" x14ac:dyDescent="0.45">
      <c r="G11002" s="497"/>
      <c r="I11002" s="497"/>
      <c r="M11002" s="497"/>
    </row>
    <row r="11003" spans="7:13" x14ac:dyDescent="0.45">
      <c r="G11003" s="497"/>
      <c r="I11003" s="497"/>
      <c r="M11003" s="497"/>
    </row>
    <row r="11004" spans="7:13" x14ac:dyDescent="0.45">
      <c r="G11004" s="497"/>
      <c r="I11004" s="497"/>
      <c r="M11004" s="497"/>
    </row>
    <row r="11005" spans="7:13" x14ac:dyDescent="0.45">
      <c r="G11005" s="497"/>
      <c r="I11005" s="497"/>
      <c r="M11005" s="497"/>
    </row>
    <row r="11006" spans="7:13" x14ac:dyDescent="0.45">
      <c r="G11006" s="497"/>
      <c r="I11006" s="497"/>
      <c r="M11006" s="497"/>
    </row>
    <row r="11007" spans="7:13" x14ac:dyDescent="0.45">
      <c r="G11007" s="497"/>
      <c r="I11007" s="497"/>
      <c r="M11007" s="497"/>
    </row>
    <row r="11008" spans="7:13" x14ac:dyDescent="0.45">
      <c r="G11008" s="497"/>
      <c r="I11008" s="497"/>
      <c r="M11008" s="497"/>
    </row>
    <row r="11009" spans="7:13" x14ac:dyDescent="0.45">
      <c r="G11009" s="497"/>
      <c r="I11009" s="497"/>
      <c r="M11009" s="497"/>
    </row>
    <row r="11010" spans="7:13" x14ac:dyDescent="0.45">
      <c r="G11010" s="497"/>
      <c r="I11010" s="497"/>
      <c r="M11010" s="497"/>
    </row>
    <row r="11011" spans="7:13" x14ac:dyDescent="0.45">
      <c r="G11011" s="497"/>
      <c r="I11011" s="497"/>
      <c r="M11011" s="497"/>
    </row>
    <row r="11012" spans="7:13" x14ac:dyDescent="0.45">
      <c r="I11012" s="497"/>
    </row>
    <row r="11013" spans="7:13" x14ac:dyDescent="0.45">
      <c r="G11013" s="497"/>
      <c r="I11013" s="497"/>
      <c r="M11013" s="497"/>
    </row>
    <row r="11014" spans="7:13" x14ac:dyDescent="0.45">
      <c r="G11014" s="497"/>
      <c r="I11014" s="497"/>
      <c r="M11014" s="497"/>
    </row>
    <row r="11015" spans="7:13" x14ac:dyDescent="0.45">
      <c r="G11015" s="497"/>
      <c r="I11015" s="497"/>
      <c r="M11015" s="497"/>
    </row>
    <row r="11016" spans="7:13" x14ac:dyDescent="0.45">
      <c r="G11016" s="497"/>
      <c r="I11016" s="497"/>
      <c r="M11016" s="497"/>
    </row>
    <row r="11017" spans="7:13" x14ac:dyDescent="0.45">
      <c r="G11017" s="497"/>
      <c r="I11017" s="497"/>
      <c r="M11017" s="517"/>
    </row>
    <row r="11018" spans="7:13" x14ac:dyDescent="0.45">
      <c r="G11018" s="497"/>
      <c r="I11018" s="497"/>
      <c r="M11018" s="497"/>
    </row>
    <row r="11019" spans="7:13" x14ac:dyDescent="0.45">
      <c r="G11019" s="497"/>
      <c r="I11019" s="497"/>
      <c r="M11019" s="497"/>
    </row>
    <row r="11020" spans="7:13" x14ac:dyDescent="0.45">
      <c r="G11020" s="497"/>
      <c r="I11020" s="497"/>
      <c r="M11020" s="497"/>
    </row>
    <row r="11021" spans="7:13" x14ac:dyDescent="0.45">
      <c r="G11021" s="497"/>
      <c r="I11021" s="497"/>
      <c r="M11021" s="497"/>
    </row>
    <row r="11022" spans="7:13" x14ac:dyDescent="0.45">
      <c r="G11022" s="497"/>
      <c r="I11022" s="497"/>
      <c r="M11022" s="497"/>
    </row>
    <row r="11023" spans="7:13" x14ac:dyDescent="0.45">
      <c r="G11023" s="497"/>
      <c r="I11023" s="497"/>
      <c r="M11023" s="497"/>
    </row>
    <row r="11024" spans="7:13" x14ac:dyDescent="0.45">
      <c r="G11024" s="497"/>
      <c r="I11024" s="497"/>
      <c r="M11024" s="497"/>
    </row>
    <row r="11025" spans="7:13" x14ac:dyDescent="0.45">
      <c r="G11025" s="497"/>
      <c r="I11025" s="497"/>
      <c r="M11025" s="497"/>
    </row>
    <row r="11026" spans="7:13" x14ac:dyDescent="0.45">
      <c r="G11026" s="497"/>
      <c r="I11026" s="497"/>
      <c r="M11026" s="497"/>
    </row>
    <row r="11027" spans="7:13" x14ac:dyDescent="0.45">
      <c r="G11027" s="497"/>
      <c r="I11027" s="497"/>
      <c r="M11027" s="497"/>
    </row>
    <row r="11028" spans="7:13" x14ac:dyDescent="0.45">
      <c r="G11028" s="497"/>
      <c r="I11028" s="497"/>
      <c r="M11028" s="497"/>
    </row>
    <row r="11029" spans="7:13" x14ac:dyDescent="0.45">
      <c r="G11029" s="497"/>
      <c r="I11029" s="497"/>
      <c r="M11029" s="497"/>
    </row>
    <row r="11030" spans="7:13" x14ac:dyDescent="0.45">
      <c r="G11030" s="497"/>
      <c r="I11030" s="497"/>
      <c r="M11030" s="497"/>
    </row>
    <row r="11031" spans="7:13" x14ac:dyDescent="0.45">
      <c r="G11031" s="497"/>
      <c r="I11031" s="497"/>
      <c r="M11031" s="497"/>
    </row>
    <row r="11032" spans="7:13" x14ac:dyDescent="0.45">
      <c r="G11032" s="497"/>
      <c r="I11032" s="497"/>
      <c r="M11032" s="497"/>
    </row>
    <row r="11033" spans="7:13" x14ac:dyDescent="0.45">
      <c r="G11033" s="497"/>
      <c r="I11033" s="497"/>
      <c r="M11033" s="497"/>
    </row>
    <row r="11034" spans="7:13" x14ac:dyDescent="0.45">
      <c r="G11034" s="497"/>
      <c r="I11034" s="497"/>
      <c r="M11034" s="497"/>
    </row>
    <row r="11035" spans="7:13" x14ac:dyDescent="0.45">
      <c r="G11035" s="497"/>
      <c r="I11035" s="497"/>
      <c r="M11035" s="497"/>
    </row>
    <row r="11036" spans="7:13" x14ac:dyDescent="0.45">
      <c r="G11036" s="497"/>
      <c r="I11036" s="497"/>
      <c r="M11036" s="497"/>
    </row>
    <row r="11037" spans="7:13" x14ac:dyDescent="0.45">
      <c r="G11037" s="497"/>
      <c r="I11037" s="497"/>
      <c r="M11037" s="497"/>
    </row>
    <row r="11038" spans="7:13" x14ac:dyDescent="0.45">
      <c r="G11038" s="497"/>
      <c r="I11038" s="497"/>
      <c r="M11038" s="497"/>
    </row>
    <row r="11039" spans="7:13" x14ac:dyDescent="0.45">
      <c r="G11039" s="497"/>
      <c r="I11039" s="497"/>
      <c r="M11039" s="497"/>
    </row>
    <row r="11040" spans="7:13" x14ac:dyDescent="0.45">
      <c r="G11040" s="497"/>
      <c r="I11040" s="497"/>
      <c r="M11040" s="497"/>
    </row>
    <row r="11041" spans="7:13" x14ac:dyDescent="0.45">
      <c r="G11041" s="497"/>
      <c r="I11041" s="497"/>
      <c r="M11041" s="497"/>
    </row>
    <row r="11042" spans="7:13" x14ac:dyDescent="0.45">
      <c r="G11042" s="497"/>
      <c r="I11042" s="497"/>
      <c r="M11042" s="497"/>
    </row>
    <row r="11043" spans="7:13" x14ac:dyDescent="0.45">
      <c r="G11043" s="497"/>
      <c r="I11043" s="497"/>
      <c r="M11043" s="497"/>
    </row>
    <row r="11044" spans="7:13" x14ac:dyDescent="0.45">
      <c r="G11044" s="497"/>
      <c r="I11044" s="497"/>
      <c r="M11044" s="497"/>
    </row>
    <row r="11045" spans="7:13" x14ac:dyDescent="0.45">
      <c r="G11045" s="497"/>
      <c r="I11045" s="497"/>
      <c r="M11045" s="497"/>
    </row>
    <row r="11046" spans="7:13" x14ac:dyDescent="0.45">
      <c r="G11046" s="497"/>
      <c r="I11046" s="497"/>
      <c r="M11046" s="497"/>
    </row>
    <row r="11047" spans="7:13" x14ac:dyDescent="0.45">
      <c r="G11047" s="497"/>
      <c r="I11047" s="497"/>
      <c r="M11047" s="497"/>
    </row>
    <row r="11048" spans="7:13" x14ac:dyDescent="0.45">
      <c r="I11048" s="497"/>
    </row>
    <row r="11049" spans="7:13" x14ac:dyDescent="0.45">
      <c r="G11049" s="497"/>
      <c r="I11049" s="497"/>
      <c r="M11049" s="497"/>
    </row>
    <row r="11050" spans="7:13" x14ac:dyDescent="0.45">
      <c r="G11050" s="497"/>
      <c r="I11050" s="497"/>
      <c r="M11050" s="497"/>
    </row>
    <row r="11051" spans="7:13" x14ac:dyDescent="0.45">
      <c r="G11051" s="497"/>
      <c r="I11051" s="497"/>
      <c r="M11051" s="497"/>
    </row>
    <row r="11052" spans="7:13" x14ac:dyDescent="0.45">
      <c r="G11052" s="497"/>
      <c r="I11052" s="497"/>
      <c r="M11052" s="497"/>
    </row>
    <row r="11053" spans="7:13" x14ac:dyDescent="0.45">
      <c r="G11053" s="497"/>
      <c r="I11053" s="497"/>
      <c r="M11053" s="497"/>
    </row>
    <row r="11054" spans="7:13" x14ac:dyDescent="0.45">
      <c r="G11054" s="497"/>
      <c r="I11054" s="497"/>
      <c r="M11054" s="497"/>
    </row>
    <row r="11055" spans="7:13" x14ac:dyDescent="0.45">
      <c r="G11055" s="497"/>
      <c r="I11055" s="497"/>
      <c r="M11055" s="497"/>
    </row>
    <row r="11056" spans="7:13" x14ac:dyDescent="0.45">
      <c r="G11056" s="497"/>
      <c r="I11056" s="497"/>
      <c r="M11056" s="497"/>
    </row>
    <row r="11057" spans="7:13" x14ac:dyDescent="0.45">
      <c r="G11057" s="497"/>
      <c r="I11057" s="497"/>
      <c r="M11057" s="497"/>
    </row>
    <row r="11058" spans="7:13" x14ac:dyDescent="0.45">
      <c r="G11058" s="497"/>
      <c r="I11058" s="497"/>
      <c r="M11058" s="497"/>
    </row>
    <row r="11059" spans="7:13" x14ac:dyDescent="0.45">
      <c r="G11059" s="497"/>
      <c r="I11059" s="497"/>
      <c r="M11059" s="497"/>
    </row>
    <row r="11060" spans="7:13" x14ac:dyDescent="0.45">
      <c r="G11060" s="497"/>
      <c r="I11060" s="497"/>
      <c r="M11060" s="497"/>
    </row>
    <row r="11061" spans="7:13" x14ac:dyDescent="0.45">
      <c r="G11061" s="497"/>
      <c r="I11061" s="497"/>
      <c r="M11061" s="497"/>
    </row>
    <row r="11062" spans="7:13" x14ac:dyDescent="0.45">
      <c r="G11062" s="497"/>
      <c r="I11062" s="497"/>
      <c r="M11062" s="497"/>
    </row>
    <row r="11063" spans="7:13" x14ac:dyDescent="0.45">
      <c r="G11063" s="497"/>
      <c r="I11063" s="497"/>
      <c r="M11063" s="497"/>
    </row>
    <row r="11064" spans="7:13" x14ac:dyDescent="0.45">
      <c r="G11064" s="497"/>
      <c r="I11064" s="497"/>
      <c r="M11064" s="497"/>
    </row>
    <row r="11065" spans="7:13" x14ac:dyDescent="0.45">
      <c r="G11065" s="497"/>
      <c r="I11065" s="497"/>
      <c r="M11065" s="497"/>
    </row>
    <row r="11066" spans="7:13" x14ac:dyDescent="0.45">
      <c r="G11066" s="497"/>
      <c r="I11066" s="497"/>
      <c r="M11066" s="497"/>
    </row>
    <row r="11067" spans="7:13" x14ac:dyDescent="0.45">
      <c r="G11067" s="497"/>
      <c r="I11067" s="497"/>
      <c r="M11067" s="497"/>
    </row>
    <row r="11068" spans="7:13" x14ac:dyDescent="0.45">
      <c r="G11068" s="497"/>
      <c r="I11068" s="497"/>
      <c r="M11068" s="497"/>
    </row>
    <row r="11069" spans="7:13" x14ac:dyDescent="0.45">
      <c r="G11069" s="497"/>
      <c r="I11069" s="497"/>
      <c r="M11069" s="497"/>
    </row>
    <row r="11070" spans="7:13" x14ac:dyDescent="0.45">
      <c r="G11070" s="497"/>
      <c r="I11070" s="497"/>
      <c r="M11070" s="497"/>
    </row>
    <row r="11071" spans="7:13" x14ac:dyDescent="0.45">
      <c r="G11071" s="497"/>
      <c r="I11071" s="497"/>
      <c r="M11071" s="497"/>
    </row>
    <row r="11072" spans="7:13" x14ac:dyDescent="0.45">
      <c r="G11072" s="497"/>
      <c r="I11072" s="497"/>
      <c r="M11072" s="497"/>
    </row>
    <row r="11073" spans="7:13" x14ac:dyDescent="0.45">
      <c r="G11073" s="497"/>
      <c r="I11073" s="497"/>
      <c r="M11073" s="497"/>
    </row>
    <row r="11074" spans="7:13" x14ac:dyDescent="0.45">
      <c r="G11074" s="497"/>
      <c r="I11074" s="497"/>
      <c r="M11074" s="497"/>
    </row>
    <row r="11075" spans="7:13" x14ac:dyDescent="0.45">
      <c r="G11075" s="497"/>
      <c r="I11075" s="497"/>
      <c r="M11075" s="517"/>
    </row>
    <row r="11076" spans="7:13" x14ac:dyDescent="0.45">
      <c r="G11076" s="497"/>
      <c r="I11076" s="497"/>
      <c r="M11076" s="497"/>
    </row>
    <row r="11077" spans="7:13" x14ac:dyDescent="0.45">
      <c r="G11077" s="497"/>
      <c r="I11077" s="497"/>
      <c r="M11077" s="497"/>
    </row>
    <row r="11078" spans="7:13" x14ac:dyDescent="0.45">
      <c r="G11078" s="497"/>
      <c r="I11078" s="497"/>
      <c r="M11078" s="497"/>
    </row>
    <row r="11079" spans="7:13" x14ac:dyDescent="0.45">
      <c r="G11079" s="497"/>
      <c r="I11079" s="497"/>
      <c r="M11079" s="497"/>
    </row>
    <row r="11080" spans="7:13" x14ac:dyDescent="0.45">
      <c r="G11080" s="497"/>
      <c r="I11080" s="497"/>
      <c r="M11080" s="497"/>
    </row>
    <row r="11081" spans="7:13" x14ac:dyDescent="0.45">
      <c r="G11081" s="497"/>
      <c r="I11081" s="497"/>
      <c r="M11081" s="497"/>
    </row>
    <row r="11082" spans="7:13" x14ac:dyDescent="0.45">
      <c r="G11082" s="497"/>
      <c r="I11082" s="497"/>
      <c r="M11082" s="497"/>
    </row>
    <row r="11083" spans="7:13" x14ac:dyDescent="0.45">
      <c r="G11083" s="497"/>
      <c r="I11083" s="497"/>
      <c r="M11083" s="497"/>
    </row>
    <row r="11084" spans="7:13" x14ac:dyDescent="0.45">
      <c r="G11084" s="497"/>
      <c r="I11084" s="497"/>
      <c r="M11084" s="497"/>
    </row>
    <row r="11085" spans="7:13" x14ac:dyDescent="0.45">
      <c r="G11085" s="497"/>
      <c r="I11085" s="497"/>
      <c r="M11085" s="497"/>
    </row>
    <row r="11086" spans="7:13" x14ac:dyDescent="0.45">
      <c r="G11086" s="497"/>
      <c r="I11086" s="497"/>
      <c r="M11086" s="497"/>
    </row>
    <row r="11087" spans="7:13" x14ac:dyDescent="0.45">
      <c r="G11087" s="497"/>
      <c r="I11087" s="497"/>
      <c r="M11087" s="497"/>
    </row>
    <row r="11088" spans="7:13" x14ac:dyDescent="0.45">
      <c r="G11088" s="497"/>
      <c r="I11088" s="497"/>
      <c r="M11088" s="497"/>
    </row>
    <row r="11089" spans="7:13" x14ac:dyDescent="0.45">
      <c r="G11089" s="497"/>
      <c r="I11089" s="497"/>
      <c r="M11089" s="497"/>
    </row>
    <row r="11090" spans="7:13" x14ac:dyDescent="0.45">
      <c r="G11090" s="497"/>
      <c r="I11090" s="497"/>
      <c r="M11090" s="497"/>
    </row>
    <row r="11091" spans="7:13" x14ac:dyDescent="0.45">
      <c r="G11091" s="497"/>
      <c r="I11091" s="497"/>
      <c r="M11091" s="497"/>
    </row>
    <row r="11092" spans="7:13" x14ac:dyDescent="0.45">
      <c r="G11092" s="497"/>
      <c r="I11092" s="497"/>
      <c r="M11092" s="497"/>
    </row>
    <row r="11093" spans="7:13" x14ac:dyDescent="0.45">
      <c r="G11093" s="497"/>
      <c r="I11093" s="497"/>
      <c r="M11093" s="497"/>
    </row>
    <row r="11094" spans="7:13" x14ac:dyDescent="0.45">
      <c r="G11094" s="497"/>
      <c r="I11094" s="497"/>
      <c r="M11094" s="497"/>
    </row>
    <row r="11095" spans="7:13" x14ac:dyDescent="0.45">
      <c r="G11095" s="497"/>
      <c r="I11095" s="497"/>
      <c r="M11095" s="497"/>
    </row>
    <row r="11096" spans="7:13" x14ac:dyDescent="0.45">
      <c r="G11096" s="497"/>
      <c r="I11096" s="497"/>
      <c r="M11096" s="497"/>
    </row>
    <row r="11097" spans="7:13" x14ac:dyDescent="0.45">
      <c r="G11097" s="497"/>
      <c r="I11097" s="497"/>
      <c r="M11097" s="497"/>
    </row>
    <row r="11098" spans="7:13" x14ac:dyDescent="0.45">
      <c r="G11098" s="497"/>
      <c r="I11098" s="497"/>
      <c r="M11098" s="497"/>
    </row>
    <row r="11099" spans="7:13" x14ac:dyDescent="0.45">
      <c r="G11099" s="497"/>
      <c r="I11099" s="497"/>
      <c r="M11099" s="497"/>
    </row>
    <row r="11100" spans="7:13" x14ac:dyDescent="0.45">
      <c r="G11100" s="497"/>
      <c r="I11100" s="497"/>
      <c r="M11100" s="497"/>
    </row>
    <row r="11101" spans="7:13" x14ac:dyDescent="0.45">
      <c r="I11101" s="497"/>
    </row>
    <row r="11102" spans="7:13" x14ac:dyDescent="0.45">
      <c r="G11102" s="497"/>
      <c r="I11102" s="497"/>
      <c r="M11102" s="497"/>
    </row>
    <row r="11103" spans="7:13" x14ac:dyDescent="0.45">
      <c r="G11103" s="497"/>
      <c r="I11103" s="497"/>
      <c r="M11103" s="497"/>
    </row>
    <row r="11104" spans="7:13" x14ac:dyDescent="0.45">
      <c r="G11104" s="497"/>
      <c r="I11104" s="497"/>
      <c r="M11104" s="497"/>
    </row>
    <row r="11105" spans="7:13" x14ac:dyDescent="0.45">
      <c r="G11105" s="497"/>
      <c r="I11105" s="497"/>
      <c r="M11105" s="497"/>
    </row>
    <row r="11106" spans="7:13" x14ac:dyDescent="0.45">
      <c r="G11106" s="497"/>
      <c r="I11106" s="497"/>
      <c r="M11106" s="497"/>
    </row>
    <row r="11107" spans="7:13" x14ac:dyDescent="0.45">
      <c r="G11107" s="497"/>
      <c r="I11107" s="497"/>
      <c r="M11107" s="497"/>
    </row>
    <row r="11108" spans="7:13" x14ac:dyDescent="0.45">
      <c r="G11108" s="497"/>
      <c r="I11108" s="497"/>
      <c r="M11108" s="497"/>
    </row>
    <row r="11109" spans="7:13" x14ac:dyDescent="0.45">
      <c r="G11109" s="497"/>
      <c r="I11109" s="497"/>
      <c r="M11109" s="497"/>
    </row>
    <row r="11110" spans="7:13" x14ac:dyDescent="0.45">
      <c r="G11110" s="497"/>
      <c r="I11110" s="497"/>
      <c r="M11110" s="497"/>
    </row>
    <row r="11111" spans="7:13" x14ac:dyDescent="0.45">
      <c r="I11111" s="497"/>
    </row>
    <row r="11112" spans="7:13" x14ac:dyDescent="0.45">
      <c r="G11112" s="497"/>
      <c r="I11112" s="497"/>
      <c r="M11112" s="497"/>
    </row>
    <row r="11113" spans="7:13" x14ac:dyDescent="0.45">
      <c r="G11113" s="497"/>
      <c r="I11113" s="497"/>
      <c r="M11113" s="497"/>
    </row>
    <row r="11114" spans="7:13" x14ac:dyDescent="0.45">
      <c r="G11114" s="497"/>
      <c r="I11114" s="497"/>
      <c r="M11114" s="497"/>
    </row>
    <row r="11115" spans="7:13" x14ac:dyDescent="0.45">
      <c r="G11115" s="497"/>
      <c r="I11115" s="497"/>
      <c r="M11115" s="497"/>
    </row>
    <row r="11116" spans="7:13" x14ac:dyDescent="0.45">
      <c r="G11116" s="497"/>
      <c r="I11116" s="497"/>
      <c r="M11116" s="497"/>
    </row>
    <row r="11117" spans="7:13" x14ac:dyDescent="0.45">
      <c r="G11117" s="497"/>
      <c r="I11117" s="497"/>
      <c r="M11117" s="497"/>
    </row>
    <row r="11118" spans="7:13" x14ac:dyDescent="0.45">
      <c r="G11118" s="497"/>
      <c r="I11118" s="497"/>
      <c r="M11118" s="497"/>
    </row>
    <row r="11119" spans="7:13" x14ac:dyDescent="0.45">
      <c r="G11119" s="497"/>
      <c r="I11119" s="497"/>
      <c r="M11119" s="497"/>
    </row>
    <row r="11120" spans="7:13" x14ac:dyDescent="0.45">
      <c r="G11120" s="497"/>
      <c r="I11120" s="497"/>
      <c r="M11120" s="497"/>
    </row>
    <row r="11121" spans="7:13" x14ac:dyDescent="0.45">
      <c r="G11121" s="497"/>
      <c r="I11121" s="497"/>
      <c r="M11121" s="497"/>
    </row>
    <row r="11122" spans="7:13" x14ac:dyDescent="0.45">
      <c r="G11122" s="497"/>
      <c r="I11122" s="497"/>
      <c r="M11122" s="497"/>
    </row>
    <row r="11123" spans="7:13" x14ac:dyDescent="0.45">
      <c r="G11123" s="497"/>
      <c r="I11123" s="497"/>
      <c r="M11123" s="497"/>
    </row>
    <row r="11124" spans="7:13" x14ac:dyDescent="0.45">
      <c r="G11124" s="497"/>
      <c r="I11124" s="497"/>
      <c r="M11124" s="497"/>
    </row>
    <row r="11125" spans="7:13" x14ac:dyDescent="0.45">
      <c r="G11125" s="497"/>
      <c r="I11125" s="497"/>
      <c r="M11125" s="497"/>
    </row>
    <row r="11126" spans="7:13" x14ac:dyDescent="0.45">
      <c r="G11126" s="497"/>
      <c r="I11126" s="497"/>
      <c r="M11126" s="497"/>
    </row>
    <row r="11127" spans="7:13" x14ac:dyDescent="0.45">
      <c r="G11127" s="497"/>
      <c r="I11127" s="497"/>
      <c r="M11127" s="497"/>
    </row>
    <row r="11128" spans="7:13" x14ac:dyDescent="0.45">
      <c r="G11128" s="497"/>
      <c r="I11128" s="497"/>
      <c r="M11128" s="497"/>
    </row>
    <row r="11129" spans="7:13" x14ac:dyDescent="0.45">
      <c r="G11129" s="497"/>
      <c r="I11129" s="497"/>
      <c r="M11129" s="497"/>
    </row>
    <row r="11130" spans="7:13" x14ac:dyDescent="0.45">
      <c r="G11130" s="497"/>
      <c r="I11130" s="497"/>
      <c r="M11130" s="497"/>
    </row>
    <row r="11131" spans="7:13" x14ac:dyDescent="0.45">
      <c r="G11131" s="497"/>
      <c r="I11131" s="497"/>
      <c r="M11131" s="497"/>
    </row>
    <row r="11132" spans="7:13" x14ac:dyDescent="0.45">
      <c r="G11132" s="497"/>
      <c r="I11132" s="497"/>
      <c r="M11132" s="497"/>
    </row>
    <row r="11133" spans="7:13" x14ac:dyDescent="0.45">
      <c r="G11133" s="497"/>
      <c r="I11133" s="497"/>
      <c r="M11133" s="497"/>
    </row>
    <row r="11134" spans="7:13" x14ac:dyDescent="0.45">
      <c r="G11134" s="497"/>
      <c r="I11134" s="497"/>
      <c r="M11134" s="497"/>
    </row>
    <row r="11135" spans="7:13" x14ac:dyDescent="0.45">
      <c r="G11135" s="497"/>
      <c r="I11135" s="497"/>
      <c r="M11135" s="497"/>
    </row>
    <row r="11136" spans="7:13" x14ac:dyDescent="0.45">
      <c r="G11136" s="497"/>
      <c r="I11136" s="497"/>
      <c r="M11136" s="497"/>
    </row>
    <row r="11137" spans="7:13" x14ac:dyDescent="0.45">
      <c r="G11137" s="497"/>
      <c r="I11137" s="497"/>
      <c r="M11137" s="497"/>
    </row>
    <row r="11138" spans="7:13" x14ac:dyDescent="0.45">
      <c r="G11138" s="497"/>
      <c r="I11138" s="497"/>
      <c r="M11138" s="497"/>
    </row>
    <row r="11139" spans="7:13" x14ac:dyDescent="0.45">
      <c r="G11139" s="497"/>
      <c r="I11139" s="497"/>
      <c r="M11139" s="497"/>
    </row>
    <row r="11140" spans="7:13" x14ac:dyDescent="0.45">
      <c r="G11140" s="497"/>
      <c r="I11140" s="497"/>
      <c r="M11140" s="497"/>
    </row>
    <row r="11141" spans="7:13" x14ac:dyDescent="0.45">
      <c r="G11141" s="497"/>
      <c r="I11141" s="497"/>
      <c r="M11141" s="497"/>
    </row>
    <row r="11142" spans="7:13" x14ac:dyDescent="0.45">
      <c r="G11142" s="497"/>
      <c r="I11142" s="497"/>
      <c r="M11142" s="497"/>
    </row>
    <row r="11143" spans="7:13" x14ac:dyDescent="0.45">
      <c r="G11143" s="497"/>
      <c r="I11143" s="497"/>
      <c r="M11143" s="497"/>
    </row>
    <row r="11144" spans="7:13" x14ac:dyDescent="0.45">
      <c r="G11144" s="497"/>
      <c r="I11144" s="497"/>
      <c r="M11144" s="497"/>
    </row>
    <row r="11145" spans="7:13" x14ac:dyDescent="0.45">
      <c r="G11145" s="497"/>
      <c r="I11145" s="497"/>
      <c r="M11145" s="497"/>
    </row>
    <row r="11146" spans="7:13" x14ac:dyDescent="0.45">
      <c r="G11146" s="497"/>
      <c r="I11146" s="497"/>
      <c r="M11146" s="497"/>
    </row>
    <row r="11147" spans="7:13" x14ac:dyDescent="0.45">
      <c r="G11147" s="497"/>
      <c r="I11147" s="497"/>
      <c r="M11147" s="497"/>
    </row>
    <row r="11148" spans="7:13" x14ac:dyDescent="0.45">
      <c r="G11148" s="497"/>
      <c r="I11148" s="497"/>
      <c r="M11148" s="497"/>
    </row>
    <row r="11149" spans="7:13" x14ac:dyDescent="0.45">
      <c r="I11149" s="497"/>
    </row>
    <row r="11150" spans="7:13" x14ac:dyDescent="0.45">
      <c r="G11150" s="497"/>
      <c r="I11150" s="497"/>
      <c r="M11150" s="497"/>
    </row>
    <row r="11151" spans="7:13" x14ac:dyDescent="0.45">
      <c r="G11151" s="497"/>
      <c r="I11151" s="497"/>
      <c r="M11151" s="497"/>
    </row>
    <row r="11152" spans="7:13" x14ac:dyDescent="0.45">
      <c r="G11152" s="497"/>
      <c r="I11152" s="497"/>
      <c r="M11152" s="497"/>
    </row>
    <row r="11153" spans="7:13" x14ac:dyDescent="0.45">
      <c r="G11153" s="497"/>
      <c r="I11153" s="497"/>
      <c r="M11153" s="497"/>
    </row>
    <row r="11154" spans="7:13" x14ac:dyDescent="0.45">
      <c r="G11154" s="497"/>
      <c r="I11154" s="497"/>
      <c r="M11154" s="497"/>
    </row>
    <row r="11155" spans="7:13" x14ac:dyDescent="0.45">
      <c r="G11155" s="497"/>
      <c r="I11155" s="497"/>
      <c r="M11155" s="497"/>
    </row>
    <row r="11156" spans="7:13" x14ac:dyDescent="0.45">
      <c r="G11156" s="497"/>
      <c r="I11156" s="497"/>
      <c r="M11156" s="497"/>
    </row>
    <row r="11157" spans="7:13" x14ac:dyDescent="0.45">
      <c r="G11157" s="497"/>
      <c r="I11157" s="497"/>
      <c r="M11157" s="497"/>
    </row>
    <row r="11158" spans="7:13" x14ac:dyDescent="0.45">
      <c r="G11158" s="497"/>
      <c r="I11158" s="497"/>
      <c r="M11158" s="497"/>
    </row>
    <row r="11159" spans="7:13" x14ac:dyDescent="0.45">
      <c r="G11159" s="497"/>
      <c r="I11159" s="497"/>
      <c r="M11159" s="497"/>
    </row>
    <row r="11160" spans="7:13" x14ac:dyDescent="0.45">
      <c r="G11160" s="497"/>
      <c r="I11160" s="497"/>
      <c r="M11160" s="497"/>
    </row>
    <row r="11161" spans="7:13" x14ac:dyDescent="0.45">
      <c r="G11161" s="497"/>
      <c r="I11161" s="497"/>
      <c r="M11161" s="497"/>
    </row>
    <row r="11162" spans="7:13" x14ac:dyDescent="0.45">
      <c r="G11162" s="497"/>
      <c r="I11162" s="497"/>
      <c r="M11162" s="497"/>
    </row>
    <row r="11163" spans="7:13" x14ac:dyDescent="0.45">
      <c r="G11163" s="497"/>
      <c r="I11163" s="497"/>
      <c r="M11163" s="497"/>
    </row>
    <row r="11164" spans="7:13" x14ac:dyDescent="0.45">
      <c r="G11164" s="497"/>
      <c r="I11164" s="497"/>
      <c r="M11164" s="497"/>
    </row>
    <row r="11165" spans="7:13" x14ac:dyDescent="0.45">
      <c r="G11165" s="497"/>
      <c r="I11165" s="497"/>
      <c r="M11165" s="497"/>
    </row>
    <row r="11166" spans="7:13" x14ac:dyDescent="0.45">
      <c r="G11166" s="497"/>
      <c r="I11166" s="497"/>
      <c r="M11166" s="497"/>
    </row>
    <row r="11167" spans="7:13" x14ac:dyDescent="0.45">
      <c r="G11167" s="497"/>
      <c r="I11167" s="497"/>
      <c r="M11167" s="497"/>
    </row>
    <row r="11168" spans="7:13" x14ac:dyDescent="0.45">
      <c r="G11168" s="497"/>
      <c r="I11168" s="497"/>
      <c r="M11168" s="497"/>
    </row>
    <row r="11169" spans="7:13" x14ac:dyDescent="0.45">
      <c r="G11169" s="497"/>
      <c r="I11169" s="497"/>
      <c r="M11169" s="497"/>
    </row>
    <row r="11170" spans="7:13" x14ac:dyDescent="0.45">
      <c r="G11170" s="497"/>
      <c r="I11170" s="497"/>
      <c r="M11170" s="497"/>
    </row>
    <row r="11171" spans="7:13" x14ac:dyDescent="0.45">
      <c r="G11171" s="497"/>
      <c r="I11171" s="497"/>
      <c r="M11171" s="497"/>
    </row>
    <row r="11172" spans="7:13" x14ac:dyDescent="0.45">
      <c r="G11172" s="497"/>
      <c r="I11172" s="497"/>
      <c r="M11172" s="497"/>
    </row>
    <row r="11173" spans="7:13" x14ac:dyDescent="0.45">
      <c r="G11173" s="497"/>
      <c r="I11173" s="497"/>
      <c r="M11173" s="497"/>
    </row>
    <row r="11174" spans="7:13" x14ac:dyDescent="0.45">
      <c r="G11174" s="497"/>
      <c r="I11174" s="497"/>
      <c r="M11174" s="497"/>
    </row>
    <row r="11175" spans="7:13" x14ac:dyDescent="0.45">
      <c r="G11175" s="497"/>
      <c r="I11175" s="497"/>
      <c r="M11175" s="497"/>
    </row>
    <row r="11176" spans="7:13" x14ac:dyDescent="0.45">
      <c r="G11176" s="497"/>
      <c r="I11176" s="497"/>
      <c r="M11176" s="497"/>
    </row>
    <row r="11177" spans="7:13" x14ac:dyDescent="0.45">
      <c r="G11177" s="497"/>
      <c r="I11177" s="497"/>
      <c r="M11177" s="497"/>
    </row>
    <row r="11178" spans="7:13" x14ac:dyDescent="0.45">
      <c r="G11178" s="497"/>
      <c r="I11178" s="497"/>
      <c r="M11178" s="497"/>
    </row>
    <row r="11179" spans="7:13" x14ac:dyDescent="0.45">
      <c r="G11179" s="497"/>
      <c r="I11179" s="497"/>
      <c r="M11179" s="497"/>
    </row>
    <row r="11180" spans="7:13" x14ac:dyDescent="0.45">
      <c r="G11180" s="497"/>
      <c r="I11180" s="497"/>
      <c r="M11180" s="497"/>
    </row>
    <row r="11181" spans="7:13" x14ac:dyDescent="0.45">
      <c r="G11181" s="497"/>
      <c r="I11181" s="497"/>
      <c r="M11181" s="497"/>
    </row>
    <row r="11182" spans="7:13" x14ac:dyDescent="0.45">
      <c r="G11182" s="497"/>
      <c r="I11182" s="497"/>
      <c r="M11182" s="497"/>
    </row>
    <row r="11183" spans="7:13" x14ac:dyDescent="0.45">
      <c r="G11183" s="497"/>
      <c r="I11183" s="497"/>
      <c r="M11183" s="515"/>
    </row>
    <row r="11184" spans="7:13" x14ac:dyDescent="0.45">
      <c r="G11184" s="497"/>
      <c r="I11184" s="497"/>
      <c r="M11184" s="497"/>
    </row>
    <row r="11185" spans="7:13" x14ac:dyDescent="0.45">
      <c r="G11185" s="497"/>
      <c r="I11185" s="497"/>
      <c r="M11185" s="497"/>
    </row>
    <row r="11186" spans="7:13" x14ac:dyDescent="0.45">
      <c r="G11186" s="497"/>
      <c r="I11186" s="497"/>
      <c r="M11186" s="497"/>
    </row>
    <row r="11187" spans="7:13" x14ac:dyDescent="0.45">
      <c r="G11187" s="497"/>
      <c r="I11187" s="497"/>
      <c r="M11187" s="497"/>
    </row>
    <row r="11188" spans="7:13" x14ac:dyDescent="0.45">
      <c r="G11188" s="497"/>
      <c r="I11188" s="497"/>
      <c r="M11188" s="497"/>
    </row>
    <row r="11189" spans="7:13" x14ac:dyDescent="0.45">
      <c r="G11189" s="497"/>
      <c r="I11189" s="497"/>
      <c r="M11189" s="497"/>
    </row>
    <row r="11190" spans="7:13" x14ac:dyDescent="0.45">
      <c r="G11190" s="497"/>
      <c r="I11190" s="497"/>
      <c r="M11190" s="497"/>
    </row>
    <row r="11191" spans="7:13" x14ac:dyDescent="0.45">
      <c r="G11191" s="497"/>
      <c r="I11191" s="497"/>
      <c r="M11191" s="497"/>
    </row>
    <row r="11192" spans="7:13" x14ac:dyDescent="0.45">
      <c r="G11192" s="497"/>
      <c r="I11192" s="497"/>
      <c r="M11192" s="497"/>
    </row>
    <row r="11193" spans="7:13" x14ac:dyDescent="0.45">
      <c r="G11193" s="497"/>
      <c r="I11193" s="497"/>
      <c r="M11193" s="497"/>
    </row>
    <row r="11194" spans="7:13" x14ac:dyDescent="0.45">
      <c r="G11194" s="497"/>
      <c r="I11194" s="497"/>
      <c r="M11194" s="497"/>
    </row>
    <row r="11195" spans="7:13" x14ac:dyDescent="0.45">
      <c r="G11195" s="497"/>
      <c r="I11195" s="497"/>
      <c r="M11195" s="497"/>
    </row>
    <row r="11196" spans="7:13" x14ac:dyDescent="0.45">
      <c r="G11196" s="497"/>
      <c r="I11196" s="497"/>
      <c r="M11196" s="497"/>
    </row>
    <row r="11197" spans="7:13" x14ac:dyDescent="0.45">
      <c r="G11197" s="497"/>
      <c r="I11197" s="497"/>
      <c r="M11197" s="497"/>
    </row>
    <row r="11198" spans="7:13" x14ac:dyDescent="0.45">
      <c r="G11198" s="497"/>
      <c r="I11198" s="497"/>
      <c r="M11198" s="497"/>
    </row>
    <row r="11199" spans="7:13" x14ac:dyDescent="0.45">
      <c r="G11199" s="497"/>
      <c r="I11199" s="497"/>
      <c r="M11199" s="497"/>
    </row>
    <row r="11200" spans="7:13" x14ac:dyDescent="0.45">
      <c r="G11200" s="497"/>
      <c r="I11200" s="497"/>
      <c r="M11200" s="497"/>
    </row>
    <row r="11201" spans="7:13" x14ac:dyDescent="0.45">
      <c r="G11201" s="497"/>
      <c r="I11201" s="497"/>
      <c r="M11201" s="497"/>
    </row>
    <row r="11202" spans="7:13" x14ac:dyDescent="0.45">
      <c r="G11202" s="497"/>
      <c r="I11202" s="497"/>
      <c r="M11202" s="497"/>
    </row>
    <row r="11203" spans="7:13" x14ac:dyDescent="0.45">
      <c r="G11203" s="497"/>
      <c r="I11203" s="497"/>
      <c r="M11203" s="497"/>
    </row>
    <row r="11204" spans="7:13" x14ac:dyDescent="0.45">
      <c r="G11204" s="497"/>
      <c r="I11204" s="497"/>
      <c r="M11204" s="497"/>
    </row>
    <row r="11205" spans="7:13" x14ac:dyDescent="0.45">
      <c r="G11205" s="497"/>
      <c r="I11205" s="497"/>
      <c r="M11205" s="517"/>
    </row>
    <row r="11206" spans="7:13" x14ac:dyDescent="0.45">
      <c r="I11206" s="497"/>
    </row>
    <row r="11207" spans="7:13" x14ac:dyDescent="0.45">
      <c r="G11207" s="497"/>
      <c r="I11207" s="497"/>
      <c r="M11207" s="497"/>
    </row>
    <row r="11208" spans="7:13" x14ac:dyDescent="0.45">
      <c r="G11208" s="497"/>
      <c r="I11208" s="497"/>
      <c r="M11208" s="497"/>
    </row>
    <row r="11209" spans="7:13" x14ac:dyDescent="0.45">
      <c r="I11209" s="497"/>
    </row>
    <row r="11210" spans="7:13" x14ac:dyDescent="0.45">
      <c r="G11210" s="497"/>
      <c r="I11210" s="497"/>
      <c r="M11210" s="497"/>
    </row>
    <row r="11211" spans="7:13" x14ac:dyDescent="0.45">
      <c r="G11211" s="497"/>
      <c r="I11211" s="497"/>
      <c r="M11211" s="497"/>
    </row>
    <row r="11212" spans="7:13" x14ac:dyDescent="0.45">
      <c r="G11212" s="497"/>
      <c r="I11212" s="497"/>
      <c r="M11212" s="497"/>
    </row>
    <row r="11213" spans="7:13" x14ac:dyDescent="0.45">
      <c r="G11213" s="497"/>
      <c r="I11213" s="497"/>
      <c r="M11213" s="497"/>
    </row>
    <row r="11214" spans="7:13" x14ac:dyDescent="0.45">
      <c r="G11214" s="497"/>
      <c r="I11214" s="497"/>
      <c r="M11214" s="497"/>
    </row>
    <row r="11215" spans="7:13" x14ac:dyDescent="0.45">
      <c r="G11215" s="497"/>
      <c r="I11215" s="497"/>
      <c r="M11215" s="497"/>
    </row>
    <row r="11216" spans="7:13" x14ac:dyDescent="0.45">
      <c r="G11216" s="497"/>
      <c r="I11216" s="497"/>
      <c r="M11216" s="497"/>
    </row>
    <row r="11217" spans="7:13" x14ac:dyDescent="0.45">
      <c r="G11217" s="497"/>
      <c r="I11217" s="497"/>
      <c r="M11217" s="497"/>
    </row>
    <row r="11218" spans="7:13" x14ac:dyDescent="0.45">
      <c r="G11218" s="497"/>
      <c r="I11218" s="497"/>
      <c r="M11218" s="497"/>
    </row>
    <row r="11219" spans="7:13" x14ac:dyDescent="0.45">
      <c r="G11219" s="497"/>
      <c r="I11219" s="497"/>
      <c r="M11219" s="497"/>
    </row>
    <row r="11220" spans="7:13" x14ac:dyDescent="0.45">
      <c r="G11220" s="497"/>
      <c r="I11220" s="497"/>
      <c r="M11220" s="497"/>
    </row>
    <row r="11221" spans="7:13" x14ac:dyDescent="0.45">
      <c r="G11221" s="497"/>
      <c r="I11221" s="497"/>
      <c r="M11221" s="497"/>
    </row>
    <row r="11222" spans="7:13" x14ac:dyDescent="0.45">
      <c r="G11222" s="497"/>
      <c r="I11222" s="497"/>
      <c r="M11222" s="497"/>
    </row>
    <row r="11223" spans="7:13" x14ac:dyDescent="0.45">
      <c r="G11223" s="497"/>
      <c r="I11223" s="497"/>
      <c r="M11223" s="497"/>
    </row>
    <row r="11224" spans="7:13" x14ac:dyDescent="0.45">
      <c r="G11224" s="497"/>
      <c r="I11224" s="497"/>
      <c r="M11224" s="497"/>
    </row>
    <row r="11225" spans="7:13" x14ac:dyDescent="0.45">
      <c r="G11225" s="497"/>
      <c r="I11225" s="497"/>
      <c r="M11225" s="497"/>
    </row>
    <row r="11226" spans="7:13" x14ac:dyDescent="0.45">
      <c r="G11226" s="497"/>
      <c r="I11226" s="497"/>
      <c r="M11226" s="497"/>
    </row>
    <row r="11227" spans="7:13" x14ac:dyDescent="0.45">
      <c r="G11227" s="497"/>
      <c r="I11227" s="497"/>
      <c r="M11227" s="497"/>
    </row>
    <row r="11228" spans="7:13" x14ac:dyDescent="0.45">
      <c r="G11228" s="497"/>
      <c r="I11228" s="497"/>
      <c r="M11228" s="497"/>
    </row>
    <row r="11229" spans="7:13" x14ac:dyDescent="0.45">
      <c r="G11229" s="497"/>
      <c r="I11229" s="497"/>
      <c r="M11229" s="497"/>
    </row>
    <row r="11230" spans="7:13" x14ac:dyDescent="0.45">
      <c r="G11230" s="497"/>
      <c r="I11230" s="497"/>
      <c r="M11230" s="497"/>
    </row>
    <row r="11231" spans="7:13" x14ac:dyDescent="0.45">
      <c r="G11231" s="497"/>
      <c r="I11231" s="497"/>
      <c r="M11231" s="497"/>
    </row>
    <row r="11232" spans="7:13" x14ac:dyDescent="0.45">
      <c r="G11232" s="497"/>
      <c r="I11232" s="497"/>
      <c r="M11232" s="497"/>
    </row>
    <row r="11233" spans="7:13" x14ac:dyDescent="0.45">
      <c r="G11233" s="497"/>
      <c r="I11233" s="497"/>
      <c r="M11233" s="497"/>
    </row>
    <row r="11234" spans="7:13" x14ac:dyDescent="0.45">
      <c r="G11234" s="497"/>
      <c r="I11234" s="497"/>
      <c r="M11234" s="497"/>
    </row>
    <row r="11235" spans="7:13" x14ac:dyDescent="0.45">
      <c r="G11235" s="497"/>
      <c r="I11235" s="497"/>
      <c r="M11235" s="497"/>
    </row>
    <row r="11236" spans="7:13" x14ac:dyDescent="0.45">
      <c r="G11236" s="497"/>
      <c r="I11236" s="497"/>
      <c r="M11236" s="497"/>
    </row>
    <row r="11237" spans="7:13" x14ac:dyDescent="0.45">
      <c r="G11237" s="497"/>
      <c r="I11237" s="497"/>
      <c r="M11237" s="497"/>
    </row>
    <row r="11238" spans="7:13" x14ac:dyDescent="0.45">
      <c r="G11238" s="497"/>
      <c r="I11238" s="497"/>
      <c r="M11238" s="497"/>
    </row>
    <row r="11239" spans="7:13" x14ac:dyDescent="0.45">
      <c r="G11239" s="497"/>
      <c r="I11239" s="497"/>
      <c r="M11239" s="497"/>
    </row>
    <row r="11240" spans="7:13" x14ac:dyDescent="0.45">
      <c r="G11240" s="497"/>
      <c r="I11240" s="497"/>
      <c r="M11240" s="497"/>
    </row>
    <row r="11241" spans="7:13" x14ac:dyDescent="0.45">
      <c r="G11241" s="497"/>
      <c r="I11241" s="497"/>
      <c r="M11241" s="497"/>
    </row>
    <row r="11242" spans="7:13" x14ac:dyDescent="0.45">
      <c r="G11242" s="497"/>
      <c r="I11242" s="497"/>
      <c r="M11242" s="497"/>
    </row>
    <row r="11243" spans="7:13" x14ac:dyDescent="0.45">
      <c r="G11243" s="497"/>
      <c r="I11243" s="497"/>
      <c r="M11243" s="497"/>
    </row>
    <row r="11244" spans="7:13" x14ac:dyDescent="0.45">
      <c r="G11244" s="497"/>
      <c r="I11244" s="497"/>
      <c r="M11244" s="497"/>
    </row>
    <row r="11245" spans="7:13" x14ac:dyDescent="0.45">
      <c r="G11245" s="497"/>
      <c r="I11245" s="497"/>
      <c r="M11245" s="497"/>
    </row>
    <row r="11246" spans="7:13" x14ac:dyDescent="0.45">
      <c r="G11246" s="497"/>
      <c r="I11246" s="497"/>
      <c r="M11246" s="497"/>
    </row>
    <row r="11247" spans="7:13" x14ac:dyDescent="0.45">
      <c r="G11247" s="497"/>
      <c r="I11247" s="497"/>
      <c r="M11247" s="497"/>
    </row>
    <row r="11248" spans="7:13" x14ac:dyDescent="0.45">
      <c r="G11248" s="497"/>
      <c r="I11248" s="497"/>
      <c r="M11248" s="497"/>
    </row>
    <row r="11249" spans="7:13" x14ac:dyDescent="0.45">
      <c r="G11249" s="497"/>
      <c r="I11249" s="497"/>
      <c r="M11249" s="497"/>
    </row>
    <row r="11250" spans="7:13" x14ac:dyDescent="0.45">
      <c r="G11250" s="497"/>
      <c r="I11250" s="497"/>
      <c r="M11250" s="497"/>
    </row>
    <row r="11251" spans="7:13" x14ac:dyDescent="0.45">
      <c r="G11251" s="497"/>
      <c r="I11251" s="497"/>
      <c r="M11251" s="497"/>
    </row>
    <row r="11252" spans="7:13" x14ac:dyDescent="0.45">
      <c r="G11252" s="497"/>
      <c r="I11252" s="497"/>
      <c r="M11252" s="497"/>
    </row>
    <row r="11253" spans="7:13" x14ac:dyDescent="0.45">
      <c r="G11253" s="497"/>
      <c r="I11253" s="497"/>
      <c r="M11253" s="497"/>
    </row>
    <row r="11254" spans="7:13" x14ac:dyDescent="0.45">
      <c r="G11254" s="497"/>
      <c r="I11254" s="497"/>
      <c r="M11254" s="497"/>
    </row>
    <row r="11255" spans="7:13" x14ac:dyDescent="0.45">
      <c r="G11255" s="497"/>
      <c r="I11255" s="497"/>
      <c r="M11255" s="497"/>
    </row>
    <row r="11256" spans="7:13" x14ac:dyDescent="0.45">
      <c r="G11256" s="497"/>
      <c r="I11256" s="497"/>
      <c r="M11256" s="497"/>
    </row>
    <row r="11257" spans="7:13" x14ac:dyDescent="0.45">
      <c r="G11257" s="497"/>
      <c r="I11257" s="497"/>
      <c r="M11257" s="497"/>
    </row>
    <row r="11258" spans="7:13" x14ac:dyDescent="0.45">
      <c r="G11258" s="497"/>
      <c r="I11258" s="497"/>
      <c r="M11258" s="497"/>
    </row>
    <row r="11259" spans="7:13" x14ac:dyDescent="0.45">
      <c r="G11259" s="497"/>
      <c r="I11259" s="497"/>
      <c r="M11259" s="497"/>
    </row>
    <row r="11260" spans="7:13" x14ac:dyDescent="0.45">
      <c r="G11260" s="497"/>
      <c r="I11260" s="497"/>
      <c r="M11260" s="497"/>
    </row>
    <row r="11261" spans="7:13" x14ac:dyDescent="0.45">
      <c r="G11261" s="497"/>
      <c r="I11261" s="497"/>
      <c r="M11261" s="497"/>
    </row>
    <row r="11262" spans="7:13" x14ac:dyDescent="0.45">
      <c r="G11262" s="497"/>
      <c r="I11262" s="497"/>
      <c r="M11262" s="497"/>
    </row>
    <row r="11263" spans="7:13" x14ac:dyDescent="0.45">
      <c r="G11263" s="497"/>
      <c r="I11263" s="497"/>
      <c r="M11263" s="497"/>
    </row>
    <row r="11264" spans="7:13" x14ac:dyDescent="0.45">
      <c r="G11264" s="497"/>
      <c r="I11264" s="497"/>
      <c r="M11264" s="497"/>
    </row>
    <row r="11265" spans="7:13" x14ac:dyDescent="0.45">
      <c r="G11265" s="497"/>
      <c r="I11265" s="497"/>
      <c r="M11265" s="497"/>
    </row>
    <row r="11266" spans="7:13" x14ac:dyDescent="0.45">
      <c r="G11266" s="497"/>
      <c r="I11266" s="497"/>
      <c r="M11266" s="497"/>
    </row>
    <row r="11267" spans="7:13" x14ac:dyDescent="0.45">
      <c r="G11267" s="497"/>
      <c r="I11267" s="497"/>
      <c r="M11267" s="497"/>
    </row>
    <row r="11268" spans="7:13" x14ac:dyDescent="0.45">
      <c r="G11268" s="497"/>
      <c r="I11268" s="497"/>
      <c r="M11268" s="497"/>
    </row>
    <row r="11269" spans="7:13" x14ac:dyDescent="0.45">
      <c r="G11269" s="497"/>
      <c r="I11269" s="497"/>
      <c r="M11269" s="497"/>
    </row>
    <row r="11270" spans="7:13" x14ac:dyDescent="0.45">
      <c r="G11270" s="497"/>
      <c r="I11270" s="497"/>
      <c r="M11270" s="497"/>
    </row>
    <row r="11271" spans="7:13" x14ac:dyDescent="0.45">
      <c r="G11271" s="497"/>
      <c r="I11271" s="497"/>
      <c r="M11271" s="497"/>
    </row>
    <row r="11272" spans="7:13" x14ac:dyDescent="0.45">
      <c r="G11272" s="497"/>
      <c r="I11272" s="497"/>
      <c r="M11272" s="497"/>
    </row>
    <row r="11273" spans="7:13" x14ac:dyDescent="0.45">
      <c r="G11273" s="497"/>
      <c r="I11273" s="497"/>
      <c r="M11273" s="497"/>
    </row>
    <row r="11274" spans="7:13" x14ac:dyDescent="0.45">
      <c r="G11274" s="497"/>
      <c r="I11274" s="497"/>
      <c r="M11274" s="497"/>
    </row>
    <row r="11275" spans="7:13" x14ac:dyDescent="0.45">
      <c r="G11275" s="497"/>
      <c r="I11275" s="497"/>
      <c r="M11275" s="497"/>
    </row>
    <row r="11276" spans="7:13" x14ac:dyDescent="0.45">
      <c r="G11276" s="497"/>
      <c r="I11276" s="497"/>
      <c r="M11276" s="497"/>
    </row>
    <row r="11277" spans="7:13" x14ac:dyDescent="0.45">
      <c r="I11277" s="497"/>
    </row>
    <row r="11278" spans="7:13" x14ac:dyDescent="0.45">
      <c r="G11278" s="497"/>
      <c r="I11278" s="497"/>
      <c r="M11278" s="497"/>
    </row>
    <row r="11279" spans="7:13" x14ac:dyDescent="0.45">
      <c r="G11279" s="497"/>
      <c r="I11279" s="497"/>
      <c r="M11279" s="497"/>
    </row>
    <row r="11280" spans="7:13" x14ac:dyDescent="0.45">
      <c r="G11280" s="497"/>
      <c r="I11280" s="497"/>
      <c r="M11280" s="497"/>
    </row>
    <row r="11281" spans="7:13" x14ac:dyDescent="0.45">
      <c r="G11281" s="497"/>
      <c r="I11281" s="497"/>
      <c r="M11281" s="497"/>
    </row>
    <row r="11282" spans="7:13" x14ac:dyDescent="0.45">
      <c r="G11282" s="497"/>
      <c r="I11282" s="497"/>
      <c r="M11282" s="497"/>
    </row>
    <row r="11283" spans="7:13" x14ac:dyDescent="0.45">
      <c r="G11283" s="497"/>
      <c r="I11283" s="497"/>
      <c r="M11283" s="497"/>
    </row>
    <row r="11284" spans="7:13" x14ac:dyDescent="0.45">
      <c r="G11284" s="497"/>
      <c r="I11284" s="497"/>
      <c r="M11284" s="497"/>
    </row>
    <row r="11285" spans="7:13" x14ac:dyDescent="0.45">
      <c r="G11285" s="497"/>
      <c r="I11285" s="497"/>
      <c r="M11285" s="497"/>
    </row>
    <row r="11286" spans="7:13" x14ac:dyDescent="0.45">
      <c r="G11286" s="497"/>
      <c r="I11286" s="497"/>
      <c r="M11286" s="497"/>
    </row>
    <row r="11287" spans="7:13" x14ac:dyDescent="0.45">
      <c r="G11287" s="497"/>
      <c r="I11287" s="497"/>
      <c r="M11287" s="497"/>
    </row>
    <row r="11288" spans="7:13" x14ac:dyDescent="0.45">
      <c r="G11288" s="497"/>
      <c r="I11288" s="497"/>
      <c r="M11288" s="497"/>
    </row>
    <row r="11289" spans="7:13" x14ac:dyDescent="0.45">
      <c r="G11289" s="497"/>
      <c r="I11289" s="497"/>
      <c r="M11289" s="497"/>
    </row>
    <row r="11290" spans="7:13" x14ac:dyDescent="0.45">
      <c r="G11290" s="497"/>
      <c r="I11290" s="497"/>
      <c r="M11290" s="497"/>
    </row>
    <row r="11291" spans="7:13" x14ac:dyDescent="0.45">
      <c r="G11291" s="497"/>
      <c r="I11291" s="497"/>
      <c r="M11291" s="497"/>
    </row>
    <row r="11292" spans="7:13" x14ac:dyDescent="0.45">
      <c r="G11292" s="497"/>
      <c r="I11292" s="497"/>
      <c r="M11292" s="497"/>
    </row>
    <row r="11293" spans="7:13" x14ac:dyDescent="0.45">
      <c r="G11293" s="497"/>
      <c r="I11293" s="497"/>
      <c r="M11293" s="497"/>
    </row>
    <row r="11294" spans="7:13" x14ac:dyDescent="0.45">
      <c r="G11294" s="497"/>
      <c r="I11294" s="497"/>
      <c r="M11294" s="497"/>
    </row>
    <row r="11295" spans="7:13" x14ac:dyDescent="0.45">
      <c r="G11295" s="497"/>
      <c r="I11295" s="497"/>
      <c r="M11295" s="497"/>
    </row>
    <row r="11296" spans="7:13" x14ac:dyDescent="0.45">
      <c r="G11296" s="497"/>
      <c r="I11296" s="497"/>
      <c r="M11296" s="497"/>
    </row>
    <row r="11297" spans="7:13" x14ac:dyDescent="0.45">
      <c r="G11297" s="497"/>
      <c r="I11297" s="497"/>
      <c r="M11297" s="497"/>
    </row>
    <row r="11298" spans="7:13" x14ac:dyDescent="0.45">
      <c r="G11298" s="497"/>
      <c r="I11298" s="497"/>
      <c r="M11298" s="497"/>
    </row>
    <row r="11299" spans="7:13" x14ac:dyDescent="0.45">
      <c r="G11299" s="497"/>
      <c r="I11299" s="497"/>
      <c r="M11299" s="497"/>
    </row>
    <row r="11300" spans="7:13" x14ac:dyDescent="0.45">
      <c r="G11300" s="497"/>
      <c r="I11300" s="497"/>
      <c r="M11300" s="497"/>
    </row>
    <row r="11301" spans="7:13" x14ac:dyDescent="0.45">
      <c r="G11301" s="497"/>
      <c r="I11301" s="497"/>
      <c r="M11301" s="497"/>
    </row>
    <row r="11302" spans="7:13" x14ac:dyDescent="0.45">
      <c r="G11302" s="497"/>
      <c r="I11302" s="497"/>
      <c r="M11302" s="497"/>
    </row>
    <row r="11303" spans="7:13" x14ac:dyDescent="0.45">
      <c r="G11303" s="497"/>
      <c r="I11303" s="497"/>
      <c r="M11303" s="497"/>
    </row>
    <row r="11304" spans="7:13" x14ac:dyDescent="0.45">
      <c r="G11304" s="497"/>
      <c r="I11304" s="497"/>
      <c r="M11304" s="497"/>
    </row>
    <row r="11305" spans="7:13" x14ac:dyDescent="0.45">
      <c r="G11305" s="497"/>
      <c r="I11305" s="497"/>
      <c r="M11305" s="497"/>
    </row>
    <row r="11306" spans="7:13" x14ac:dyDescent="0.45">
      <c r="G11306" s="497"/>
      <c r="I11306" s="497"/>
      <c r="M11306" s="497"/>
    </row>
    <row r="11307" spans="7:13" x14ac:dyDescent="0.45">
      <c r="G11307" s="497"/>
      <c r="I11307" s="497"/>
      <c r="M11307" s="497"/>
    </row>
    <row r="11308" spans="7:13" x14ac:dyDescent="0.45">
      <c r="G11308" s="497"/>
      <c r="I11308" s="497"/>
      <c r="M11308" s="497"/>
    </row>
    <row r="11309" spans="7:13" x14ac:dyDescent="0.45">
      <c r="G11309" s="497"/>
      <c r="I11309" s="497"/>
      <c r="M11309" s="497"/>
    </row>
    <row r="11310" spans="7:13" x14ac:dyDescent="0.45">
      <c r="G11310" s="497"/>
      <c r="I11310" s="497"/>
      <c r="M11310" s="497"/>
    </row>
    <row r="11311" spans="7:13" x14ac:dyDescent="0.45">
      <c r="G11311" s="497"/>
      <c r="I11311" s="497"/>
      <c r="M11311" s="497"/>
    </row>
    <row r="11312" spans="7:13" x14ac:dyDescent="0.45">
      <c r="G11312" s="497"/>
      <c r="I11312" s="497"/>
      <c r="M11312" s="497"/>
    </row>
    <row r="11313" spans="7:13" x14ac:dyDescent="0.45">
      <c r="G11313" s="497"/>
      <c r="I11313" s="497"/>
      <c r="M11313" s="497"/>
    </row>
    <row r="11314" spans="7:13" x14ac:dyDescent="0.45">
      <c r="G11314" s="497"/>
      <c r="I11314" s="497"/>
      <c r="M11314" s="497"/>
    </row>
    <row r="11315" spans="7:13" x14ac:dyDescent="0.45">
      <c r="G11315" s="497"/>
      <c r="I11315" s="497"/>
      <c r="M11315" s="497"/>
    </row>
    <row r="11316" spans="7:13" x14ac:dyDescent="0.45">
      <c r="G11316" s="497"/>
      <c r="I11316" s="497"/>
      <c r="M11316" s="497"/>
    </row>
    <row r="11317" spans="7:13" x14ac:dyDescent="0.45">
      <c r="G11317" s="497"/>
      <c r="I11317" s="497"/>
      <c r="M11317" s="497"/>
    </row>
    <row r="11318" spans="7:13" x14ac:dyDescent="0.45">
      <c r="G11318" s="497"/>
      <c r="I11318" s="497"/>
      <c r="M11318" s="497"/>
    </row>
    <row r="11319" spans="7:13" x14ac:dyDescent="0.45">
      <c r="G11319" s="497"/>
      <c r="I11319" s="497"/>
      <c r="M11319" s="497"/>
    </row>
    <row r="11320" spans="7:13" x14ac:dyDescent="0.45">
      <c r="G11320" s="497"/>
      <c r="I11320" s="497"/>
      <c r="M11320" s="497"/>
    </row>
    <row r="11321" spans="7:13" x14ac:dyDescent="0.45">
      <c r="G11321" s="497"/>
      <c r="I11321" s="497"/>
      <c r="M11321" s="497"/>
    </row>
    <row r="11322" spans="7:13" x14ac:dyDescent="0.45">
      <c r="G11322" s="497"/>
      <c r="I11322" s="497"/>
      <c r="M11322" s="497"/>
    </row>
    <row r="11323" spans="7:13" x14ac:dyDescent="0.45">
      <c r="G11323" s="497"/>
      <c r="I11323" s="497"/>
      <c r="M11323" s="497"/>
    </row>
    <row r="11324" spans="7:13" x14ac:dyDescent="0.45">
      <c r="G11324" s="497"/>
      <c r="I11324" s="497"/>
      <c r="M11324" s="497"/>
    </row>
    <row r="11325" spans="7:13" x14ac:dyDescent="0.45">
      <c r="G11325" s="497"/>
      <c r="I11325" s="497"/>
      <c r="M11325" s="497"/>
    </row>
    <row r="11326" spans="7:13" x14ac:dyDescent="0.45">
      <c r="G11326" s="497"/>
      <c r="I11326" s="497"/>
      <c r="M11326" s="497"/>
    </row>
    <row r="11327" spans="7:13" x14ac:dyDescent="0.45">
      <c r="G11327" s="497"/>
      <c r="I11327" s="497"/>
      <c r="M11327" s="497"/>
    </row>
    <row r="11328" spans="7:13" x14ac:dyDescent="0.45">
      <c r="G11328" s="497"/>
      <c r="I11328" s="497"/>
      <c r="M11328" s="497"/>
    </row>
    <row r="11329" spans="7:13" x14ac:dyDescent="0.45">
      <c r="G11329" s="497"/>
      <c r="I11329" s="497"/>
      <c r="M11329" s="497"/>
    </row>
    <row r="11330" spans="7:13" x14ac:dyDescent="0.45">
      <c r="G11330" s="497"/>
      <c r="I11330" s="497"/>
      <c r="M11330" s="497"/>
    </row>
    <row r="11331" spans="7:13" x14ac:dyDescent="0.45">
      <c r="G11331" s="497"/>
      <c r="I11331" s="497"/>
      <c r="M11331" s="497"/>
    </row>
    <row r="11332" spans="7:13" x14ac:dyDescent="0.45">
      <c r="G11332" s="497"/>
      <c r="I11332" s="497"/>
      <c r="M11332" s="497"/>
    </row>
    <row r="11333" spans="7:13" x14ac:dyDescent="0.45">
      <c r="G11333" s="497"/>
      <c r="I11333" s="497"/>
      <c r="M11333" s="497"/>
    </row>
    <row r="11334" spans="7:13" x14ac:dyDescent="0.45">
      <c r="I11334" s="497"/>
    </row>
    <row r="11335" spans="7:13" x14ac:dyDescent="0.45">
      <c r="I11335" s="497"/>
    </row>
    <row r="11336" spans="7:13" x14ac:dyDescent="0.45">
      <c r="G11336" s="497"/>
      <c r="I11336" s="497"/>
      <c r="M11336" s="497"/>
    </row>
    <row r="11337" spans="7:13" x14ac:dyDescent="0.45">
      <c r="I11337" s="497"/>
    </row>
    <row r="11338" spans="7:13" x14ac:dyDescent="0.45">
      <c r="G11338" s="497"/>
      <c r="I11338" s="497"/>
      <c r="M11338" s="497"/>
    </row>
    <row r="11339" spans="7:13" x14ac:dyDescent="0.45">
      <c r="I11339" s="497"/>
    </row>
    <row r="11340" spans="7:13" x14ac:dyDescent="0.45">
      <c r="G11340" s="497"/>
      <c r="I11340" s="497"/>
      <c r="M11340" s="517"/>
    </row>
    <row r="11341" spans="7:13" x14ac:dyDescent="0.45">
      <c r="G11341" s="497"/>
      <c r="I11341" s="497"/>
      <c r="M11341" s="497"/>
    </row>
    <row r="11342" spans="7:13" x14ac:dyDescent="0.45">
      <c r="I11342" s="497"/>
    </row>
    <row r="11343" spans="7:13" x14ac:dyDescent="0.45">
      <c r="I11343" s="497"/>
    </row>
    <row r="11344" spans="7:13" x14ac:dyDescent="0.45">
      <c r="G11344" s="497"/>
      <c r="I11344" s="497"/>
      <c r="M11344" s="497"/>
    </row>
    <row r="11345" spans="7:13" x14ac:dyDescent="0.45">
      <c r="G11345" s="497"/>
      <c r="I11345" s="497"/>
      <c r="M11345" s="497"/>
    </row>
    <row r="11346" spans="7:13" x14ac:dyDescent="0.45">
      <c r="G11346" s="497"/>
      <c r="I11346" s="497"/>
      <c r="M11346" s="497"/>
    </row>
    <row r="11347" spans="7:13" x14ac:dyDescent="0.45">
      <c r="I11347" s="497"/>
    </row>
    <row r="11348" spans="7:13" x14ac:dyDescent="0.45">
      <c r="G11348" s="497"/>
      <c r="I11348" s="497"/>
      <c r="M11348" s="497"/>
    </row>
    <row r="11349" spans="7:13" x14ac:dyDescent="0.45">
      <c r="I11349" s="497"/>
    </row>
    <row r="11350" spans="7:13" x14ac:dyDescent="0.45">
      <c r="G11350" s="497"/>
      <c r="I11350" s="497"/>
      <c r="M11350" s="497"/>
    </row>
    <row r="11351" spans="7:13" x14ac:dyDescent="0.45">
      <c r="I11351" s="497"/>
    </row>
    <row r="11352" spans="7:13" x14ac:dyDescent="0.45">
      <c r="I11352" s="497"/>
    </row>
    <row r="11353" spans="7:13" x14ac:dyDescent="0.45">
      <c r="G11353" s="497"/>
      <c r="I11353" s="497"/>
      <c r="M11353" s="515"/>
    </row>
    <row r="11354" spans="7:13" x14ac:dyDescent="0.45">
      <c r="G11354" s="497"/>
      <c r="I11354" s="497"/>
      <c r="M11354" s="515"/>
    </row>
    <row r="11355" spans="7:13" x14ac:dyDescent="0.45">
      <c r="G11355" s="497"/>
      <c r="I11355" s="497"/>
      <c r="M11355" s="515"/>
    </row>
    <row r="11356" spans="7:13" x14ac:dyDescent="0.45">
      <c r="G11356" s="497"/>
      <c r="I11356" s="497"/>
      <c r="M11356" s="515"/>
    </row>
    <row r="11357" spans="7:13" x14ac:dyDescent="0.45">
      <c r="G11357" s="497"/>
      <c r="I11357" s="497"/>
      <c r="M11357" s="515"/>
    </row>
    <row r="11358" spans="7:13" x14ac:dyDescent="0.45">
      <c r="G11358" s="497"/>
      <c r="I11358" s="497"/>
      <c r="M11358" s="515"/>
    </row>
    <row r="11359" spans="7:13" x14ac:dyDescent="0.45">
      <c r="G11359" s="497"/>
      <c r="I11359" s="497"/>
      <c r="M11359" s="515"/>
    </row>
    <row r="11360" spans="7:13" x14ac:dyDescent="0.45">
      <c r="G11360" s="497"/>
      <c r="I11360" s="497"/>
      <c r="M11360" s="515"/>
    </row>
    <row r="11361" spans="7:13" x14ac:dyDescent="0.45">
      <c r="G11361" s="497"/>
      <c r="I11361" s="497"/>
      <c r="M11361" s="515"/>
    </row>
    <row r="11362" spans="7:13" x14ac:dyDescent="0.45">
      <c r="G11362" s="497"/>
      <c r="I11362" s="497"/>
      <c r="M11362" s="515"/>
    </row>
    <row r="11363" spans="7:13" x14ac:dyDescent="0.45">
      <c r="G11363" s="497"/>
      <c r="I11363" s="497"/>
      <c r="M11363" s="515"/>
    </row>
    <row r="11364" spans="7:13" x14ac:dyDescent="0.45">
      <c r="G11364" s="497"/>
      <c r="I11364" s="497"/>
      <c r="M11364" s="515"/>
    </row>
    <row r="11365" spans="7:13" x14ac:dyDescent="0.45">
      <c r="G11365" s="497"/>
      <c r="I11365" s="497"/>
      <c r="M11365" s="515"/>
    </row>
    <row r="11366" spans="7:13" x14ac:dyDescent="0.45">
      <c r="G11366" s="497"/>
      <c r="I11366" s="497"/>
      <c r="M11366" s="515"/>
    </row>
    <row r="11367" spans="7:13" x14ac:dyDescent="0.45">
      <c r="G11367" s="497"/>
      <c r="I11367" s="497"/>
      <c r="M11367" s="515"/>
    </row>
    <row r="11368" spans="7:13" x14ac:dyDescent="0.45">
      <c r="G11368" s="497"/>
      <c r="I11368" s="497"/>
      <c r="M11368" s="515"/>
    </row>
    <row r="11369" spans="7:13" x14ac:dyDescent="0.45">
      <c r="G11369" s="497"/>
      <c r="I11369" s="497"/>
      <c r="M11369" s="515"/>
    </row>
    <row r="11370" spans="7:13" x14ac:dyDescent="0.45">
      <c r="G11370" s="497"/>
      <c r="I11370" s="497"/>
      <c r="M11370" s="515"/>
    </row>
    <row r="11371" spans="7:13" x14ac:dyDescent="0.45">
      <c r="G11371" s="497"/>
      <c r="I11371" s="497"/>
      <c r="M11371" s="515"/>
    </row>
    <row r="11372" spans="7:13" x14ac:dyDescent="0.45">
      <c r="G11372" s="497"/>
      <c r="I11372" s="497"/>
      <c r="M11372" s="515"/>
    </row>
    <row r="11373" spans="7:13" x14ac:dyDescent="0.45">
      <c r="G11373" s="497"/>
      <c r="I11373" s="497"/>
      <c r="M11373" s="515"/>
    </row>
    <row r="11374" spans="7:13" x14ac:dyDescent="0.45">
      <c r="G11374" s="497"/>
      <c r="I11374" s="497"/>
      <c r="M11374" s="515"/>
    </row>
    <row r="11375" spans="7:13" x14ac:dyDescent="0.45">
      <c r="G11375" s="497"/>
      <c r="I11375" s="497"/>
      <c r="M11375" s="515"/>
    </row>
    <row r="11376" spans="7:13" x14ac:dyDescent="0.45">
      <c r="G11376" s="497"/>
      <c r="I11376" s="497"/>
      <c r="M11376" s="515"/>
    </row>
    <row r="11377" spans="7:13" x14ac:dyDescent="0.45">
      <c r="G11377" s="497"/>
      <c r="I11377" s="497"/>
      <c r="M11377" s="515"/>
    </row>
    <row r="11378" spans="7:13" x14ac:dyDescent="0.45">
      <c r="G11378" s="497"/>
      <c r="I11378" s="497"/>
      <c r="M11378" s="515"/>
    </row>
    <row r="11379" spans="7:13" x14ac:dyDescent="0.45">
      <c r="G11379" s="497"/>
      <c r="I11379" s="497"/>
      <c r="M11379" s="515"/>
    </row>
    <row r="11380" spans="7:13" x14ac:dyDescent="0.45">
      <c r="G11380" s="497"/>
      <c r="I11380" s="497"/>
      <c r="M11380" s="515"/>
    </row>
    <row r="11381" spans="7:13" x14ac:dyDescent="0.45">
      <c r="G11381" s="497"/>
      <c r="I11381" s="497"/>
      <c r="M11381" s="515"/>
    </row>
    <row r="11382" spans="7:13" x14ac:dyDescent="0.45">
      <c r="G11382" s="497"/>
      <c r="I11382" s="497"/>
      <c r="M11382" s="515"/>
    </row>
    <row r="11383" spans="7:13" x14ac:dyDescent="0.45">
      <c r="G11383" s="497"/>
      <c r="I11383" s="497"/>
      <c r="M11383" s="515"/>
    </row>
    <row r="11384" spans="7:13" x14ac:dyDescent="0.45">
      <c r="G11384" s="520"/>
      <c r="I11384" s="497"/>
      <c r="M11384" s="497"/>
    </row>
    <row r="11385" spans="7:13" x14ac:dyDescent="0.45">
      <c r="G11385" s="497"/>
      <c r="I11385" s="497"/>
      <c r="M11385" s="515"/>
    </row>
    <row r="11386" spans="7:13" x14ac:dyDescent="0.45">
      <c r="G11386" s="497"/>
      <c r="I11386" s="497"/>
      <c r="M11386" s="515"/>
    </row>
    <row r="11387" spans="7:13" x14ac:dyDescent="0.45">
      <c r="G11387" s="497"/>
      <c r="I11387" s="497"/>
      <c r="M11387" s="515"/>
    </row>
    <row r="11388" spans="7:13" x14ac:dyDescent="0.45">
      <c r="G11388" s="497"/>
      <c r="I11388" s="497"/>
      <c r="M11388" s="515"/>
    </row>
    <row r="11389" spans="7:13" x14ac:dyDescent="0.45">
      <c r="G11389" s="497"/>
      <c r="I11389" s="497"/>
      <c r="M11389" s="515"/>
    </row>
    <row r="11390" spans="7:13" x14ac:dyDescent="0.45">
      <c r="G11390" s="497"/>
      <c r="I11390" s="497"/>
      <c r="M11390" s="515"/>
    </row>
    <row r="11391" spans="7:13" x14ac:dyDescent="0.45">
      <c r="G11391" s="497"/>
      <c r="I11391" s="497"/>
      <c r="M11391" s="515"/>
    </row>
    <row r="11392" spans="7:13" x14ac:dyDescent="0.45">
      <c r="G11392" s="497"/>
      <c r="I11392" s="497"/>
      <c r="M11392" s="515"/>
    </row>
    <row r="11393" spans="7:13" x14ac:dyDescent="0.45">
      <c r="G11393" s="520"/>
      <c r="I11393" s="497"/>
      <c r="M11393" s="497"/>
    </row>
    <row r="11394" spans="7:13" x14ac:dyDescent="0.45">
      <c r="G11394" s="497"/>
      <c r="I11394" s="497"/>
      <c r="M11394" s="515"/>
    </row>
    <row r="11395" spans="7:13" x14ac:dyDescent="0.45">
      <c r="G11395" s="497"/>
      <c r="I11395" s="497"/>
      <c r="M11395" s="515"/>
    </row>
    <row r="11396" spans="7:13" x14ac:dyDescent="0.45">
      <c r="G11396" s="497"/>
      <c r="I11396" s="497"/>
      <c r="M11396" s="515"/>
    </row>
    <row r="11397" spans="7:13" x14ac:dyDescent="0.45">
      <c r="G11397" s="520"/>
      <c r="I11397" s="497"/>
      <c r="M11397" s="497"/>
    </row>
    <row r="11398" spans="7:13" x14ac:dyDescent="0.45">
      <c r="G11398" s="497"/>
      <c r="I11398" s="497"/>
      <c r="M11398" s="515"/>
    </row>
    <row r="11399" spans="7:13" x14ac:dyDescent="0.45">
      <c r="G11399" s="497"/>
      <c r="I11399" s="497"/>
      <c r="M11399" s="515"/>
    </row>
    <row r="11400" spans="7:13" x14ac:dyDescent="0.45">
      <c r="G11400" s="497"/>
      <c r="I11400" s="497"/>
      <c r="M11400" s="515"/>
    </row>
    <row r="11401" spans="7:13" x14ac:dyDescent="0.45">
      <c r="G11401" s="497"/>
      <c r="I11401" s="497"/>
      <c r="M11401" s="515"/>
    </row>
    <row r="11402" spans="7:13" x14ac:dyDescent="0.45">
      <c r="G11402" s="497"/>
      <c r="I11402" s="497"/>
      <c r="M11402" s="515"/>
    </row>
    <row r="11403" spans="7:13" x14ac:dyDescent="0.45">
      <c r="G11403" s="497"/>
      <c r="I11403" s="497"/>
      <c r="M11403" s="515"/>
    </row>
    <row r="11404" spans="7:13" x14ac:dyDescent="0.45">
      <c r="G11404" s="497"/>
      <c r="I11404" s="497"/>
      <c r="M11404" s="515"/>
    </row>
    <row r="11405" spans="7:13" x14ac:dyDescent="0.45">
      <c r="G11405" s="497"/>
      <c r="I11405" s="497"/>
      <c r="M11405" s="515"/>
    </row>
    <row r="11406" spans="7:13" x14ac:dyDescent="0.45">
      <c r="G11406" s="497"/>
      <c r="I11406" s="497"/>
      <c r="M11406" s="515"/>
    </row>
    <row r="11407" spans="7:13" x14ac:dyDescent="0.45">
      <c r="G11407" s="497"/>
      <c r="I11407" s="497"/>
      <c r="M11407" s="515"/>
    </row>
    <row r="11408" spans="7:13" x14ac:dyDescent="0.45">
      <c r="G11408" s="497"/>
      <c r="I11408" s="497"/>
      <c r="M11408" s="515"/>
    </row>
    <row r="11409" spans="7:13" x14ac:dyDescent="0.45">
      <c r="G11409" s="520"/>
      <c r="I11409" s="497"/>
      <c r="M11409" s="497"/>
    </row>
    <row r="11410" spans="7:13" x14ac:dyDescent="0.45">
      <c r="G11410" s="497"/>
      <c r="I11410" s="497"/>
      <c r="M11410" s="515"/>
    </row>
    <row r="11411" spans="7:13" x14ac:dyDescent="0.45">
      <c r="G11411" s="497"/>
      <c r="I11411" s="497"/>
      <c r="M11411" s="515"/>
    </row>
    <row r="11412" spans="7:13" x14ac:dyDescent="0.45">
      <c r="G11412" s="497"/>
      <c r="I11412" s="497"/>
      <c r="M11412" s="515"/>
    </row>
    <row r="11413" spans="7:13" x14ac:dyDescent="0.45">
      <c r="G11413" s="497"/>
      <c r="I11413" s="497"/>
      <c r="M11413" s="515"/>
    </row>
    <row r="11414" spans="7:13" x14ac:dyDescent="0.45">
      <c r="G11414" s="497"/>
      <c r="I11414" s="497"/>
      <c r="M11414" s="515"/>
    </row>
    <row r="11415" spans="7:13" x14ac:dyDescent="0.45">
      <c r="G11415" s="497"/>
      <c r="I11415" s="497"/>
      <c r="M11415" s="515"/>
    </row>
    <row r="11416" spans="7:13" x14ac:dyDescent="0.45">
      <c r="G11416" s="497"/>
      <c r="I11416" s="497"/>
      <c r="M11416" s="515"/>
    </row>
    <row r="11417" spans="7:13" x14ac:dyDescent="0.45">
      <c r="G11417" s="497"/>
      <c r="I11417" s="497"/>
      <c r="M11417" s="515"/>
    </row>
    <row r="11418" spans="7:13" x14ac:dyDescent="0.45">
      <c r="G11418" s="497"/>
      <c r="I11418" s="497"/>
      <c r="M11418" s="515"/>
    </row>
    <row r="11419" spans="7:13" x14ac:dyDescent="0.45">
      <c r="G11419" s="497"/>
      <c r="I11419" s="497"/>
      <c r="M11419" s="515"/>
    </row>
    <row r="11420" spans="7:13" x14ac:dyDescent="0.45">
      <c r="G11420" s="497"/>
      <c r="I11420" s="497"/>
      <c r="M11420" s="515"/>
    </row>
    <row r="11421" spans="7:13" x14ac:dyDescent="0.45">
      <c r="G11421" s="497"/>
      <c r="I11421" s="497"/>
      <c r="M11421" s="515"/>
    </row>
    <row r="11422" spans="7:13" x14ac:dyDescent="0.45">
      <c r="G11422" s="497"/>
      <c r="I11422" s="497"/>
      <c r="M11422" s="515"/>
    </row>
    <row r="11423" spans="7:13" x14ac:dyDescent="0.45">
      <c r="G11423" s="497"/>
      <c r="I11423" s="497"/>
      <c r="M11423" s="515"/>
    </row>
    <row r="11424" spans="7:13" x14ac:dyDescent="0.45">
      <c r="G11424" s="497"/>
      <c r="I11424" s="497"/>
      <c r="M11424" s="515"/>
    </row>
    <row r="11425" spans="7:13" x14ac:dyDescent="0.45">
      <c r="G11425" s="497"/>
      <c r="I11425" s="497"/>
      <c r="M11425" s="515"/>
    </row>
    <row r="11426" spans="7:13" x14ac:dyDescent="0.45">
      <c r="G11426" s="497"/>
      <c r="I11426" s="497"/>
      <c r="M11426" s="515"/>
    </row>
    <row r="11427" spans="7:13" x14ac:dyDescent="0.45">
      <c r="G11427" s="497"/>
      <c r="I11427" s="497"/>
      <c r="M11427" s="515"/>
    </row>
    <row r="11428" spans="7:13" x14ac:dyDescent="0.45">
      <c r="G11428" s="497"/>
      <c r="I11428" s="497"/>
      <c r="M11428" s="515"/>
    </row>
    <row r="11429" spans="7:13" x14ac:dyDescent="0.45">
      <c r="G11429" s="520"/>
      <c r="I11429" s="497"/>
      <c r="M11429" s="497"/>
    </row>
    <row r="11430" spans="7:13" x14ac:dyDescent="0.45">
      <c r="G11430" s="497"/>
      <c r="I11430" s="497"/>
      <c r="M11430" s="515"/>
    </row>
    <row r="11431" spans="7:13" x14ac:dyDescent="0.45">
      <c r="G11431" s="520"/>
      <c r="I11431" s="497"/>
      <c r="M11431" s="497"/>
    </row>
    <row r="11432" spans="7:13" x14ac:dyDescent="0.45">
      <c r="G11432" s="497"/>
      <c r="I11432" s="497"/>
      <c r="M11432" s="515"/>
    </row>
    <row r="11433" spans="7:13" x14ac:dyDescent="0.45">
      <c r="G11433" s="497"/>
      <c r="I11433" s="497"/>
      <c r="M11433" s="515"/>
    </row>
    <row r="11434" spans="7:13" x14ac:dyDescent="0.45">
      <c r="G11434" s="497"/>
      <c r="I11434" s="497"/>
      <c r="M11434" s="515"/>
    </row>
    <row r="11435" spans="7:13" x14ac:dyDescent="0.45">
      <c r="G11435" s="520"/>
      <c r="I11435" s="497"/>
      <c r="M11435" s="497"/>
    </row>
    <row r="11436" spans="7:13" x14ac:dyDescent="0.45">
      <c r="G11436" s="520"/>
      <c r="I11436" s="497"/>
      <c r="M11436" s="497"/>
    </row>
    <row r="11437" spans="7:13" x14ac:dyDescent="0.45">
      <c r="G11437" s="497"/>
      <c r="I11437" s="497"/>
      <c r="M11437" s="515"/>
    </row>
    <row r="11438" spans="7:13" x14ac:dyDescent="0.45">
      <c r="G11438" s="497"/>
      <c r="I11438" s="497"/>
      <c r="M11438" s="515"/>
    </row>
    <row r="11439" spans="7:13" x14ac:dyDescent="0.45">
      <c r="G11439" s="497"/>
      <c r="I11439" s="497"/>
      <c r="M11439" s="515"/>
    </row>
    <row r="11440" spans="7:13" x14ac:dyDescent="0.45">
      <c r="G11440" s="497"/>
      <c r="I11440" s="497"/>
      <c r="M11440" s="515"/>
    </row>
    <row r="11441" spans="7:13" x14ac:dyDescent="0.45">
      <c r="G11441" s="497"/>
      <c r="I11441" s="497"/>
      <c r="M11441" s="515"/>
    </row>
    <row r="11442" spans="7:13" x14ac:dyDescent="0.45">
      <c r="G11442" s="497"/>
      <c r="I11442" s="497"/>
      <c r="M11442" s="515"/>
    </row>
    <row r="11443" spans="7:13" x14ac:dyDescent="0.45">
      <c r="G11443" s="497"/>
      <c r="I11443" s="497"/>
      <c r="M11443" s="515"/>
    </row>
    <row r="11444" spans="7:13" x14ac:dyDescent="0.45">
      <c r="G11444" s="497"/>
      <c r="I11444" s="497"/>
      <c r="M11444" s="515"/>
    </row>
    <row r="11445" spans="7:13" x14ac:dyDescent="0.45">
      <c r="G11445" s="497"/>
      <c r="I11445" s="497"/>
      <c r="M11445" s="515"/>
    </row>
    <row r="11446" spans="7:13" x14ac:dyDescent="0.45">
      <c r="G11446" s="497"/>
      <c r="I11446" s="497"/>
      <c r="M11446" s="515"/>
    </row>
    <row r="11447" spans="7:13" x14ac:dyDescent="0.45">
      <c r="G11447" s="497"/>
      <c r="I11447" s="497"/>
      <c r="M11447" s="515"/>
    </row>
    <row r="11448" spans="7:13" x14ac:dyDescent="0.45">
      <c r="G11448" s="497"/>
      <c r="I11448" s="497"/>
      <c r="M11448" s="515"/>
    </row>
    <row r="11449" spans="7:13" x14ac:dyDescent="0.45">
      <c r="G11449" s="497"/>
      <c r="I11449" s="497"/>
      <c r="M11449" s="515"/>
    </row>
    <row r="11450" spans="7:13" x14ac:dyDescent="0.45">
      <c r="G11450" s="497"/>
      <c r="I11450" s="497"/>
      <c r="M11450" s="515"/>
    </row>
    <row r="11451" spans="7:13" x14ac:dyDescent="0.45">
      <c r="G11451" s="497"/>
      <c r="I11451" s="497"/>
      <c r="M11451" s="515"/>
    </row>
    <row r="11452" spans="7:13" x14ac:dyDescent="0.45">
      <c r="G11452" s="497"/>
      <c r="I11452" s="497"/>
      <c r="M11452" s="515"/>
    </row>
    <row r="11453" spans="7:13" x14ac:dyDescent="0.45">
      <c r="G11453" s="497"/>
      <c r="I11453" s="497"/>
      <c r="M11453" s="515"/>
    </row>
    <row r="11454" spans="7:13" x14ac:dyDescent="0.45">
      <c r="G11454" s="497"/>
      <c r="I11454" s="497"/>
      <c r="M11454" s="515"/>
    </row>
    <row r="11455" spans="7:13" x14ac:dyDescent="0.45">
      <c r="G11455" s="497"/>
      <c r="I11455" s="497"/>
      <c r="M11455" s="515"/>
    </row>
    <row r="11456" spans="7:13" x14ac:dyDescent="0.45">
      <c r="G11456" s="497"/>
      <c r="I11456" s="497"/>
      <c r="M11456" s="515"/>
    </row>
    <row r="11457" spans="7:13" x14ac:dyDescent="0.45">
      <c r="G11457" s="497"/>
      <c r="I11457" s="497"/>
      <c r="M11457" s="515"/>
    </row>
    <row r="11458" spans="7:13" x14ac:dyDescent="0.45">
      <c r="G11458" s="497"/>
      <c r="I11458" s="497"/>
      <c r="M11458" s="515"/>
    </row>
    <row r="11459" spans="7:13" x14ac:dyDescent="0.45">
      <c r="G11459" s="497"/>
      <c r="I11459" s="497"/>
      <c r="M11459" s="515"/>
    </row>
    <row r="11460" spans="7:13" x14ac:dyDescent="0.45">
      <c r="G11460" s="497"/>
      <c r="I11460" s="497"/>
      <c r="M11460" s="515"/>
    </row>
    <row r="11461" spans="7:13" x14ac:dyDescent="0.45">
      <c r="G11461" s="520"/>
      <c r="I11461" s="497"/>
      <c r="M11461" s="497"/>
    </row>
    <row r="11462" spans="7:13" x14ac:dyDescent="0.45">
      <c r="G11462" s="497"/>
      <c r="I11462" s="497"/>
      <c r="M11462" s="515"/>
    </row>
    <row r="11463" spans="7:13" x14ac:dyDescent="0.45">
      <c r="G11463" s="497"/>
      <c r="I11463" s="497"/>
      <c r="M11463" s="515"/>
    </row>
    <row r="11464" spans="7:13" x14ac:dyDescent="0.45">
      <c r="G11464" s="497"/>
      <c r="I11464" s="497"/>
      <c r="M11464" s="515"/>
    </row>
    <row r="11465" spans="7:13" x14ac:dyDescent="0.45">
      <c r="G11465" s="497"/>
      <c r="I11465" s="497"/>
      <c r="M11465" s="515"/>
    </row>
    <row r="11466" spans="7:13" x14ac:dyDescent="0.45">
      <c r="G11466" s="497"/>
      <c r="I11466" s="497"/>
      <c r="M11466" s="515"/>
    </row>
    <row r="11467" spans="7:13" x14ac:dyDescent="0.45">
      <c r="G11467" s="497"/>
      <c r="I11467" s="497"/>
      <c r="M11467" s="515"/>
    </row>
    <row r="11468" spans="7:13" x14ac:dyDescent="0.45">
      <c r="G11468" s="520"/>
      <c r="I11468" s="497"/>
      <c r="M11468" s="497"/>
    </row>
    <row r="11469" spans="7:13" x14ac:dyDescent="0.45">
      <c r="G11469" s="520"/>
      <c r="I11469" s="497"/>
      <c r="M11469" s="497"/>
    </row>
    <row r="11470" spans="7:13" x14ac:dyDescent="0.45">
      <c r="G11470" s="520"/>
      <c r="I11470" s="497"/>
      <c r="M11470" s="497"/>
    </row>
    <row r="11471" spans="7:13" x14ac:dyDescent="0.45">
      <c r="G11471" s="497"/>
      <c r="I11471" s="497"/>
      <c r="M11471" s="515"/>
    </row>
    <row r="11472" spans="7:13" x14ac:dyDescent="0.45">
      <c r="G11472" s="520"/>
      <c r="I11472" s="497"/>
      <c r="M11472" s="497"/>
    </row>
    <row r="11473" spans="7:13" x14ac:dyDescent="0.45">
      <c r="G11473" s="497"/>
      <c r="I11473" s="497"/>
      <c r="M11473" s="515"/>
    </row>
    <row r="11474" spans="7:13" x14ac:dyDescent="0.45">
      <c r="G11474" s="497"/>
      <c r="I11474" s="497"/>
      <c r="M11474" s="515"/>
    </row>
    <row r="11475" spans="7:13" x14ac:dyDescent="0.45">
      <c r="G11475" s="497"/>
      <c r="I11475" s="497"/>
      <c r="M11475" s="515"/>
    </row>
    <row r="11476" spans="7:13" x14ac:dyDescent="0.45">
      <c r="G11476" s="497"/>
      <c r="I11476" s="497"/>
      <c r="M11476" s="515"/>
    </row>
    <row r="11477" spans="7:13" x14ac:dyDescent="0.45">
      <c r="G11477" s="497"/>
      <c r="I11477" s="497"/>
      <c r="M11477" s="515"/>
    </row>
    <row r="11478" spans="7:13" x14ac:dyDescent="0.45">
      <c r="G11478" s="497"/>
      <c r="I11478" s="497"/>
      <c r="M11478" s="515"/>
    </row>
    <row r="11479" spans="7:13" x14ac:dyDescent="0.45">
      <c r="G11479" s="497"/>
      <c r="I11479" s="497"/>
      <c r="M11479" s="515"/>
    </row>
    <row r="11480" spans="7:13" x14ac:dyDescent="0.45">
      <c r="G11480" s="520"/>
      <c r="I11480" s="497"/>
      <c r="M11480" s="497"/>
    </row>
    <row r="11481" spans="7:13" x14ac:dyDescent="0.45">
      <c r="G11481" s="497"/>
      <c r="I11481" s="497"/>
      <c r="M11481" s="515"/>
    </row>
    <row r="11482" spans="7:13" x14ac:dyDescent="0.45">
      <c r="G11482" s="497"/>
      <c r="I11482" s="497"/>
      <c r="M11482" s="515"/>
    </row>
    <row r="11483" spans="7:13" x14ac:dyDescent="0.45">
      <c r="G11483" s="520"/>
      <c r="I11483" s="497"/>
      <c r="M11483" s="497"/>
    </row>
    <row r="11484" spans="7:13" x14ac:dyDescent="0.45">
      <c r="G11484" s="497"/>
      <c r="I11484" s="497"/>
      <c r="M11484" s="515"/>
    </row>
    <row r="11485" spans="7:13" x14ac:dyDescent="0.45">
      <c r="G11485" s="497"/>
      <c r="I11485" s="497"/>
      <c r="M11485" s="515"/>
    </row>
    <row r="11486" spans="7:13" x14ac:dyDescent="0.45">
      <c r="G11486" s="497"/>
      <c r="I11486" s="497"/>
      <c r="M11486" s="515"/>
    </row>
    <row r="11487" spans="7:13" x14ac:dyDescent="0.45">
      <c r="G11487" s="497"/>
      <c r="I11487" s="497"/>
      <c r="M11487" s="515"/>
    </row>
    <row r="11488" spans="7:13" x14ac:dyDescent="0.45">
      <c r="G11488" s="497"/>
      <c r="I11488" s="497"/>
      <c r="M11488" s="515"/>
    </row>
    <row r="11489" spans="7:13" x14ac:dyDescent="0.45">
      <c r="G11489" s="497"/>
      <c r="I11489" s="497"/>
      <c r="M11489" s="515"/>
    </row>
    <row r="11490" spans="7:13" x14ac:dyDescent="0.45">
      <c r="G11490" s="497"/>
      <c r="I11490" s="497"/>
      <c r="M11490" s="515"/>
    </row>
    <row r="11491" spans="7:13" x14ac:dyDescent="0.45">
      <c r="G11491" s="497"/>
      <c r="I11491" s="497"/>
      <c r="M11491" s="515"/>
    </row>
    <row r="11492" spans="7:13" x14ac:dyDescent="0.45">
      <c r="G11492" s="520"/>
      <c r="I11492" s="497"/>
      <c r="M11492" s="497"/>
    </row>
    <row r="11493" spans="7:13" x14ac:dyDescent="0.45">
      <c r="G11493" s="520"/>
      <c r="I11493" s="497"/>
      <c r="M11493" s="497"/>
    </row>
    <row r="11494" spans="7:13" x14ac:dyDescent="0.45">
      <c r="G11494" s="497"/>
      <c r="I11494" s="497"/>
      <c r="M11494" s="515"/>
    </row>
    <row r="11495" spans="7:13" x14ac:dyDescent="0.45">
      <c r="G11495" s="520"/>
      <c r="I11495" s="497"/>
      <c r="M11495" s="497"/>
    </row>
    <row r="11496" spans="7:13" x14ac:dyDescent="0.45">
      <c r="G11496" s="497"/>
      <c r="I11496" s="497"/>
      <c r="M11496" s="515"/>
    </row>
    <row r="11497" spans="7:13" x14ac:dyDescent="0.45">
      <c r="G11497" s="497"/>
      <c r="I11497" s="497"/>
      <c r="M11497" s="515"/>
    </row>
    <row r="11498" spans="7:13" x14ac:dyDescent="0.45">
      <c r="G11498" s="497"/>
      <c r="I11498" s="497"/>
      <c r="M11498" s="515"/>
    </row>
    <row r="11499" spans="7:13" x14ac:dyDescent="0.45">
      <c r="G11499" s="497"/>
      <c r="I11499" s="497"/>
      <c r="M11499" s="515"/>
    </row>
    <row r="11500" spans="7:13" x14ac:dyDescent="0.45">
      <c r="G11500" s="497"/>
      <c r="I11500" s="497"/>
      <c r="M11500" s="515"/>
    </row>
    <row r="11501" spans="7:13" x14ac:dyDescent="0.45">
      <c r="G11501" s="497"/>
      <c r="I11501" s="497"/>
      <c r="M11501" s="515"/>
    </row>
    <row r="11502" spans="7:13" x14ac:dyDescent="0.45">
      <c r="G11502" s="520"/>
      <c r="I11502" s="497"/>
      <c r="M11502" s="497"/>
    </row>
    <row r="11503" spans="7:13" x14ac:dyDescent="0.45">
      <c r="G11503" s="520"/>
      <c r="I11503" s="497"/>
      <c r="M11503" s="497"/>
    </row>
    <row r="11504" spans="7:13" x14ac:dyDescent="0.45">
      <c r="G11504" s="497"/>
      <c r="I11504" s="497"/>
      <c r="M11504" s="515"/>
    </row>
    <row r="11505" spans="7:13" x14ac:dyDescent="0.45">
      <c r="G11505" s="497"/>
      <c r="I11505" s="497"/>
      <c r="M11505" s="515"/>
    </row>
    <row r="11506" spans="7:13" x14ac:dyDescent="0.45">
      <c r="G11506" s="497"/>
      <c r="I11506" s="497"/>
      <c r="M11506" s="515"/>
    </row>
    <row r="11507" spans="7:13" x14ac:dyDescent="0.45">
      <c r="G11507" s="497"/>
      <c r="I11507" s="497"/>
      <c r="M11507" s="515"/>
    </row>
    <row r="11508" spans="7:13" x14ac:dyDescent="0.45">
      <c r="G11508" s="497"/>
      <c r="I11508" s="497"/>
      <c r="M11508" s="515"/>
    </row>
    <row r="11509" spans="7:13" x14ac:dyDescent="0.45">
      <c r="G11509" s="497"/>
      <c r="I11509" s="497"/>
      <c r="M11509" s="515"/>
    </row>
    <row r="11510" spans="7:13" x14ac:dyDescent="0.45">
      <c r="G11510" s="497"/>
      <c r="I11510" s="497"/>
      <c r="M11510" s="515"/>
    </row>
    <row r="11511" spans="7:13" x14ac:dyDescent="0.45">
      <c r="G11511" s="497"/>
      <c r="I11511" s="497"/>
      <c r="M11511" s="515"/>
    </row>
    <row r="11512" spans="7:13" x14ac:dyDescent="0.45">
      <c r="G11512" s="497"/>
      <c r="I11512" s="497"/>
      <c r="M11512" s="515"/>
    </row>
    <row r="11513" spans="7:13" x14ac:dyDescent="0.45">
      <c r="G11513" s="497"/>
      <c r="I11513" s="497"/>
      <c r="M11513" s="515"/>
    </row>
    <row r="11514" spans="7:13" x14ac:dyDescent="0.45">
      <c r="G11514" s="497"/>
      <c r="I11514" s="497"/>
      <c r="M11514" s="515"/>
    </row>
    <row r="11515" spans="7:13" x14ac:dyDescent="0.45">
      <c r="G11515" s="497"/>
      <c r="I11515" s="497"/>
      <c r="M11515" s="515"/>
    </row>
    <row r="11516" spans="7:13" x14ac:dyDescent="0.45">
      <c r="G11516" s="497"/>
      <c r="I11516" s="497"/>
      <c r="M11516" s="515"/>
    </row>
    <row r="11517" spans="7:13" x14ac:dyDescent="0.45">
      <c r="G11517" s="497"/>
      <c r="I11517" s="497"/>
      <c r="M11517" s="515"/>
    </row>
    <row r="11518" spans="7:13" x14ac:dyDescent="0.45">
      <c r="G11518" s="520"/>
      <c r="I11518" s="497"/>
      <c r="M11518" s="497"/>
    </row>
    <row r="11519" spans="7:13" x14ac:dyDescent="0.45">
      <c r="G11519" s="497"/>
      <c r="I11519" s="497"/>
      <c r="M11519" s="515"/>
    </row>
    <row r="11520" spans="7:13" x14ac:dyDescent="0.45">
      <c r="G11520" s="497"/>
      <c r="I11520" s="497"/>
      <c r="M11520" s="515"/>
    </row>
    <row r="11521" spans="7:13" x14ac:dyDescent="0.45">
      <c r="G11521" s="520"/>
      <c r="I11521" s="497"/>
      <c r="M11521" s="497"/>
    </row>
    <row r="11522" spans="7:13" x14ac:dyDescent="0.45">
      <c r="G11522" s="497"/>
      <c r="I11522" s="497"/>
      <c r="M11522" s="515"/>
    </row>
    <row r="11523" spans="7:13" x14ac:dyDescent="0.45">
      <c r="G11523" s="520"/>
      <c r="I11523" s="497"/>
      <c r="M11523" s="497"/>
    </row>
    <row r="11524" spans="7:13" x14ac:dyDescent="0.45">
      <c r="G11524" s="497"/>
      <c r="I11524" s="497"/>
      <c r="M11524" s="515"/>
    </row>
    <row r="11525" spans="7:13" x14ac:dyDescent="0.45">
      <c r="G11525" s="497"/>
      <c r="I11525" s="497"/>
      <c r="M11525" s="515"/>
    </row>
    <row r="11526" spans="7:13" x14ac:dyDescent="0.45">
      <c r="G11526" s="497"/>
      <c r="I11526" s="497"/>
      <c r="M11526" s="515"/>
    </row>
    <row r="11527" spans="7:13" x14ac:dyDescent="0.45">
      <c r="G11527" s="520"/>
      <c r="I11527" s="497"/>
      <c r="M11527" s="497"/>
    </row>
    <row r="11528" spans="7:13" x14ac:dyDescent="0.45">
      <c r="G11528" s="497"/>
      <c r="I11528" s="497"/>
      <c r="M11528" s="515"/>
    </row>
    <row r="11529" spans="7:13" x14ac:dyDescent="0.45">
      <c r="G11529" s="497"/>
      <c r="I11529" s="497"/>
      <c r="M11529" s="515"/>
    </row>
    <row r="11530" spans="7:13" x14ac:dyDescent="0.45">
      <c r="G11530" s="497"/>
      <c r="I11530" s="497"/>
      <c r="M11530" s="515"/>
    </row>
    <row r="11531" spans="7:13" x14ac:dyDescent="0.45">
      <c r="G11531" s="497"/>
      <c r="I11531" s="497"/>
      <c r="M11531" s="515"/>
    </row>
    <row r="11532" spans="7:13" x14ac:dyDescent="0.45">
      <c r="G11532" s="497"/>
      <c r="I11532" s="497"/>
      <c r="M11532" s="515"/>
    </row>
    <row r="11533" spans="7:13" x14ac:dyDescent="0.45">
      <c r="G11533" s="520"/>
      <c r="I11533" s="497"/>
      <c r="M11533" s="497"/>
    </row>
    <row r="11534" spans="7:13" x14ac:dyDescent="0.45">
      <c r="G11534" s="497"/>
      <c r="I11534" s="497"/>
      <c r="M11534" s="515"/>
    </row>
    <row r="11535" spans="7:13" x14ac:dyDescent="0.45">
      <c r="G11535" s="520"/>
      <c r="I11535" s="497"/>
      <c r="M11535" s="497"/>
    </row>
    <row r="11536" spans="7:13" x14ac:dyDescent="0.45">
      <c r="G11536" s="497"/>
      <c r="I11536" s="497"/>
      <c r="M11536" s="515"/>
    </row>
    <row r="11537" spans="7:13" x14ac:dyDescent="0.45">
      <c r="G11537" s="497"/>
      <c r="I11537" s="497"/>
      <c r="M11537" s="515"/>
    </row>
    <row r="11538" spans="7:13" x14ac:dyDescent="0.45">
      <c r="G11538" s="497"/>
      <c r="I11538" s="497"/>
      <c r="M11538" s="515"/>
    </row>
    <row r="11539" spans="7:13" x14ac:dyDescent="0.45">
      <c r="G11539" s="497"/>
      <c r="I11539" s="497"/>
      <c r="M11539" s="515"/>
    </row>
    <row r="11540" spans="7:13" x14ac:dyDescent="0.45">
      <c r="G11540" s="497"/>
      <c r="I11540" s="497"/>
      <c r="M11540" s="515"/>
    </row>
    <row r="11541" spans="7:13" x14ac:dyDescent="0.45">
      <c r="G11541" s="497"/>
      <c r="I11541" s="497"/>
      <c r="M11541" s="515"/>
    </row>
    <row r="11542" spans="7:13" x14ac:dyDescent="0.45">
      <c r="G11542" s="497"/>
      <c r="I11542" s="497"/>
      <c r="M11542" s="515"/>
    </row>
    <row r="11543" spans="7:13" x14ac:dyDescent="0.45">
      <c r="G11543" s="497"/>
      <c r="I11543" s="497"/>
      <c r="M11543" s="515"/>
    </row>
    <row r="11544" spans="7:13" x14ac:dyDescent="0.45">
      <c r="G11544" s="497"/>
      <c r="I11544" s="497"/>
      <c r="M11544" s="515"/>
    </row>
    <row r="11545" spans="7:13" x14ac:dyDescent="0.45">
      <c r="G11545" s="497"/>
      <c r="I11545" s="497"/>
      <c r="M11545" s="515"/>
    </row>
    <row r="11546" spans="7:13" x14ac:dyDescent="0.45">
      <c r="G11546" s="497"/>
      <c r="I11546" s="497"/>
      <c r="M11546" s="515"/>
    </row>
    <row r="11547" spans="7:13" x14ac:dyDescent="0.45">
      <c r="G11547" s="497"/>
      <c r="I11547" s="497"/>
      <c r="M11547" s="515"/>
    </row>
    <row r="11548" spans="7:13" x14ac:dyDescent="0.45">
      <c r="G11548" s="497"/>
      <c r="I11548" s="497"/>
      <c r="M11548" s="515"/>
    </row>
    <row r="11549" spans="7:13" x14ac:dyDescent="0.45">
      <c r="G11549" s="497"/>
      <c r="I11549" s="497"/>
      <c r="M11549" s="515"/>
    </row>
    <row r="11550" spans="7:13" x14ac:dyDescent="0.45">
      <c r="G11550" s="497"/>
      <c r="I11550" s="497"/>
      <c r="M11550" s="515"/>
    </row>
    <row r="11551" spans="7:13" x14ac:dyDescent="0.45">
      <c r="G11551" s="497"/>
      <c r="I11551" s="497"/>
      <c r="M11551" s="515"/>
    </row>
    <row r="11552" spans="7:13" x14ac:dyDescent="0.45">
      <c r="G11552" s="497"/>
      <c r="I11552" s="497"/>
      <c r="M11552" s="515"/>
    </row>
    <row r="11553" spans="7:13" x14ac:dyDescent="0.45">
      <c r="G11553" s="497"/>
      <c r="I11553" s="497"/>
      <c r="M11553" s="515"/>
    </row>
    <row r="11554" spans="7:13" x14ac:dyDescent="0.45">
      <c r="G11554" s="497"/>
      <c r="I11554" s="497"/>
      <c r="M11554" s="515"/>
    </row>
    <row r="11555" spans="7:13" x14ac:dyDescent="0.45">
      <c r="G11555" s="520"/>
      <c r="I11555" s="497"/>
      <c r="M11555" s="497"/>
    </row>
    <row r="11556" spans="7:13" x14ac:dyDescent="0.45">
      <c r="G11556" s="497"/>
      <c r="I11556" s="497"/>
      <c r="M11556" s="515"/>
    </row>
    <row r="11557" spans="7:13" x14ac:dyDescent="0.45">
      <c r="G11557" s="497"/>
      <c r="I11557" s="497"/>
      <c r="M11557" s="515"/>
    </row>
    <row r="11558" spans="7:13" x14ac:dyDescent="0.45">
      <c r="G11558" s="497"/>
      <c r="I11558" s="497"/>
      <c r="M11558" s="515"/>
    </row>
    <row r="11559" spans="7:13" x14ac:dyDescent="0.45">
      <c r="G11559" s="497"/>
      <c r="I11559" s="497"/>
      <c r="M11559" s="515"/>
    </row>
    <row r="11560" spans="7:13" x14ac:dyDescent="0.45">
      <c r="G11560" s="497"/>
      <c r="I11560" s="497"/>
      <c r="M11560" s="515"/>
    </row>
    <row r="11561" spans="7:13" x14ac:dyDescent="0.45">
      <c r="G11561" s="497"/>
      <c r="I11561" s="497"/>
      <c r="M11561" s="515"/>
    </row>
    <row r="11562" spans="7:13" x14ac:dyDescent="0.45">
      <c r="G11562" s="497"/>
      <c r="I11562" s="497"/>
      <c r="M11562" s="515"/>
    </row>
    <row r="11563" spans="7:13" x14ac:dyDescent="0.45">
      <c r="G11563" s="497"/>
      <c r="I11563" s="497"/>
      <c r="M11563" s="515"/>
    </row>
    <row r="11564" spans="7:13" x14ac:dyDescent="0.45">
      <c r="G11564" s="497"/>
      <c r="I11564" s="497"/>
      <c r="M11564" s="515"/>
    </row>
    <row r="11565" spans="7:13" x14ac:dyDescent="0.45">
      <c r="G11565" s="497"/>
      <c r="I11565" s="497"/>
      <c r="M11565" s="515"/>
    </row>
    <row r="11566" spans="7:13" x14ac:dyDescent="0.45">
      <c r="G11566" s="497"/>
      <c r="I11566" s="497"/>
      <c r="M11566" s="515"/>
    </row>
    <row r="11567" spans="7:13" x14ac:dyDescent="0.45">
      <c r="G11567" s="497"/>
      <c r="I11567" s="497"/>
      <c r="M11567" s="515"/>
    </row>
    <row r="11568" spans="7:13" x14ac:dyDescent="0.45">
      <c r="G11568" s="497"/>
      <c r="I11568" s="497"/>
      <c r="M11568" s="515"/>
    </row>
    <row r="11569" spans="7:13" x14ac:dyDescent="0.45">
      <c r="G11569" s="520"/>
      <c r="I11569" s="497"/>
      <c r="M11569" s="497"/>
    </row>
    <row r="11570" spans="7:13" x14ac:dyDescent="0.45">
      <c r="G11570" s="497"/>
      <c r="I11570" s="497"/>
      <c r="M11570" s="515"/>
    </row>
    <row r="11571" spans="7:13" x14ac:dyDescent="0.45">
      <c r="G11571" s="497"/>
      <c r="I11571" s="497"/>
      <c r="M11571" s="515"/>
    </row>
    <row r="11572" spans="7:13" x14ac:dyDescent="0.45">
      <c r="G11572" s="497"/>
      <c r="I11572" s="497"/>
      <c r="M11572" s="515"/>
    </row>
    <row r="11573" spans="7:13" x14ac:dyDescent="0.45">
      <c r="G11573" s="497"/>
      <c r="I11573" s="497"/>
      <c r="M11573" s="515"/>
    </row>
    <row r="11574" spans="7:13" x14ac:dyDescent="0.45">
      <c r="G11574" s="520"/>
      <c r="I11574" s="497"/>
      <c r="M11574" s="497"/>
    </row>
    <row r="11575" spans="7:13" x14ac:dyDescent="0.45">
      <c r="G11575" s="520"/>
      <c r="I11575" s="497"/>
      <c r="M11575" s="497"/>
    </row>
    <row r="11576" spans="7:13" x14ac:dyDescent="0.45">
      <c r="G11576" s="497"/>
      <c r="I11576" s="497"/>
      <c r="M11576" s="515"/>
    </row>
    <row r="11577" spans="7:13" x14ac:dyDescent="0.45">
      <c r="G11577" s="520"/>
      <c r="I11577" s="497"/>
      <c r="M11577" s="497"/>
    </row>
    <row r="11578" spans="7:13" x14ac:dyDescent="0.45">
      <c r="G11578" s="497"/>
      <c r="I11578" s="497"/>
      <c r="M11578" s="515"/>
    </row>
    <row r="11579" spans="7:13" x14ac:dyDescent="0.45">
      <c r="G11579" s="497"/>
      <c r="I11579" s="497"/>
      <c r="M11579" s="515"/>
    </row>
    <row r="11580" spans="7:13" x14ac:dyDescent="0.45">
      <c r="G11580" s="520"/>
      <c r="I11580" s="497"/>
      <c r="M11580" s="497"/>
    </row>
    <row r="11581" spans="7:13" x14ac:dyDescent="0.45">
      <c r="G11581" s="497"/>
      <c r="I11581" s="497"/>
      <c r="M11581" s="515"/>
    </row>
    <row r="11582" spans="7:13" x14ac:dyDescent="0.45">
      <c r="G11582" s="497"/>
      <c r="I11582" s="497"/>
      <c r="M11582" s="515"/>
    </row>
    <row r="11583" spans="7:13" x14ac:dyDescent="0.45">
      <c r="G11583" s="497"/>
      <c r="I11583" s="497"/>
      <c r="M11583" s="515"/>
    </row>
    <row r="11584" spans="7:13" x14ac:dyDescent="0.45">
      <c r="G11584" s="497"/>
      <c r="I11584" s="497"/>
      <c r="M11584" s="515"/>
    </row>
    <row r="11585" spans="7:13" x14ac:dyDescent="0.45">
      <c r="G11585" s="497"/>
      <c r="I11585" s="497"/>
      <c r="M11585" s="515"/>
    </row>
    <row r="11586" spans="7:13" x14ac:dyDescent="0.45">
      <c r="G11586" s="520"/>
      <c r="I11586" s="497"/>
      <c r="M11586" s="497"/>
    </row>
    <row r="11587" spans="7:13" x14ac:dyDescent="0.45">
      <c r="G11587" s="497"/>
      <c r="I11587" s="497"/>
      <c r="M11587" s="515"/>
    </row>
    <row r="11588" spans="7:13" x14ac:dyDescent="0.45">
      <c r="G11588" s="497"/>
      <c r="I11588" s="497"/>
      <c r="M11588" s="515"/>
    </row>
    <row r="11589" spans="7:13" x14ac:dyDescent="0.45">
      <c r="G11589" s="497"/>
      <c r="I11589" s="497"/>
      <c r="M11589" s="515"/>
    </row>
    <row r="11590" spans="7:13" x14ac:dyDescent="0.45">
      <c r="G11590" s="520"/>
      <c r="I11590" s="497"/>
      <c r="M11590" s="497"/>
    </row>
    <row r="11591" spans="7:13" x14ac:dyDescent="0.45">
      <c r="G11591" s="497"/>
      <c r="I11591" s="497"/>
      <c r="M11591" s="515"/>
    </row>
    <row r="11592" spans="7:13" x14ac:dyDescent="0.45">
      <c r="G11592" s="497"/>
      <c r="I11592" s="497"/>
      <c r="M11592" s="515"/>
    </row>
    <row r="11593" spans="7:13" x14ac:dyDescent="0.45">
      <c r="G11593" s="497"/>
      <c r="I11593" s="497"/>
      <c r="M11593" s="515"/>
    </row>
    <row r="11594" spans="7:13" x14ac:dyDescent="0.45">
      <c r="G11594" s="497"/>
      <c r="I11594" s="497"/>
      <c r="M11594" s="515"/>
    </row>
    <row r="11595" spans="7:13" x14ac:dyDescent="0.45">
      <c r="G11595" s="520"/>
      <c r="I11595" s="497"/>
      <c r="M11595" s="497"/>
    </row>
    <row r="11596" spans="7:13" x14ac:dyDescent="0.45">
      <c r="G11596" s="520"/>
      <c r="I11596" s="497"/>
      <c r="M11596" s="497"/>
    </row>
    <row r="11597" spans="7:13" x14ac:dyDescent="0.45">
      <c r="G11597" s="497"/>
      <c r="I11597" s="497"/>
      <c r="M11597" s="515"/>
    </row>
    <row r="11598" spans="7:13" x14ac:dyDescent="0.45">
      <c r="G11598" s="520"/>
      <c r="I11598" s="497"/>
      <c r="M11598" s="497"/>
    </row>
    <row r="11599" spans="7:13" x14ac:dyDescent="0.45">
      <c r="G11599" s="497"/>
      <c r="I11599" s="497"/>
      <c r="M11599" s="515"/>
    </row>
    <row r="11600" spans="7:13" x14ac:dyDescent="0.45">
      <c r="G11600" s="497"/>
      <c r="I11600" s="497"/>
      <c r="M11600" s="515"/>
    </row>
    <row r="11601" spans="7:13" x14ac:dyDescent="0.45">
      <c r="G11601" s="497"/>
      <c r="I11601" s="497"/>
      <c r="M11601" s="515"/>
    </row>
    <row r="11602" spans="7:13" x14ac:dyDescent="0.45">
      <c r="G11602" s="497"/>
      <c r="I11602" s="497"/>
      <c r="M11602" s="515"/>
    </row>
    <row r="11603" spans="7:13" x14ac:dyDescent="0.45">
      <c r="G11603" s="497"/>
      <c r="I11603" s="497"/>
      <c r="M11603" s="515"/>
    </row>
    <row r="11604" spans="7:13" x14ac:dyDescent="0.45">
      <c r="G11604" s="497"/>
      <c r="I11604" s="497"/>
      <c r="M11604" s="515"/>
    </row>
    <row r="11605" spans="7:13" x14ac:dyDescent="0.45">
      <c r="G11605" s="497"/>
      <c r="I11605" s="497"/>
      <c r="M11605" s="515"/>
    </row>
    <row r="11606" spans="7:13" x14ac:dyDescent="0.45">
      <c r="G11606" s="497"/>
      <c r="I11606" s="497"/>
      <c r="M11606" s="515"/>
    </row>
    <row r="11607" spans="7:13" x14ac:dyDescent="0.45">
      <c r="G11607" s="497"/>
      <c r="I11607" s="497"/>
      <c r="M11607" s="515"/>
    </row>
    <row r="11608" spans="7:13" x14ac:dyDescent="0.45">
      <c r="G11608" s="497"/>
      <c r="I11608" s="497"/>
      <c r="M11608" s="515"/>
    </row>
    <row r="11609" spans="7:13" x14ac:dyDescent="0.45">
      <c r="G11609" s="497"/>
      <c r="I11609" s="497"/>
      <c r="M11609" s="515"/>
    </row>
    <row r="11610" spans="7:13" x14ac:dyDescent="0.45">
      <c r="G11610" s="497"/>
      <c r="I11610" s="497"/>
      <c r="M11610" s="515"/>
    </row>
    <row r="11611" spans="7:13" x14ac:dyDescent="0.45">
      <c r="G11611" s="497"/>
      <c r="I11611" s="497"/>
      <c r="M11611" s="515"/>
    </row>
    <row r="11612" spans="7:13" x14ac:dyDescent="0.45">
      <c r="G11612" s="520"/>
      <c r="I11612" s="497"/>
      <c r="M11612" s="497"/>
    </row>
    <row r="11613" spans="7:13" x14ac:dyDescent="0.45">
      <c r="G11613" s="497"/>
      <c r="I11613" s="497"/>
      <c r="M11613" s="515"/>
    </row>
    <row r="11614" spans="7:13" x14ac:dyDescent="0.45">
      <c r="G11614" s="497"/>
      <c r="I11614" s="497"/>
      <c r="M11614" s="515"/>
    </row>
    <row r="11615" spans="7:13" x14ac:dyDescent="0.45">
      <c r="G11615" s="497"/>
      <c r="I11615" s="497"/>
      <c r="M11615" s="515"/>
    </row>
    <row r="11616" spans="7:13" x14ac:dyDescent="0.45">
      <c r="G11616" s="497"/>
      <c r="I11616" s="497"/>
      <c r="M11616" s="515"/>
    </row>
    <row r="11617" spans="7:13" x14ac:dyDescent="0.45">
      <c r="G11617" s="520"/>
      <c r="I11617" s="497"/>
      <c r="M11617" s="497"/>
    </row>
    <row r="11618" spans="7:13" x14ac:dyDescent="0.45">
      <c r="G11618" s="497"/>
      <c r="I11618" s="497"/>
      <c r="M11618" s="515"/>
    </row>
    <row r="11619" spans="7:13" x14ac:dyDescent="0.45">
      <c r="G11619" s="497"/>
      <c r="I11619" s="497"/>
      <c r="M11619" s="515"/>
    </row>
    <row r="11620" spans="7:13" x14ac:dyDescent="0.45">
      <c r="G11620" s="497"/>
      <c r="I11620" s="497"/>
      <c r="M11620" s="515"/>
    </row>
    <row r="11621" spans="7:13" x14ac:dyDescent="0.45">
      <c r="G11621" s="497"/>
      <c r="I11621" s="497"/>
      <c r="M11621" s="515"/>
    </row>
    <row r="11622" spans="7:13" x14ac:dyDescent="0.45">
      <c r="G11622" s="497"/>
      <c r="I11622" s="497"/>
      <c r="M11622" s="515"/>
    </row>
    <row r="11623" spans="7:13" x14ac:dyDescent="0.45">
      <c r="G11623" s="497"/>
      <c r="I11623" s="497"/>
      <c r="M11623" s="515"/>
    </row>
    <row r="11624" spans="7:13" x14ac:dyDescent="0.45">
      <c r="G11624" s="497"/>
      <c r="I11624" s="497"/>
      <c r="M11624" s="515"/>
    </row>
    <row r="11625" spans="7:13" x14ac:dyDescent="0.45">
      <c r="G11625" s="497"/>
      <c r="I11625" s="497"/>
      <c r="M11625" s="515"/>
    </row>
    <row r="11626" spans="7:13" x14ac:dyDescent="0.45">
      <c r="G11626" s="520"/>
      <c r="I11626" s="497"/>
      <c r="M11626" s="497"/>
    </row>
    <row r="11627" spans="7:13" x14ac:dyDescent="0.45">
      <c r="G11627" s="497"/>
      <c r="I11627" s="497"/>
      <c r="M11627" s="515"/>
    </row>
    <row r="11628" spans="7:13" x14ac:dyDescent="0.45">
      <c r="G11628" s="497"/>
      <c r="I11628" s="497"/>
      <c r="M11628" s="515"/>
    </row>
    <row r="11629" spans="7:13" x14ac:dyDescent="0.45">
      <c r="G11629" s="497"/>
      <c r="I11629" s="497"/>
      <c r="M11629" s="515"/>
    </row>
    <row r="11630" spans="7:13" x14ac:dyDescent="0.45">
      <c r="G11630" s="497"/>
      <c r="I11630" s="497"/>
      <c r="M11630" s="515"/>
    </row>
    <row r="11631" spans="7:13" x14ac:dyDescent="0.45">
      <c r="G11631" s="520"/>
      <c r="I11631" s="497"/>
      <c r="M11631" s="497"/>
    </row>
    <row r="11632" spans="7:13" x14ac:dyDescent="0.45">
      <c r="G11632" s="497"/>
      <c r="I11632" s="497"/>
      <c r="M11632" s="515"/>
    </row>
    <row r="11633" spans="7:13" x14ac:dyDescent="0.45">
      <c r="G11633" s="497"/>
      <c r="I11633" s="497"/>
      <c r="M11633" s="515"/>
    </row>
    <row r="11634" spans="7:13" x14ac:dyDescent="0.45">
      <c r="G11634" s="497"/>
      <c r="I11634" s="497"/>
      <c r="M11634" s="515"/>
    </row>
    <row r="11635" spans="7:13" x14ac:dyDescent="0.45">
      <c r="G11635" s="497"/>
      <c r="I11635" s="497"/>
      <c r="M11635" s="515"/>
    </row>
    <row r="11636" spans="7:13" x14ac:dyDescent="0.45">
      <c r="G11636" s="497"/>
      <c r="I11636" s="497"/>
      <c r="M11636" s="515"/>
    </row>
    <row r="11637" spans="7:13" x14ac:dyDescent="0.45">
      <c r="G11637" s="520"/>
      <c r="I11637" s="497"/>
      <c r="M11637" s="497"/>
    </row>
    <row r="11638" spans="7:13" x14ac:dyDescent="0.45">
      <c r="G11638" s="497"/>
      <c r="I11638" s="497"/>
      <c r="M11638" s="515"/>
    </row>
    <row r="11639" spans="7:13" x14ac:dyDescent="0.45">
      <c r="G11639" s="497"/>
      <c r="I11639" s="497"/>
      <c r="M11639" s="515"/>
    </row>
    <row r="11640" spans="7:13" x14ac:dyDescent="0.45">
      <c r="G11640" s="497"/>
      <c r="I11640" s="497"/>
      <c r="M11640" s="515"/>
    </row>
    <row r="11641" spans="7:13" x14ac:dyDescent="0.45">
      <c r="G11641" s="497"/>
      <c r="I11641" s="497"/>
      <c r="M11641" s="515"/>
    </row>
    <row r="11642" spans="7:13" x14ac:dyDescent="0.45">
      <c r="G11642" s="497"/>
      <c r="I11642" s="497"/>
      <c r="M11642" s="515"/>
    </row>
    <row r="11643" spans="7:13" x14ac:dyDescent="0.45">
      <c r="G11643" s="497"/>
      <c r="I11643" s="497"/>
      <c r="M11643" s="515"/>
    </row>
    <row r="11644" spans="7:13" x14ac:dyDescent="0.45">
      <c r="G11644" s="497"/>
      <c r="I11644" s="497"/>
      <c r="M11644" s="515"/>
    </row>
    <row r="11645" spans="7:13" x14ac:dyDescent="0.45">
      <c r="G11645" s="497"/>
      <c r="I11645" s="497"/>
      <c r="M11645" s="515"/>
    </row>
    <row r="11646" spans="7:13" x14ac:dyDescent="0.45">
      <c r="G11646" s="497"/>
      <c r="I11646" s="497"/>
      <c r="M11646" s="515"/>
    </row>
    <row r="11647" spans="7:13" x14ac:dyDescent="0.45">
      <c r="G11647" s="497"/>
      <c r="I11647" s="497"/>
      <c r="M11647" s="515"/>
    </row>
    <row r="11648" spans="7:13" x14ac:dyDescent="0.45">
      <c r="G11648" s="497"/>
      <c r="I11648" s="497"/>
      <c r="M11648" s="515"/>
    </row>
    <row r="11649" spans="7:13" x14ac:dyDescent="0.45">
      <c r="G11649" s="497"/>
      <c r="I11649" s="497"/>
      <c r="M11649" s="515"/>
    </row>
    <row r="11650" spans="7:13" x14ac:dyDescent="0.45">
      <c r="G11650" s="497"/>
      <c r="I11650" s="497"/>
      <c r="M11650" s="515"/>
    </row>
    <row r="11651" spans="7:13" x14ac:dyDescent="0.45">
      <c r="G11651" s="497"/>
      <c r="I11651" s="497"/>
      <c r="M11651" s="515"/>
    </row>
    <row r="11652" spans="7:13" x14ac:dyDescent="0.45">
      <c r="G11652" s="497"/>
      <c r="I11652" s="497"/>
      <c r="M11652" s="515"/>
    </row>
    <row r="11653" spans="7:13" x14ac:dyDescent="0.45">
      <c r="G11653" s="497"/>
      <c r="I11653" s="497"/>
      <c r="M11653" s="515"/>
    </row>
    <row r="11654" spans="7:13" x14ac:dyDescent="0.45">
      <c r="G11654" s="497"/>
      <c r="I11654" s="497"/>
      <c r="M11654" s="515"/>
    </row>
    <row r="11655" spans="7:13" x14ac:dyDescent="0.45">
      <c r="G11655" s="497"/>
      <c r="I11655" s="497"/>
      <c r="M11655" s="515"/>
    </row>
    <row r="11656" spans="7:13" x14ac:dyDescent="0.45">
      <c r="G11656" s="497"/>
      <c r="I11656" s="497"/>
      <c r="M11656" s="515"/>
    </row>
    <row r="11657" spans="7:13" x14ac:dyDescent="0.45">
      <c r="G11657" s="520"/>
      <c r="I11657" s="497"/>
      <c r="M11657" s="497"/>
    </row>
    <row r="11658" spans="7:13" x14ac:dyDescent="0.45">
      <c r="G11658" s="497"/>
      <c r="I11658" s="497"/>
      <c r="M11658" s="515"/>
    </row>
    <row r="11659" spans="7:13" x14ac:dyDescent="0.45">
      <c r="G11659" s="497"/>
      <c r="I11659" s="497"/>
      <c r="M11659" s="515"/>
    </row>
    <row r="11660" spans="7:13" x14ac:dyDescent="0.45">
      <c r="G11660" s="497"/>
      <c r="I11660" s="497"/>
      <c r="M11660" s="515"/>
    </row>
    <row r="11661" spans="7:13" x14ac:dyDescent="0.45">
      <c r="G11661" s="497"/>
      <c r="I11661" s="497"/>
      <c r="M11661" s="515"/>
    </row>
    <row r="11662" spans="7:13" x14ac:dyDescent="0.45">
      <c r="G11662" s="497"/>
      <c r="I11662" s="497"/>
      <c r="M11662" s="515"/>
    </row>
    <row r="11663" spans="7:13" x14ac:dyDescent="0.45">
      <c r="G11663" s="520"/>
      <c r="I11663" s="497"/>
      <c r="M11663" s="497"/>
    </row>
    <row r="11664" spans="7:13" x14ac:dyDescent="0.45">
      <c r="G11664" s="497"/>
      <c r="I11664" s="497"/>
      <c r="M11664" s="515"/>
    </row>
    <row r="11665" spans="7:13" x14ac:dyDescent="0.45">
      <c r="G11665" s="497"/>
      <c r="I11665" s="497"/>
      <c r="M11665" s="515"/>
    </row>
    <row r="11666" spans="7:13" x14ac:dyDescent="0.45">
      <c r="G11666" s="497"/>
      <c r="I11666" s="497"/>
      <c r="M11666" s="515"/>
    </row>
    <row r="11667" spans="7:13" x14ac:dyDescent="0.45">
      <c r="G11667" s="497"/>
      <c r="I11667" s="497"/>
      <c r="M11667" s="515"/>
    </row>
    <row r="11668" spans="7:13" x14ac:dyDescent="0.45">
      <c r="G11668" s="497"/>
      <c r="I11668" s="497"/>
      <c r="M11668" s="515"/>
    </row>
    <row r="11669" spans="7:13" x14ac:dyDescent="0.45">
      <c r="G11669" s="497"/>
      <c r="I11669" s="497"/>
      <c r="M11669" s="515"/>
    </row>
    <row r="11670" spans="7:13" x14ac:dyDescent="0.45">
      <c r="G11670" s="497"/>
      <c r="I11670" s="497"/>
      <c r="M11670" s="515"/>
    </row>
    <row r="11671" spans="7:13" x14ac:dyDescent="0.45">
      <c r="G11671" s="497"/>
      <c r="I11671" s="497"/>
      <c r="M11671" s="515"/>
    </row>
    <row r="11672" spans="7:13" x14ac:dyDescent="0.45">
      <c r="G11672" s="497"/>
      <c r="I11672" s="497"/>
      <c r="M11672" s="515"/>
    </row>
    <row r="11673" spans="7:13" x14ac:dyDescent="0.45">
      <c r="G11673" s="520"/>
      <c r="I11673" s="497"/>
      <c r="M11673" s="497"/>
    </row>
    <row r="11674" spans="7:13" x14ac:dyDescent="0.45">
      <c r="G11674" s="497"/>
      <c r="I11674" s="497"/>
      <c r="M11674" s="515"/>
    </row>
    <row r="11675" spans="7:13" x14ac:dyDescent="0.45">
      <c r="G11675" s="520"/>
      <c r="I11675" s="497"/>
      <c r="M11675" s="497"/>
    </row>
    <row r="11676" spans="7:13" x14ac:dyDescent="0.45">
      <c r="G11676" s="497"/>
      <c r="I11676" s="497"/>
      <c r="M11676" s="515"/>
    </row>
    <row r="11677" spans="7:13" x14ac:dyDescent="0.45">
      <c r="G11677" s="497"/>
      <c r="I11677" s="497"/>
      <c r="M11677" s="515"/>
    </row>
    <row r="11678" spans="7:13" x14ac:dyDescent="0.45">
      <c r="G11678" s="497"/>
      <c r="I11678" s="497"/>
      <c r="M11678" s="515"/>
    </row>
    <row r="11679" spans="7:13" x14ac:dyDescent="0.45">
      <c r="G11679" s="497"/>
      <c r="I11679" s="497"/>
      <c r="M11679" s="515"/>
    </row>
    <row r="11680" spans="7:13" x14ac:dyDescent="0.45">
      <c r="G11680" s="497"/>
      <c r="I11680" s="497"/>
      <c r="M11680" s="515"/>
    </row>
    <row r="11681" spans="7:13" x14ac:dyDescent="0.45">
      <c r="G11681" s="497"/>
      <c r="I11681" s="497"/>
      <c r="M11681" s="515"/>
    </row>
    <row r="11682" spans="7:13" x14ac:dyDescent="0.45">
      <c r="G11682" s="520"/>
      <c r="I11682" s="497"/>
      <c r="M11682" s="497"/>
    </row>
    <row r="11683" spans="7:13" x14ac:dyDescent="0.45">
      <c r="G11683" s="497"/>
      <c r="I11683" s="497"/>
      <c r="M11683" s="515"/>
    </row>
    <row r="11684" spans="7:13" x14ac:dyDescent="0.45">
      <c r="G11684" s="497"/>
      <c r="I11684" s="497"/>
      <c r="M11684" s="515"/>
    </row>
    <row r="11685" spans="7:13" x14ac:dyDescent="0.45">
      <c r="G11685" s="497"/>
      <c r="I11685" s="497"/>
      <c r="M11685" s="515"/>
    </row>
    <row r="11686" spans="7:13" x14ac:dyDescent="0.45">
      <c r="G11686" s="497"/>
      <c r="I11686" s="497"/>
      <c r="M11686" s="515"/>
    </row>
    <row r="11687" spans="7:13" x14ac:dyDescent="0.45">
      <c r="G11687" s="497"/>
      <c r="I11687" s="497"/>
      <c r="M11687" s="515"/>
    </row>
    <row r="11688" spans="7:13" x14ac:dyDescent="0.45">
      <c r="G11688" s="497"/>
      <c r="I11688" s="497"/>
      <c r="M11688" s="515"/>
    </row>
    <row r="11689" spans="7:13" x14ac:dyDescent="0.45">
      <c r="G11689" s="497"/>
      <c r="I11689" s="497"/>
      <c r="M11689" s="515"/>
    </row>
    <row r="11690" spans="7:13" x14ac:dyDescent="0.45">
      <c r="G11690" s="497"/>
      <c r="I11690" s="497"/>
      <c r="M11690" s="515"/>
    </row>
    <row r="11691" spans="7:13" x14ac:dyDescent="0.45">
      <c r="G11691" s="520"/>
      <c r="I11691" s="497"/>
      <c r="M11691" s="497"/>
    </row>
    <row r="11692" spans="7:13" x14ac:dyDescent="0.45">
      <c r="G11692" s="497"/>
      <c r="I11692" s="497"/>
      <c r="M11692" s="515"/>
    </row>
    <row r="11693" spans="7:13" x14ac:dyDescent="0.45">
      <c r="G11693" s="520"/>
      <c r="I11693" s="497"/>
      <c r="M11693" s="497"/>
    </row>
    <row r="11694" spans="7:13" x14ac:dyDescent="0.45">
      <c r="G11694" s="497"/>
      <c r="I11694" s="497"/>
      <c r="M11694" s="515"/>
    </row>
    <row r="11695" spans="7:13" x14ac:dyDescent="0.45">
      <c r="G11695" s="497"/>
      <c r="I11695" s="497"/>
      <c r="M11695" s="515"/>
    </row>
    <row r="11696" spans="7:13" x14ac:dyDescent="0.45">
      <c r="G11696" s="497"/>
      <c r="I11696" s="497"/>
      <c r="M11696" s="515"/>
    </row>
    <row r="11697" spans="7:13" x14ac:dyDescent="0.45">
      <c r="G11697" s="497"/>
      <c r="I11697" s="497"/>
      <c r="M11697" s="515"/>
    </row>
    <row r="11698" spans="7:13" x14ac:dyDescent="0.45">
      <c r="G11698" s="497"/>
      <c r="I11698" s="497"/>
      <c r="M11698" s="515"/>
    </row>
    <row r="11699" spans="7:13" x14ac:dyDescent="0.45">
      <c r="G11699" s="497"/>
      <c r="I11699" s="497"/>
      <c r="M11699" s="515"/>
    </row>
    <row r="11700" spans="7:13" x14ac:dyDescent="0.45">
      <c r="G11700" s="520"/>
      <c r="I11700" s="497"/>
      <c r="M11700" s="497"/>
    </row>
    <row r="11701" spans="7:13" x14ac:dyDescent="0.45">
      <c r="G11701" s="497"/>
      <c r="I11701" s="497"/>
      <c r="M11701" s="515"/>
    </row>
    <row r="11702" spans="7:13" x14ac:dyDescent="0.45">
      <c r="G11702" s="497"/>
      <c r="I11702" s="497"/>
      <c r="M11702" s="515"/>
    </row>
    <row r="11703" spans="7:13" x14ac:dyDescent="0.45">
      <c r="G11703" s="497"/>
      <c r="I11703" s="497"/>
      <c r="M11703" s="515"/>
    </row>
    <row r="11704" spans="7:13" x14ac:dyDescent="0.45">
      <c r="G11704" s="497"/>
      <c r="I11704" s="497"/>
      <c r="M11704" s="515"/>
    </row>
    <row r="11705" spans="7:13" x14ac:dyDescent="0.45">
      <c r="G11705" s="497"/>
      <c r="I11705" s="497"/>
      <c r="M11705" s="515"/>
    </row>
    <row r="11706" spans="7:13" x14ac:dyDescent="0.45">
      <c r="G11706" s="497"/>
      <c r="I11706" s="497"/>
      <c r="M11706" s="515"/>
    </row>
    <row r="11707" spans="7:13" x14ac:dyDescent="0.45">
      <c r="G11707" s="497"/>
      <c r="I11707" s="497"/>
      <c r="M11707" s="515"/>
    </row>
    <row r="11708" spans="7:13" x14ac:dyDescent="0.45">
      <c r="G11708" s="520"/>
      <c r="I11708" s="497"/>
      <c r="M11708" s="497"/>
    </row>
    <row r="11709" spans="7:13" x14ac:dyDescent="0.45">
      <c r="G11709" s="497"/>
      <c r="I11709" s="497"/>
      <c r="M11709" s="515"/>
    </row>
    <row r="11710" spans="7:13" x14ac:dyDescent="0.45">
      <c r="G11710" s="497"/>
      <c r="I11710" s="497"/>
      <c r="M11710" s="515"/>
    </row>
    <row r="11711" spans="7:13" x14ac:dyDescent="0.45">
      <c r="G11711" s="520"/>
      <c r="I11711" s="497"/>
      <c r="M11711" s="497"/>
    </row>
    <row r="11712" spans="7:13" x14ac:dyDescent="0.45">
      <c r="G11712" s="497"/>
      <c r="I11712" s="497"/>
      <c r="M11712" s="515"/>
    </row>
    <row r="11713" spans="7:13" x14ac:dyDescent="0.45">
      <c r="G11713" s="497"/>
      <c r="I11713" s="497"/>
      <c r="M11713" s="515"/>
    </row>
    <row r="11714" spans="7:13" x14ac:dyDescent="0.45">
      <c r="G11714" s="497"/>
      <c r="I11714" s="497"/>
      <c r="M11714" s="515"/>
    </row>
    <row r="11715" spans="7:13" x14ac:dyDescent="0.45">
      <c r="G11715" s="497"/>
      <c r="I11715" s="497"/>
      <c r="M11715" s="515"/>
    </row>
    <row r="11716" spans="7:13" x14ac:dyDescent="0.45">
      <c r="G11716" s="497"/>
      <c r="I11716" s="497"/>
      <c r="M11716" s="515"/>
    </row>
    <row r="11717" spans="7:13" x14ac:dyDescent="0.45">
      <c r="G11717" s="497"/>
      <c r="I11717" s="497"/>
      <c r="M11717" s="515"/>
    </row>
    <row r="11718" spans="7:13" x14ac:dyDescent="0.45">
      <c r="G11718" s="497"/>
      <c r="I11718" s="497"/>
      <c r="M11718" s="515"/>
    </row>
    <row r="11719" spans="7:13" x14ac:dyDescent="0.45">
      <c r="G11719" s="497"/>
      <c r="I11719" s="497"/>
      <c r="M11719" s="515"/>
    </row>
    <row r="11720" spans="7:13" x14ac:dyDescent="0.45">
      <c r="G11720" s="497"/>
      <c r="I11720" s="497"/>
      <c r="M11720" s="515"/>
    </row>
    <row r="11721" spans="7:13" x14ac:dyDescent="0.45">
      <c r="G11721" s="497"/>
      <c r="I11721" s="497"/>
      <c r="M11721" s="515"/>
    </row>
    <row r="11722" spans="7:13" x14ac:dyDescent="0.45">
      <c r="G11722" s="497"/>
      <c r="I11722" s="497"/>
      <c r="M11722" s="515"/>
    </row>
    <row r="11723" spans="7:13" x14ac:dyDescent="0.45">
      <c r="G11723" s="497"/>
      <c r="I11723" s="497"/>
      <c r="M11723" s="515"/>
    </row>
    <row r="11724" spans="7:13" x14ac:dyDescent="0.45">
      <c r="G11724" s="497"/>
      <c r="I11724" s="497"/>
      <c r="M11724" s="515"/>
    </row>
    <row r="11725" spans="7:13" x14ac:dyDescent="0.45">
      <c r="G11725" s="497"/>
      <c r="I11725" s="497"/>
      <c r="M11725" s="515"/>
    </row>
    <row r="11726" spans="7:13" x14ac:dyDescent="0.45">
      <c r="G11726" s="520"/>
      <c r="I11726" s="497"/>
      <c r="M11726" s="497"/>
    </row>
    <row r="11727" spans="7:13" x14ac:dyDescent="0.45">
      <c r="G11727" s="497"/>
      <c r="I11727" s="497"/>
      <c r="M11727" s="515"/>
    </row>
    <row r="11728" spans="7:13" x14ac:dyDescent="0.45">
      <c r="G11728" s="520"/>
      <c r="I11728" s="497"/>
      <c r="M11728" s="497"/>
    </row>
    <row r="11729" spans="7:13" x14ac:dyDescent="0.45">
      <c r="G11729" s="497"/>
      <c r="I11729" s="497"/>
      <c r="M11729" s="515"/>
    </row>
    <row r="11730" spans="7:13" x14ac:dyDescent="0.45">
      <c r="G11730" s="497"/>
      <c r="I11730" s="497"/>
      <c r="M11730" s="515"/>
    </row>
    <row r="11731" spans="7:13" x14ac:dyDescent="0.45">
      <c r="G11731" s="497"/>
      <c r="I11731" s="497"/>
      <c r="M11731" s="515"/>
    </row>
    <row r="11732" spans="7:13" x14ac:dyDescent="0.45">
      <c r="G11732" s="497"/>
      <c r="I11732" s="497"/>
      <c r="M11732" s="515"/>
    </row>
    <row r="11733" spans="7:13" x14ac:dyDescent="0.45">
      <c r="G11733" s="497"/>
      <c r="I11733" s="497"/>
      <c r="M11733" s="515"/>
    </row>
    <row r="11734" spans="7:13" x14ac:dyDescent="0.45">
      <c r="G11734" s="497"/>
      <c r="I11734" s="497"/>
      <c r="M11734" s="515"/>
    </row>
    <row r="11735" spans="7:13" x14ac:dyDescent="0.45">
      <c r="G11735" s="497"/>
      <c r="I11735" s="497"/>
      <c r="M11735" s="515"/>
    </row>
    <row r="11736" spans="7:13" x14ac:dyDescent="0.45">
      <c r="G11736" s="497"/>
      <c r="I11736" s="497"/>
      <c r="M11736" s="515"/>
    </row>
    <row r="11737" spans="7:13" x14ac:dyDescent="0.45">
      <c r="G11737" s="497"/>
      <c r="I11737" s="497"/>
      <c r="M11737" s="515"/>
    </row>
    <row r="11738" spans="7:13" x14ac:dyDescent="0.45">
      <c r="G11738" s="497"/>
      <c r="I11738" s="497"/>
      <c r="M11738" s="515"/>
    </row>
    <row r="11739" spans="7:13" x14ac:dyDescent="0.45">
      <c r="G11739" s="497"/>
      <c r="I11739" s="497"/>
      <c r="M11739" s="515"/>
    </row>
    <row r="11740" spans="7:13" x14ac:dyDescent="0.45">
      <c r="G11740" s="520"/>
      <c r="I11740" s="497"/>
      <c r="M11740" s="497"/>
    </row>
    <row r="11741" spans="7:13" x14ac:dyDescent="0.45">
      <c r="G11741" s="497"/>
      <c r="I11741" s="497"/>
      <c r="M11741" s="515"/>
    </row>
    <row r="11742" spans="7:13" x14ac:dyDescent="0.45">
      <c r="G11742" s="520"/>
      <c r="I11742" s="497"/>
      <c r="M11742" s="497"/>
    </row>
    <row r="11743" spans="7:13" x14ac:dyDescent="0.45">
      <c r="G11743" s="497"/>
      <c r="I11743" s="497"/>
      <c r="M11743" s="515"/>
    </row>
    <row r="11744" spans="7:13" x14ac:dyDescent="0.45">
      <c r="G11744" s="497"/>
      <c r="I11744" s="497"/>
      <c r="M11744" s="515"/>
    </row>
    <row r="11745" spans="7:13" x14ac:dyDescent="0.45">
      <c r="G11745" s="497"/>
      <c r="I11745" s="497"/>
      <c r="M11745" s="515"/>
    </row>
    <row r="11746" spans="7:13" x14ac:dyDescent="0.45">
      <c r="G11746" s="497"/>
      <c r="I11746" s="497"/>
      <c r="M11746" s="515"/>
    </row>
    <row r="11747" spans="7:13" x14ac:dyDescent="0.45">
      <c r="G11747" s="497"/>
      <c r="I11747" s="497"/>
      <c r="M11747" s="515"/>
    </row>
    <row r="11748" spans="7:13" x14ac:dyDescent="0.45">
      <c r="G11748" s="497"/>
      <c r="I11748" s="497"/>
      <c r="M11748" s="515"/>
    </row>
    <row r="11749" spans="7:13" x14ac:dyDescent="0.45">
      <c r="G11749" s="497"/>
      <c r="I11749" s="497"/>
      <c r="M11749" s="515"/>
    </row>
    <row r="11750" spans="7:13" x14ac:dyDescent="0.45">
      <c r="G11750" s="497"/>
      <c r="I11750" s="497"/>
      <c r="M11750" s="515"/>
    </row>
    <row r="11751" spans="7:13" x14ac:dyDescent="0.45">
      <c r="G11751" s="497"/>
      <c r="I11751" s="497"/>
      <c r="M11751" s="515"/>
    </row>
    <row r="11752" spans="7:13" x14ac:dyDescent="0.45">
      <c r="G11752" s="497"/>
      <c r="I11752" s="497"/>
      <c r="M11752" s="515"/>
    </row>
    <row r="11753" spans="7:13" x14ac:dyDescent="0.45">
      <c r="G11753" s="497"/>
      <c r="I11753" s="497"/>
      <c r="M11753" s="515"/>
    </row>
    <row r="11754" spans="7:13" x14ac:dyDescent="0.45">
      <c r="G11754" s="497"/>
      <c r="I11754" s="497"/>
      <c r="M11754" s="515"/>
    </row>
    <row r="11755" spans="7:13" x14ac:dyDescent="0.45">
      <c r="G11755" s="520"/>
      <c r="I11755" s="497"/>
      <c r="M11755" s="497"/>
    </row>
    <row r="11756" spans="7:13" x14ac:dyDescent="0.45">
      <c r="G11756" s="520"/>
      <c r="I11756" s="497"/>
      <c r="M11756" s="497"/>
    </row>
    <row r="11757" spans="7:13" x14ac:dyDescent="0.45">
      <c r="G11757" s="497"/>
      <c r="I11757" s="497"/>
      <c r="M11757" s="515"/>
    </row>
    <row r="11758" spans="7:13" x14ac:dyDescent="0.45">
      <c r="G11758" s="497"/>
      <c r="I11758" s="497"/>
      <c r="M11758" s="515"/>
    </row>
    <row r="11759" spans="7:13" x14ac:dyDescent="0.45">
      <c r="G11759" s="497"/>
      <c r="I11759" s="497"/>
      <c r="M11759" s="515"/>
    </row>
    <row r="11760" spans="7:13" x14ac:dyDescent="0.45">
      <c r="G11760" s="497"/>
      <c r="I11760" s="497"/>
      <c r="M11760" s="515"/>
    </row>
    <row r="11761" spans="7:13" x14ac:dyDescent="0.45">
      <c r="G11761" s="520"/>
      <c r="I11761" s="497"/>
      <c r="M11761" s="497"/>
    </row>
    <row r="11762" spans="7:13" x14ac:dyDescent="0.45">
      <c r="G11762" s="497"/>
      <c r="I11762" s="497"/>
      <c r="M11762" s="515"/>
    </row>
    <row r="11763" spans="7:13" x14ac:dyDescent="0.45">
      <c r="G11763" s="497"/>
      <c r="I11763" s="497"/>
      <c r="M11763" s="515"/>
    </row>
    <row r="11764" spans="7:13" x14ac:dyDescent="0.45">
      <c r="G11764" s="497"/>
      <c r="I11764" s="497"/>
      <c r="M11764" s="515"/>
    </row>
    <row r="11765" spans="7:13" x14ac:dyDescent="0.45">
      <c r="G11765" s="497"/>
      <c r="I11765" s="497"/>
      <c r="M11765" s="515"/>
    </row>
    <row r="11766" spans="7:13" x14ac:dyDescent="0.45">
      <c r="G11766" s="497"/>
      <c r="I11766" s="497"/>
      <c r="M11766" s="515"/>
    </row>
    <row r="11767" spans="7:13" x14ac:dyDescent="0.45">
      <c r="G11767" s="497"/>
      <c r="I11767" s="497"/>
      <c r="M11767" s="515"/>
    </row>
    <row r="11768" spans="7:13" x14ac:dyDescent="0.45">
      <c r="G11768" s="497"/>
      <c r="I11768" s="497"/>
      <c r="M11768" s="515"/>
    </row>
    <row r="11769" spans="7:13" x14ac:dyDescent="0.45">
      <c r="G11769" s="497"/>
      <c r="I11769" s="497"/>
      <c r="M11769" s="515"/>
    </row>
    <row r="11770" spans="7:13" x14ac:dyDescent="0.45">
      <c r="G11770" s="520"/>
      <c r="I11770" s="497"/>
      <c r="M11770" s="497"/>
    </row>
    <row r="11771" spans="7:13" x14ac:dyDescent="0.45">
      <c r="G11771" s="497"/>
      <c r="I11771" s="497"/>
      <c r="M11771" s="515"/>
    </row>
    <row r="11772" spans="7:13" x14ac:dyDescent="0.45">
      <c r="G11772" s="497"/>
      <c r="I11772" s="497"/>
      <c r="M11772" s="515"/>
    </row>
    <row r="11773" spans="7:13" x14ac:dyDescent="0.45">
      <c r="G11773" s="497"/>
      <c r="I11773" s="497"/>
      <c r="M11773" s="515"/>
    </row>
    <row r="11774" spans="7:13" x14ac:dyDescent="0.45">
      <c r="G11774" s="497"/>
      <c r="I11774" s="497"/>
      <c r="M11774" s="515"/>
    </row>
    <row r="11775" spans="7:13" x14ac:dyDescent="0.45">
      <c r="G11775" s="520"/>
      <c r="I11775" s="497"/>
      <c r="M11775" s="497"/>
    </row>
    <row r="11776" spans="7:13" x14ac:dyDescent="0.45">
      <c r="G11776" s="497"/>
      <c r="I11776" s="497"/>
      <c r="M11776" s="515"/>
    </row>
    <row r="11777" spans="7:13" x14ac:dyDescent="0.45">
      <c r="G11777" s="497"/>
      <c r="I11777" s="497"/>
      <c r="M11777" s="515"/>
    </row>
    <row r="11778" spans="7:13" x14ac:dyDescent="0.45">
      <c r="G11778" s="497"/>
      <c r="I11778" s="497"/>
      <c r="M11778" s="515"/>
    </row>
    <row r="11779" spans="7:13" x14ac:dyDescent="0.45">
      <c r="G11779" s="497"/>
      <c r="I11779" s="497"/>
      <c r="M11779" s="515"/>
    </row>
    <row r="11780" spans="7:13" x14ac:dyDescent="0.45">
      <c r="G11780" s="497"/>
      <c r="I11780" s="497"/>
      <c r="M11780" s="515"/>
    </row>
    <row r="11781" spans="7:13" x14ac:dyDescent="0.45">
      <c r="G11781" s="497"/>
      <c r="I11781" s="497"/>
      <c r="M11781" s="515"/>
    </row>
    <row r="11782" spans="7:13" x14ac:dyDescent="0.45">
      <c r="G11782" s="497"/>
      <c r="I11782" s="497"/>
      <c r="M11782" s="515"/>
    </row>
    <row r="11783" spans="7:13" x14ac:dyDescent="0.45">
      <c r="G11783" s="497"/>
      <c r="I11783" s="497"/>
      <c r="M11783" s="515"/>
    </row>
    <row r="11784" spans="7:13" x14ac:dyDescent="0.45">
      <c r="G11784" s="497"/>
      <c r="I11784" s="497"/>
      <c r="M11784" s="515"/>
    </row>
    <row r="11785" spans="7:13" x14ac:dyDescent="0.45">
      <c r="G11785" s="497"/>
      <c r="I11785" s="497"/>
      <c r="M11785" s="515"/>
    </row>
    <row r="11786" spans="7:13" x14ac:dyDescent="0.45">
      <c r="G11786" s="520"/>
      <c r="I11786" s="497"/>
      <c r="M11786" s="497"/>
    </row>
    <row r="11787" spans="7:13" x14ac:dyDescent="0.45">
      <c r="G11787" s="497"/>
      <c r="I11787" s="497"/>
      <c r="M11787" s="515"/>
    </row>
    <row r="11788" spans="7:13" x14ac:dyDescent="0.45">
      <c r="G11788" s="520"/>
      <c r="I11788" s="497"/>
      <c r="M11788" s="497"/>
    </row>
    <row r="11789" spans="7:13" x14ac:dyDescent="0.45">
      <c r="G11789" s="497"/>
      <c r="I11789" s="497"/>
      <c r="M11789" s="515"/>
    </row>
    <row r="11790" spans="7:13" x14ac:dyDescent="0.45">
      <c r="G11790" s="497"/>
      <c r="I11790" s="497"/>
      <c r="M11790" s="515"/>
    </row>
    <row r="11791" spans="7:13" x14ac:dyDescent="0.45">
      <c r="G11791" s="520"/>
      <c r="I11791" s="497"/>
      <c r="M11791" s="497"/>
    </row>
    <row r="11792" spans="7:13" x14ac:dyDescent="0.45">
      <c r="G11792" s="497"/>
      <c r="I11792" s="497"/>
      <c r="M11792" s="515"/>
    </row>
    <row r="11793" spans="7:13" x14ac:dyDescent="0.45">
      <c r="G11793" s="497"/>
      <c r="I11793" s="497"/>
      <c r="M11793" s="515"/>
    </row>
    <row r="11794" spans="7:13" x14ac:dyDescent="0.45">
      <c r="G11794" s="497"/>
      <c r="I11794" s="497"/>
      <c r="M11794" s="515"/>
    </row>
    <row r="11795" spans="7:13" x14ac:dyDescent="0.45">
      <c r="G11795" s="497"/>
      <c r="I11795" s="497"/>
      <c r="M11795" s="515"/>
    </row>
    <row r="11796" spans="7:13" x14ac:dyDescent="0.45">
      <c r="G11796" s="497"/>
      <c r="I11796" s="497"/>
      <c r="M11796" s="515"/>
    </row>
    <row r="11797" spans="7:13" x14ac:dyDescent="0.45">
      <c r="G11797" s="497"/>
      <c r="I11797" s="497"/>
      <c r="M11797" s="515"/>
    </row>
    <row r="11798" spans="7:13" x14ac:dyDescent="0.45">
      <c r="G11798" s="497"/>
      <c r="I11798" s="497"/>
      <c r="M11798" s="515"/>
    </row>
    <row r="11799" spans="7:13" x14ac:dyDescent="0.45">
      <c r="G11799" s="520"/>
      <c r="I11799" s="497"/>
      <c r="M11799" s="497"/>
    </row>
    <row r="11800" spans="7:13" x14ac:dyDescent="0.45">
      <c r="G11800" s="497"/>
      <c r="I11800" s="497"/>
      <c r="M11800" s="515"/>
    </row>
    <row r="11801" spans="7:13" x14ac:dyDescent="0.45">
      <c r="G11801" s="497"/>
      <c r="I11801" s="497"/>
      <c r="M11801" s="515"/>
    </row>
    <row r="11802" spans="7:13" x14ac:dyDescent="0.45">
      <c r="G11802" s="497"/>
      <c r="I11802" s="497"/>
      <c r="M11802" s="515"/>
    </row>
    <row r="11803" spans="7:13" x14ac:dyDescent="0.45">
      <c r="G11803" s="497"/>
      <c r="I11803" s="497"/>
      <c r="M11803" s="515"/>
    </row>
    <row r="11804" spans="7:13" x14ac:dyDescent="0.45">
      <c r="G11804" s="497"/>
      <c r="I11804" s="497"/>
      <c r="M11804" s="515"/>
    </row>
    <row r="11805" spans="7:13" x14ac:dyDescent="0.45">
      <c r="G11805" s="497"/>
      <c r="I11805" s="497"/>
      <c r="M11805" s="515"/>
    </row>
    <row r="11806" spans="7:13" x14ac:dyDescent="0.45">
      <c r="G11806" s="520"/>
      <c r="I11806" s="497"/>
      <c r="M11806" s="497"/>
    </row>
    <row r="11807" spans="7:13" x14ac:dyDescent="0.45">
      <c r="G11807" s="497"/>
      <c r="I11807" s="497"/>
      <c r="M11807" s="515"/>
    </row>
    <row r="11808" spans="7:13" x14ac:dyDescent="0.45">
      <c r="G11808" s="497"/>
      <c r="I11808" s="497"/>
      <c r="M11808" s="515"/>
    </row>
    <row r="11809" spans="7:13" x14ac:dyDescent="0.45">
      <c r="G11809" s="497"/>
      <c r="I11809" s="497"/>
      <c r="M11809" s="515"/>
    </row>
    <row r="11810" spans="7:13" x14ac:dyDescent="0.45">
      <c r="G11810" s="497"/>
      <c r="I11810" s="497"/>
      <c r="M11810" s="515"/>
    </row>
    <row r="11811" spans="7:13" x14ac:dyDescent="0.45">
      <c r="G11811" s="497"/>
      <c r="I11811" s="497"/>
      <c r="M11811" s="515"/>
    </row>
    <row r="11812" spans="7:13" x14ac:dyDescent="0.45">
      <c r="G11812" s="497"/>
      <c r="I11812" s="497"/>
      <c r="M11812" s="515"/>
    </row>
    <row r="11813" spans="7:13" x14ac:dyDescent="0.45">
      <c r="G11813" s="497"/>
      <c r="I11813" s="497"/>
      <c r="M11813" s="515"/>
    </row>
    <row r="11814" spans="7:13" x14ac:dyDescent="0.45">
      <c r="G11814" s="520"/>
      <c r="I11814" s="497"/>
      <c r="M11814" s="497"/>
    </row>
    <row r="11815" spans="7:13" x14ac:dyDescent="0.45">
      <c r="G11815" s="520"/>
      <c r="I11815" s="497"/>
      <c r="M11815" s="497"/>
    </row>
    <row r="11816" spans="7:13" x14ac:dyDescent="0.45">
      <c r="G11816" s="497"/>
      <c r="I11816" s="497"/>
      <c r="M11816" s="515"/>
    </row>
    <row r="11817" spans="7:13" x14ac:dyDescent="0.45">
      <c r="G11817" s="497"/>
      <c r="I11817" s="497"/>
      <c r="M11817" s="515"/>
    </row>
    <row r="11818" spans="7:13" x14ac:dyDescent="0.45">
      <c r="G11818" s="497"/>
      <c r="I11818" s="497"/>
      <c r="M11818" s="515"/>
    </row>
    <row r="11819" spans="7:13" x14ac:dyDescent="0.45">
      <c r="G11819" s="497"/>
      <c r="I11819" s="497"/>
      <c r="M11819" s="515"/>
    </row>
    <row r="11820" spans="7:13" x14ac:dyDescent="0.45">
      <c r="G11820" s="497"/>
      <c r="I11820" s="497"/>
      <c r="M11820" s="515"/>
    </row>
    <row r="11821" spans="7:13" x14ac:dyDescent="0.45">
      <c r="G11821" s="497"/>
      <c r="I11821" s="497"/>
      <c r="M11821" s="515"/>
    </row>
    <row r="11822" spans="7:13" x14ac:dyDescent="0.45">
      <c r="G11822" s="520"/>
      <c r="I11822" s="497"/>
      <c r="M11822" s="497"/>
    </row>
    <row r="11823" spans="7:13" x14ac:dyDescent="0.45">
      <c r="G11823" s="497"/>
      <c r="I11823" s="497"/>
      <c r="M11823" s="515"/>
    </row>
    <row r="11824" spans="7:13" x14ac:dyDescent="0.45">
      <c r="G11824" s="497"/>
      <c r="I11824" s="497"/>
      <c r="M11824" s="515"/>
    </row>
    <row r="11825" spans="7:13" x14ac:dyDescent="0.45">
      <c r="G11825" s="497"/>
      <c r="I11825" s="497"/>
      <c r="M11825" s="515"/>
    </row>
    <row r="11826" spans="7:13" x14ac:dyDescent="0.45">
      <c r="G11826" s="520"/>
      <c r="I11826" s="497"/>
      <c r="M11826" s="497"/>
    </row>
    <row r="11827" spans="7:13" x14ac:dyDescent="0.45">
      <c r="G11827" s="520"/>
      <c r="I11827" s="497"/>
      <c r="M11827" s="497"/>
    </row>
    <row r="11828" spans="7:13" x14ac:dyDescent="0.45">
      <c r="G11828" s="497"/>
      <c r="I11828" s="497"/>
      <c r="M11828" s="515"/>
    </row>
    <row r="11829" spans="7:13" x14ac:dyDescent="0.45">
      <c r="G11829" s="520"/>
      <c r="I11829" s="497"/>
      <c r="M11829" s="497"/>
    </row>
    <row r="11830" spans="7:13" x14ac:dyDescent="0.45">
      <c r="G11830" s="497"/>
      <c r="I11830" s="497"/>
      <c r="M11830" s="515"/>
    </row>
    <row r="11831" spans="7:13" x14ac:dyDescent="0.45">
      <c r="G11831" s="497"/>
      <c r="I11831" s="497"/>
      <c r="M11831" s="515"/>
    </row>
    <row r="11832" spans="7:13" x14ac:dyDescent="0.45">
      <c r="G11832" s="497"/>
      <c r="I11832" s="497"/>
      <c r="M11832" s="515"/>
    </row>
    <row r="11833" spans="7:13" x14ac:dyDescent="0.45">
      <c r="G11833" s="497"/>
      <c r="I11833" s="497"/>
      <c r="M11833" s="515"/>
    </row>
    <row r="11834" spans="7:13" x14ac:dyDescent="0.45">
      <c r="G11834" s="497"/>
      <c r="I11834" s="497"/>
      <c r="M11834" s="515"/>
    </row>
    <row r="11835" spans="7:13" x14ac:dyDescent="0.45">
      <c r="G11835" s="497"/>
      <c r="I11835" s="497"/>
      <c r="M11835" s="515"/>
    </row>
    <row r="11836" spans="7:13" x14ac:dyDescent="0.45">
      <c r="G11836" s="497"/>
      <c r="I11836" s="497"/>
      <c r="M11836" s="515"/>
    </row>
    <row r="11837" spans="7:13" x14ac:dyDescent="0.45">
      <c r="G11837" s="497"/>
      <c r="I11837" s="497"/>
      <c r="M11837" s="515"/>
    </row>
    <row r="11838" spans="7:13" x14ac:dyDescent="0.45">
      <c r="G11838" s="497"/>
      <c r="I11838" s="497"/>
      <c r="M11838" s="515"/>
    </row>
    <row r="11839" spans="7:13" x14ac:dyDescent="0.45">
      <c r="G11839" s="497"/>
      <c r="I11839" s="497"/>
      <c r="M11839" s="515"/>
    </row>
    <row r="11840" spans="7:13" x14ac:dyDescent="0.45">
      <c r="G11840" s="497"/>
      <c r="I11840" s="497"/>
      <c r="M11840" s="515"/>
    </row>
    <row r="11841" spans="7:13" x14ac:dyDescent="0.45">
      <c r="G11841" s="497"/>
      <c r="I11841" s="497"/>
      <c r="M11841" s="515"/>
    </row>
    <row r="11842" spans="7:13" x14ac:dyDescent="0.45">
      <c r="G11842" s="497"/>
      <c r="I11842" s="497"/>
      <c r="M11842" s="515"/>
    </row>
    <row r="11843" spans="7:13" x14ac:dyDescent="0.45">
      <c r="G11843" s="497"/>
      <c r="I11843" s="497"/>
      <c r="M11843" s="515"/>
    </row>
    <row r="11844" spans="7:13" x14ac:dyDescent="0.45">
      <c r="G11844" s="497"/>
      <c r="I11844" s="497"/>
      <c r="M11844" s="515"/>
    </row>
    <row r="11845" spans="7:13" x14ac:dyDescent="0.45">
      <c r="G11845" s="497"/>
      <c r="I11845" s="497"/>
      <c r="M11845" s="515"/>
    </row>
    <row r="11846" spans="7:13" x14ac:dyDescent="0.45">
      <c r="G11846" s="497"/>
      <c r="I11846" s="497"/>
      <c r="M11846" s="515"/>
    </row>
    <row r="11847" spans="7:13" x14ac:dyDescent="0.45">
      <c r="G11847" s="497"/>
      <c r="I11847" s="497"/>
      <c r="M11847" s="515"/>
    </row>
    <row r="11848" spans="7:13" x14ac:dyDescent="0.45">
      <c r="G11848" s="497"/>
      <c r="I11848" s="497"/>
      <c r="M11848" s="515"/>
    </row>
    <row r="11849" spans="7:13" x14ac:dyDescent="0.45">
      <c r="G11849" s="497"/>
      <c r="I11849" s="497"/>
      <c r="M11849" s="515"/>
    </row>
    <row r="11850" spans="7:13" x14ac:dyDescent="0.45">
      <c r="G11850" s="497"/>
      <c r="I11850" s="497"/>
      <c r="M11850" s="515"/>
    </row>
    <row r="11851" spans="7:13" x14ac:dyDescent="0.45">
      <c r="G11851" s="497"/>
      <c r="I11851" s="497"/>
      <c r="M11851" s="515"/>
    </row>
    <row r="11852" spans="7:13" x14ac:dyDescent="0.45">
      <c r="G11852" s="497"/>
      <c r="I11852" s="497"/>
      <c r="M11852" s="515"/>
    </row>
    <row r="11853" spans="7:13" x14ac:dyDescent="0.45">
      <c r="G11853" s="497"/>
      <c r="I11853" s="497"/>
      <c r="M11853" s="515"/>
    </row>
    <row r="11854" spans="7:13" x14ac:dyDescent="0.45">
      <c r="G11854" s="497"/>
      <c r="I11854" s="497"/>
      <c r="M11854" s="515"/>
    </row>
    <row r="11855" spans="7:13" x14ac:dyDescent="0.45">
      <c r="G11855" s="497"/>
      <c r="I11855" s="497"/>
      <c r="M11855" s="515"/>
    </row>
    <row r="11856" spans="7:13" x14ac:dyDescent="0.45">
      <c r="G11856" s="520"/>
      <c r="I11856" s="497"/>
      <c r="M11856" s="497"/>
    </row>
    <row r="11857" spans="7:13" x14ac:dyDescent="0.45">
      <c r="G11857" s="497"/>
      <c r="I11857" s="497"/>
      <c r="M11857" s="515"/>
    </row>
    <row r="11858" spans="7:13" x14ac:dyDescent="0.45">
      <c r="G11858" s="497"/>
      <c r="I11858" s="497"/>
      <c r="M11858" s="515"/>
    </row>
    <row r="11859" spans="7:13" x14ac:dyDescent="0.45">
      <c r="G11859" s="497"/>
      <c r="I11859" s="497"/>
      <c r="M11859" s="515"/>
    </row>
    <row r="11860" spans="7:13" x14ac:dyDescent="0.45">
      <c r="G11860" s="497"/>
      <c r="I11860" s="497"/>
      <c r="M11860" s="515"/>
    </row>
    <row r="11861" spans="7:13" x14ac:dyDescent="0.45">
      <c r="G11861" s="497"/>
      <c r="I11861" s="497"/>
      <c r="M11861" s="515"/>
    </row>
    <row r="11862" spans="7:13" x14ac:dyDescent="0.45">
      <c r="G11862" s="497"/>
      <c r="I11862" s="497"/>
      <c r="M11862" s="515"/>
    </row>
    <row r="11863" spans="7:13" x14ac:dyDescent="0.45">
      <c r="G11863" s="497"/>
      <c r="I11863" s="497"/>
      <c r="M11863" s="515"/>
    </row>
    <row r="11864" spans="7:13" x14ac:dyDescent="0.45">
      <c r="G11864" s="520"/>
      <c r="I11864" s="497"/>
      <c r="M11864" s="497"/>
    </row>
    <row r="11865" spans="7:13" x14ac:dyDescent="0.45">
      <c r="G11865" s="497"/>
      <c r="I11865" s="497"/>
      <c r="M11865" s="515"/>
    </row>
    <row r="11866" spans="7:13" x14ac:dyDescent="0.45">
      <c r="G11866" s="497"/>
      <c r="I11866" s="497"/>
      <c r="M11866" s="515"/>
    </row>
    <row r="11867" spans="7:13" x14ac:dyDescent="0.45">
      <c r="G11867" s="497"/>
      <c r="I11867" s="497"/>
      <c r="M11867" s="515"/>
    </row>
    <row r="11868" spans="7:13" x14ac:dyDescent="0.45">
      <c r="G11868" s="497"/>
      <c r="I11868" s="497"/>
      <c r="M11868" s="515"/>
    </row>
    <row r="11869" spans="7:13" x14ac:dyDescent="0.45">
      <c r="G11869" s="520"/>
      <c r="I11869" s="497"/>
      <c r="M11869" s="497"/>
    </row>
    <row r="11870" spans="7:13" x14ac:dyDescent="0.45">
      <c r="G11870" s="497"/>
      <c r="I11870" s="497"/>
      <c r="M11870" s="515"/>
    </row>
    <row r="11871" spans="7:13" x14ac:dyDescent="0.45">
      <c r="G11871" s="497"/>
      <c r="I11871" s="497"/>
      <c r="M11871" s="515"/>
    </row>
    <row r="11872" spans="7:13" x14ac:dyDescent="0.45">
      <c r="G11872" s="497"/>
      <c r="I11872" s="497"/>
      <c r="M11872" s="515"/>
    </row>
    <row r="11873" spans="7:13" x14ac:dyDescent="0.45">
      <c r="G11873" s="497"/>
      <c r="I11873" s="497"/>
      <c r="M11873" s="515"/>
    </row>
    <row r="11874" spans="7:13" x14ac:dyDescent="0.45">
      <c r="G11874" s="497"/>
      <c r="I11874" s="497"/>
      <c r="M11874" s="515"/>
    </row>
    <row r="11875" spans="7:13" x14ac:dyDescent="0.45">
      <c r="G11875" s="497"/>
      <c r="I11875" s="497"/>
      <c r="M11875" s="515"/>
    </row>
    <row r="11876" spans="7:13" x14ac:dyDescent="0.45">
      <c r="G11876" s="497"/>
      <c r="I11876" s="497"/>
      <c r="M11876" s="515"/>
    </row>
    <row r="11877" spans="7:13" x14ac:dyDescent="0.45">
      <c r="G11877" s="497"/>
      <c r="I11877" s="497"/>
      <c r="M11877" s="515"/>
    </row>
    <row r="11878" spans="7:13" x14ac:dyDescent="0.45">
      <c r="G11878" s="520"/>
      <c r="I11878" s="497"/>
      <c r="M11878" s="497"/>
    </row>
    <row r="11879" spans="7:13" x14ac:dyDescent="0.45">
      <c r="G11879" s="497"/>
      <c r="I11879" s="497"/>
      <c r="M11879" s="515"/>
    </row>
    <row r="11880" spans="7:13" x14ac:dyDescent="0.45">
      <c r="G11880" s="520"/>
      <c r="I11880" s="497"/>
      <c r="M11880" s="497"/>
    </row>
    <row r="11881" spans="7:13" x14ac:dyDescent="0.45">
      <c r="G11881" s="497"/>
      <c r="I11881" s="497"/>
      <c r="M11881" s="515"/>
    </row>
    <row r="11882" spans="7:13" x14ac:dyDescent="0.45">
      <c r="G11882" s="520"/>
      <c r="I11882" s="497"/>
      <c r="M11882" s="497"/>
    </row>
    <row r="11883" spans="7:13" x14ac:dyDescent="0.45">
      <c r="G11883" s="497"/>
      <c r="I11883" s="497"/>
      <c r="M11883" s="515"/>
    </row>
    <row r="11884" spans="7:13" x14ac:dyDescent="0.45">
      <c r="G11884" s="520"/>
      <c r="I11884" s="497"/>
      <c r="M11884" s="497"/>
    </row>
    <row r="11885" spans="7:13" x14ac:dyDescent="0.45">
      <c r="G11885" s="520"/>
      <c r="I11885" s="497"/>
      <c r="M11885" s="497"/>
    </row>
    <row r="11886" spans="7:13" x14ac:dyDescent="0.45">
      <c r="G11886" s="497"/>
      <c r="I11886" s="497"/>
      <c r="M11886" s="515"/>
    </row>
    <row r="11887" spans="7:13" x14ac:dyDescent="0.45">
      <c r="G11887" s="497"/>
      <c r="I11887" s="497"/>
      <c r="M11887" s="515"/>
    </row>
    <row r="11888" spans="7:13" x14ac:dyDescent="0.45">
      <c r="G11888" s="497"/>
      <c r="I11888" s="497"/>
      <c r="M11888" s="515"/>
    </row>
    <row r="11889" spans="7:13" x14ac:dyDescent="0.45">
      <c r="G11889" s="497"/>
      <c r="I11889" s="497"/>
      <c r="M11889" s="515"/>
    </row>
    <row r="11890" spans="7:13" x14ac:dyDescent="0.45">
      <c r="G11890" s="497"/>
      <c r="I11890" s="497"/>
      <c r="M11890" s="515"/>
    </row>
    <row r="11891" spans="7:13" x14ac:dyDescent="0.45">
      <c r="G11891" s="497"/>
      <c r="I11891" s="497"/>
      <c r="M11891" s="515"/>
    </row>
    <row r="11892" spans="7:13" x14ac:dyDescent="0.45">
      <c r="G11892" s="520"/>
      <c r="I11892" s="497"/>
      <c r="M11892" s="497"/>
    </row>
    <row r="11893" spans="7:13" x14ac:dyDescent="0.45">
      <c r="G11893" s="497"/>
      <c r="I11893" s="497"/>
      <c r="M11893" s="515"/>
    </row>
    <row r="11894" spans="7:13" x14ac:dyDescent="0.45">
      <c r="G11894" s="497"/>
      <c r="I11894" s="497"/>
      <c r="M11894" s="515"/>
    </row>
    <row r="11895" spans="7:13" x14ac:dyDescent="0.45">
      <c r="G11895" s="497"/>
      <c r="I11895" s="497"/>
      <c r="M11895" s="515"/>
    </row>
    <row r="11896" spans="7:13" x14ac:dyDescent="0.45">
      <c r="G11896" s="497"/>
      <c r="I11896" s="497"/>
      <c r="M11896" s="515"/>
    </row>
    <row r="11897" spans="7:13" x14ac:dyDescent="0.45">
      <c r="G11897" s="497"/>
      <c r="I11897" s="497"/>
      <c r="M11897" s="515"/>
    </row>
    <row r="11898" spans="7:13" x14ac:dyDescent="0.45">
      <c r="G11898" s="497"/>
      <c r="I11898" s="497"/>
      <c r="M11898" s="515"/>
    </row>
    <row r="11899" spans="7:13" x14ac:dyDescent="0.45">
      <c r="G11899" s="520"/>
      <c r="I11899" s="497"/>
      <c r="M11899" s="497"/>
    </row>
    <row r="11900" spans="7:13" x14ac:dyDescent="0.45">
      <c r="G11900" s="520"/>
      <c r="I11900" s="497"/>
      <c r="M11900" s="497"/>
    </row>
    <row r="11901" spans="7:13" x14ac:dyDescent="0.45">
      <c r="G11901" s="520"/>
      <c r="I11901" s="497"/>
      <c r="M11901" s="497"/>
    </row>
    <row r="11902" spans="7:13" x14ac:dyDescent="0.45">
      <c r="G11902" s="497"/>
      <c r="I11902" s="497"/>
      <c r="M11902" s="515"/>
    </row>
    <row r="11903" spans="7:13" x14ac:dyDescent="0.45">
      <c r="G11903" s="497"/>
      <c r="I11903" s="497"/>
      <c r="M11903" s="515"/>
    </row>
    <row r="11904" spans="7:13" x14ac:dyDescent="0.45">
      <c r="G11904" s="497"/>
      <c r="I11904" s="497"/>
      <c r="M11904" s="515"/>
    </row>
    <row r="11905" spans="7:13" x14ac:dyDescent="0.45">
      <c r="G11905" s="497"/>
      <c r="I11905" s="497"/>
      <c r="M11905" s="515"/>
    </row>
    <row r="11906" spans="7:13" x14ac:dyDescent="0.45">
      <c r="G11906" s="497"/>
      <c r="I11906" s="497"/>
      <c r="M11906" s="515"/>
    </row>
    <row r="11907" spans="7:13" x14ac:dyDescent="0.45">
      <c r="G11907" s="497"/>
      <c r="I11907" s="497"/>
      <c r="M11907" s="515"/>
    </row>
    <row r="11908" spans="7:13" x14ac:dyDescent="0.45">
      <c r="G11908" s="497"/>
      <c r="I11908" s="497"/>
      <c r="M11908" s="515"/>
    </row>
    <row r="11909" spans="7:13" x14ac:dyDescent="0.45">
      <c r="G11909" s="520"/>
      <c r="I11909" s="497"/>
      <c r="M11909" s="497"/>
    </row>
    <row r="11910" spans="7:13" x14ac:dyDescent="0.45">
      <c r="G11910" s="497"/>
      <c r="I11910" s="497"/>
      <c r="M11910" s="515"/>
    </row>
    <row r="11911" spans="7:13" x14ac:dyDescent="0.45">
      <c r="G11911" s="520"/>
      <c r="I11911" s="497"/>
      <c r="M11911" s="497"/>
    </row>
    <row r="11912" spans="7:13" x14ac:dyDescent="0.45">
      <c r="G11912" s="497"/>
      <c r="I11912" s="497"/>
      <c r="M11912" s="515"/>
    </row>
    <row r="11913" spans="7:13" x14ac:dyDescent="0.45">
      <c r="G11913" s="497"/>
      <c r="I11913" s="497"/>
      <c r="M11913" s="515"/>
    </row>
    <row r="11914" spans="7:13" x14ac:dyDescent="0.45">
      <c r="G11914" s="497"/>
      <c r="I11914" s="497"/>
      <c r="M11914" s="515"/>
    </row>
    <row r="11915" spans="7:13" x14ac:dyDescent="0.45">
      <c r="G11915" s="520"/>
      <c r="I11915" s="497"/>
      <c r="M11915" s="497"/>
    </row>
    <row r="11916" spans="7:13" x14ac:dyDescent="0.45">
      <c r="G11916" s="497"/>
      <c r="I11916" s="497"/>
      <c r="M11916" s="515"/>
    </row>
    <row r="11917" spans="7:13" x14ac:dyDescent="0.45">
      <c r="G11917" s="497"/>
      <c r="I11917" s="497"/>
      <c r="M11917" s="515"/>
    </row>
    <row r="11918" spans="7:13" x14ac:dyDescent="0.45">
      <c r="G11918" s="497"/>
      <c r="I11918" s="497"/>
      <c r="M11918" s="515"/>
    </row>
    <row r="11919" spans="7:13" x14ac:dyDescent="0.45">
      <c r="G11919" s="497"/>
      <c r="I11919" s="497"/>
      <c r="M11919" s="515"/>
    </row>
    <row r="11920" spans="7:13" x14ac:dyDescent="0.45">
      <c r="G11920" s="497"/>
      <c r="I11920" s="497"/>
      <c r="M11920" s="515"/>
    </row>
    <row r="11921" spans="7:13" x14ac:dyDescent="0.45">
      <c r="G11921" s="497"/>
      <c r="I11921" s="497"/>
      <c r="M11921" s="515"/>
    </row>
    <row r="11922" spans="7:13" x14ac:dyDescent="0.45">
      <c r="G11922" s="497"/>
      <c r="I11922" s="497"/>
      <c r="M11922" s="515"/>
    </row>
    <row r="11923" spans="7:13" x14ac:dyDescent="0.45">
      <c r="G11923" s="497"/>
      <c r="I11923" s="497"/>
      <c r="M11923" s="515"/>
    </row>
    <row r="11924" spans="7:13" x14ac:dyDescent="0.45">
      <c r="G11924" s="497"/>
      <c r="I11924" s="497"/>
      <c r="M11924" s="515"/>
    </row>
    <row r="11925" spans="7:13" x14ac:dyDescent="0.45">
      <c r="G11925" s="497"/>
      <c r="I11925" s="497"/>
      <c r="M11925" s="515"/>
    </row>
    <row r="11926" spans="7:13" x14ac:dyDescent="0.45">
      <c r="G11926" s="497"/>
      <c r="I11926" s="497"/>
      <c r="M11926" s="515"/>
    </row>
    <row r="11927" spans="7:13" x14ac:dyDescent="0.45">
      <c r="G11927" s="497"/>
      <c r="I11927" s="497"/>
      <c r="M11927" s="515"/>
    </row>
    <row r="11928" spans="7:13" x14ac:dyDescent="0.45">
      <c r="G11928" s="520"/>
      <c r="I11928" s="497"/>
      <c r="M11928" s="497"/>
    </row>
    <row r="11929" spans="7:13" x14ac:dyDescent="0.45">
      <c r="G11929" s="497"/>
      <c r="I11929" s="497"/>
      <c r="M11929" s="515"/>
    </row>
    <row r="11930" spans="7:13" x14ac:dyDescent="0.45">
      <c r="G11930" s="497"/>
      <c r="I11930" s="497"/>
      <c r="M11930" s="515"/>
    </row>
    <row r="11931" spans="7:13" x14ac:dyDescent="0.45">
      <c r="G11931" s="497"/>
      <c r="I11931" s="497"/>
      <c r="M11931" s="515"/>
    </row>
    <row r="11932" spans="7:13" x14ac:dyDescent="0.45">
      <c r="G11932" s="497"/>
      <c r="I11932" s="497"/>
      <c r="M11932" s="515"/>
    </row>
    <row r="11933" spans="7:13" x14ac:dyDescent="0.45">
      <c r="G11933" s="497"/>
      <c r="I11933" s="497"/>
      <c r="M11933" s="515"/>
    </row>
    <row r="11934" spans="7:13" x14ac:dyDescent="0.45">
      <c r="G11934" s="497"/>
      <c r="I11934" s="497"/>
      <c r="M11934" s="515"/>
    </row>
    <row r="11935" spans="7:13" x14ac:dyDescent="0.45">
      <c r="G11935" s="497"/>
      <c r="I11935" s="497"/>
      <c r="M11935" s="515"/>
    </row>
    <row r="11936" spans="7:13" x14ac:dyDescent="0.45">
      <c r="G11936" s="497"/>
      <c r="I11936" s="497"/>
      <c r="M11936" s="515"/>
    </row>
    <row r="11937" spans="7:13" x14ac:dyDescent="0.45">
      <c r="G11937" s="497"/>
      <c r="I11937" s="497"/>
      <c r="M11937" s="515"/>
    </row>
    <row r="11938" spans="7:13" x14ac:dyDescent="0.45">
      <c r="G11938" s="520"/>
      <c r="I11938" s="497"/>
      <c r="M11938" s="497"/>
    </row>
    <row r="11939" spans="7:13" x14ac:dyDescent="0.45">
      <c r="G11939" s="497"/>
      <c r="I11939" s="497"/>
      <c r="M11939" s="515"/>
    </row>
    <row r="11940" spans="7:13" x14ac:dyDescent="0.45">
      <c r="G11940" s="497"/>
      <c r="I11940" s="497"/>
      <c r="M11940" s="515"/>
    </row>
    <row r="11941" spans="7:13" x14ac:dyDescent="0.45">
      <c r="G11941" s="520"/>
      <c r="I11941" s="497"/>
      <c r="M11941" s="497"/>
    </row>
    <row r="11942" spans="7:13" x14ac:dyDescent="0.45">
      <c r="G11942" s="497"/>
      <c r="I11942" s="497"/>
      <c r="M11942" s="515"/>
    </row>
    <row r="11943" spans="7:13" x14ac:dyDescent="0.45">
      <c r="G11943" s="497"/>
      <c r="I11943" s="497"/>
      <c r="M11943" s="515"/>
    </row>
    <row r="11944" spans="7:13" x14ac:dyDescent="0.45">
      <c r="G11944" s="497"/>
      <c r="I11944" s="497"/>
      <c r="M11944" s="515"/>
    </row>
    <row r="11945" spans="7:13" x14ac:dyDescent="0.45">
      <c r="G11945" s="497"/>
      <c r="I11945" s="497"/>
      <c r="M11945" s="515"/>
    </row>
    <row r="11946" spans="7:13" x14ac:dyDescent="0.45">
      <c r="G11946" s="497"/>
      <c r="I11946" s="497"/>
      <c r="M11946" s="515"/>
    </row>
    <row r="11947" spans="7:13" x14ac:dyDescent="0.45">
      <c r="G11947" s="497"/>
      <c r="I11947" s="497"/>
      <c r="M11947" s="515"/>
    </row>
    <row r="11948" spans="7:13" x14ac:dyDescent="0.45">
      <c r="G11948" s="497"/>
      <c r="I11948" s="497"/>
      <c r="M11948" s="515"/>
    </row>
    <row r="11949" spans="7:13" x14ac:dyDescent="0.45">
      <c r="G11949" s="497"/>
      <c r="I11949" s="497"/>
      <c r="M11949" s="515"/>
    </row>
    <row r="11950" spans="7:13" x14ac:dyDescent="0.45">
      <c r="G11950" s="497"/>
      <c r="I11950" s="497"/>
      <c r="M11950" s="515"/>
    </row>
    <row r="11951" spans="7:13" x14ac:dyDescent="0.45">
      <c r="G11951" s="497"/>
      <c r="I11951" s="497"/>
      <c r="M11951" s="515"/>
    </row>
    <row r="11952" spans="7:13" x14ac:dyDescent="0.45">
      <c r="G11952" s="497"/>
      <c r="I11952" s="497"/>
      <c r="M11952" s="515"/>
    </row>
    <row r="11953" spans="7:13" x14ac:dyDescent="0.45">
      <c r="G11953" s="497"/>
      <c r="I11953" s="497"/>
      <c r="M11953" s="515"/>
    </row>
    <row r="11954" spans="7:13" x14ac:dyDescent="0.45">
      <c r="G11954" s="520"/>
      <c r="I11954" s="497"/>
      <c r="M11954" s="497"/>
    </row>
    <row r="11955" spans="7:13" x14ac:dyDescent="0.45">
      <c r="G11955" s="520"/>
      <c r="I11955" s="497"/>
      <c r="M11955" s="497"/>
    </row>
    <row r="11956" spans="7:13" x14ac:dyDescent="0.45">
      <c r="G11956" s="520"/>
      <c r="I11956" s="497"/>
      <c r="M11956" s="497"/>
    </row>
    <row r="11957" spans="7:13" x14ac:dyDescent="0.45">
      <c r="G11957" s="497"/>
      <c r="I11957" s="497"/>
      <c r="M11957" s="515"/>
    </row>
    <row r="11958" spans="7:13" x14ac:dyDescent="0.45">
      <c r="G11958" s="497"/>
      <c r="I11958" s="497"/>
      <c r="M11958" s="515"/>
    </row>
    <row r="11959" spans="7:13" x14ac:dyDescent="0.45">
      <c r="G11959" s="497"/>
      <c r="I11959" s="497"/>
      <c r="M11959" s="515"/>
    </row>
    <row r="11960" spans="7:13" x14ac:dyDescent="0.45">
      <c r="G11960" s="497"/>
      <c r="I11960" s="497"/>
      <c r="M11960" s="515"/>
    </row>
    <row r="11961" spans="7:13" x14ac:dyDescent="0.45">
      <c r="G11961" s="497"/>
      <c r="I11961" s="497"/>
      <c r="M11961" s="515"/>
    </row>
    <row r="11962" spans="7:13" x14ac:dyDescent="0.45">
      <c r="G11962" s="497"/>
      <c r="I11962" s="497"/>
      <c r="M11962" s="515"/>
    </row>
    <row r="11963" spans="7:13" x14ac:dyDescent="0.45">
      <c r="G11963" s="497"/>
      <c r="I11963" s="497"/>
      <c r="M11963" s="515"/>
    </row>
    <row r="11964" spans="7:13" x14ac:dyDescent="0.45">
      <c r="G11964" s="520"/>
      <c r="I11964" s="497"/>
      <c r="M11964" s="497"/>
    </row>
    <row r="11965" spans="7:13" x14ac:dyDescent="0.45">
      <c r="G11965" s="497"/>
      <c r="I11965" s="497"/>
      <c r="M11965" s="515"/>
    </row>
    <row r="11966" spans="7:13" x14ac:dyDescent="0.45">
      <c r="G11966" s="497"/>
      <c r="I11966" s="497"/>
      <c r="M11966" s="515"/>
    </row>
    <row r="11967" spans="7:13" x14ac:dyDescent="0.45">
      <c r="G11967" s="497"/>
      <c r="I11967" s="497"/>
      <c r="M11967" s="515"/>
    </row>
    <row r="11968" spans="7:13" x14ac:dyDescent="0.45">
      <c r="G11968" s="497"/>
      <c r="I11968" s="497"/>
      <c r="M11968" s="515"/>
    </row>
    <row r="11969" spans="7:13" x14ac:dyDescent="0.45">
      <c r="G11969" s="497"/>
      <c r="I11969" s="497"/>
      <c r="M11969" s="515"/>
    </row>
    <row r="11970" spans="7:13" x14ac:dyDescent="0.45">
      <c r="G11970" s="497"/>
      <c r="I11970" s="497"/>
      <c r="M11970" s="515"/>
    </row>
    <row r="11971" spans="7:13" x14ac:dyDescent="0.45">
      <c r="G11971" s="497"/>
      <c r="I11971" s="497"/>
      <c r="M11971" s="515"/>
    </row>
    <row r="11972" spans="7:13" x14ac:dyDescent="0.45">
      <c r="G11972" s="520"/>
      <c r="I11972" s="497"/>
      <c r="M11972" s="497"/>
    </row>
    <row r="11973" spans="7:13" x14ac:dyDescent="0.45">
      <c r="G11973" s="497"/>
      <c r="I11973" s="497"/>
      <c r="M11973" s="515"/>
    </row>
    <row r="11974" spans="7:13" x14ac:dyDescent="0.45">
      <c r="G11974" s="497"/>
      <c r="I11974" s="497"/>
      <c r="M11974" s="515"/>
    </row>
    <row r="11975" spans="7:13" x14ac:dyDescent="0.45">
      <c r="G11975" s="497"/>
      <c r="I11975" s="497"/>
      <c r="M11975" s="515"/>
    </row>
    <row r="11976" spans="7:13" x14ac:dyDescent="0.45">
      <c r="G11976" s="497"/>
      <c r="I11976" s="497"/>
      <c r="M11976" s="515"/>
    </row>
    <row r="11977" spans="7:13" x14ac:dyDescent="0.45">
      <c r="G11977" s="497"/>
      <c r="I11977" s="497"/>
      <c r="M11977" s="515"/>
    </row>
    <row r="11978" spans="7:13" x14ac:dyDescent="0.45">
      <c r="G11978" s="497"/>
      <c r="I11978" s="497"/>
      <c r="M11978" s="515"/>
    </row>
    <row r="11979" spans="7:13" x14ac:dyDescent="0.45">
      <c r="G11979" s="497"/>
      <c r="I11979" s="497"/>
      <c r="M11979" s="515"/>
    </row>
    <row r="11980" spans="7:13" x14ac:dyDescent="0.45">
      <c r="G11980" s="497"/>
      <c r="I11980" s="497"/>
      <c r="M11980" s="515"/>
    </row>
    <row r="11981" spans="7:13" x14ac:dyDescent="0.45">
      <c r="G11981" s="520"/>
      <c r="I11981" s="497"/>
      <c r="M11981" s="497"/>
    </row>
    <row r="11982" spans="7:13" x14ac:dyDescent="0.45">
      <c r="G11982" s="520"/>
      <c r="I11982" s="497"/>
      <c r="M11982" s="497"/>
    </row>
    <row r="11983" spans="7:13" x14ac:dyDescent="0.45">
      <c r="G11983" s="497"/>
      <c r="I11983" s="497"/>
      <c r="M11983" s="515"/>
    </row>
    <row r="11984" spans="7:13" x14ac:dyDescent="0.45">
      <c r="G11984" s="497"/>
      <c r="I11984" s="497"/>
      <c r="M11984" s="515"/>
    </row>
    <row r="11985" spans="7:13" x14ac:dyDescent="0.45">
      <c r="G11985" s="497"/>
      <c r="I11985" s="497"/>
      <c r="M11985" s="515"/>
    </row>
    <row r="11986" spans="7:13" x14ac:dyDescent="0.45">
      <c r="G11986" s="497"/>
      <c r="I11986" s="497"/>
      <c r="M11986" s="515"/>
    </row>
    <row r="11987" spans="7:13" x14ac:dyDescent="0.45">
      <c r="G11987" s="497"/>
      <c r="I11987" s="497"/>
      <c r="M11987" s="515"/>
    </row>
    <row r="11988" spans="7:13" x14ac:dyDescent="0.45">
      <c r="G11988" s="497"/>
      <c r="I11988" s="497"/>
      <c r="M11988" s="515"/>
    </row>
    <row r="11989" spans="7:13" x14ac:dyDescent="0.45">
      <c r="G11989" s="497"/>
      <c r="I11989" s="497"/>
      <c r="M11989" s="515"/>
    </row>
    <row r="11990" spans="7:13" x14ac:dyDescent="0.45">
      <c r="G11990" s="497"/>
      <c r="I11990" s="497"/>
      <c r="M11990" s="515"/>
    </row>
    <row r="11991" spans="7:13" x14ac:dyDescent="0.45">
      <c r="G11991" s="497"/>
      <c r="I11991" s="497"/>
      <c r="M11991" s="515"/>
    </row>
    <row r="11992" spans="7:13" x14ac:dyDescent="0.45">
      <c r="G11992" s="497"/>
      <c r="I11992" s="497"/>
      <c r="M11992" s="515"/>
    </row>
    <row r="11993" spans="7:13" x14ac:dyDescent="0.45">
      <c r="G11993" s="497"/>
      <c r="I11993" s="497"/>
      <c r="M11993" s="515"/>
    </row>
    <row r="11994" spans="7:13" x14ac:dyDescent="0.45">
      <c r="G11994" s="497"/>
      <c r="I11994" s="497"/>
      <c r="M11994" s="515"/>
    </row>
    <row r="11995" spans="7:13" x14ac:dyDescent="0.45">
      <c r="G11995" s="497"/>
      <c r="I11995" s="497"/>
      <c r="M11995" s="515"/>
    </row>
    <row r="11996" spans="7:13" x14ac:dyDescent="0.45">
      <c r="G11996" s="497"/>
      <c r="I11996" s="497"/>
      <c r="M11996" s="515"/>
    </row>
    <row r="11997" spans="7:13" x14ac:dyDescent="0.45">
      <c r="G11997" s="520"/>
      <c r="I11997" s="497"/>
      <c r="M11997" s="497"/>
    </row>
    <row r="11998" spans="7:13" x14ac:dyDescent="0.45">
      <c r="G11998" s="497"/>
      <c r="I11998" s="497"/>
      <c r="M11998" s="515"/>
    </row>
    <row r="11999" spans="7:13" x14ac:dyDescent="0.45">
      <c r="G11999" s="520"/>
      <c r="I11999" s="497"/>
      <c r="M11999" s="497"/>
    </row>
    <row r="12000" spans="7:13" x14ac:dyDescent="0.45">
      <c r="G12000" s="497"/>
      <c r="I12000" s="497"/>
      <c r="M12000" s="515"/>
    </row>
    <row r="12001" spans="7:13" x14ac:dyDescent="0.45">
      <c r="G12001" s="497"/>
      <c r="I12001" s="497"/>
      <c r="M12001" s="515"/>
    </row>
    <row r="12002" spans="7:13" x14ac:dyDescent="0.45">
      <c r="G12002" s="497"/>
      <c r="I12002" s="497"/>
      <c r="M12002" s="515"/>
    </row>
    <row r="12003" spans="7:13" x14ac:dyDescent="0.45">
      <c r="G12003" s="497"/>
      <c r="I12003" s="497"/>
      <c r="M12003" s="515"/>
    </row>
    <row r="12004" spans="7:13" x14ac:dyDescent="0.45">
      <c r="G12004" s="497"/>
      <c r="I12004" s="497"/>
      <c r="M12004" s="515"/>
    </row>
    <row r="12005" spans="7:13" x14ac:dyDescent="0.45">
      <c r="G12005" s="497"/>
      <c r="I12005" s="497"/>
      <c r="M12005" s="515"/>
    </row>
    <row r="12006" spans="7:13" x14ac:dyDescent="0.45">
      <c r="G12006" s="497"/>
      <c r="I12006" s="497"/>
      <c r="M12006" s="515"/>
    </row>
    <row r="12007" spans="7:13" x14ac:dyDescent="0.45">
      <c r="G12007" s="497"/>
      <c r="I12007" s="497"/>
      <c r="M12007" s="515"/>
    </row>
    <row r="12008" spans="7:13" x14ac:dyDescent="0.45">
      <c r="G12008" s="520"/>
      <c r="I12008" s="497"/>
      <c r="M12008" s="497"/>
    </row>
    <row r="12009" spans="7:13" x14ac:dyDescent="0.45">
      <c r="G12009" s="497"/>
      <c r="I12009" s="497"/>
      <c r="M12009" s="515"/>
    </row>
    <row r="12010" spans="7:13" x14ac:dyDescent="0.45">
      <c r="G12010" s="497"/>
      <c r="I12010" s="497"/>
      <c r="M12010" s="515"/>
    </row>
    <row r="12011" spans="7:13" x14ac:dyDescent="0.45">
      <c r="G12011" s="497"/>
      <c r="I12011" s="497"/>
      <c r="M12011" s="515"/>
    </row>
    <row r="12012" spans="7:13" x14ac:dyDescent="0.45">
      <c r="G12012" s="497"/>
      <c r="I12012" s="497"/>
      <c r="M12012" s="515"/>
    </row>
    <row r="12013" spans="7:13" x14ac:dyDescent="0.45">
      <c r="G12013" s="497"/>
      <c r="I12013" s="497"/>
      <c r="M12013" s="515"/>
    </row>
    <row r="12014" spans="7:13" x14ac:dyDescent="0.45">
      <c r="G12014" s="497"/>
      <c r="I12014" s="497"/>
      <c r="M12014" s="515"/>
    </row>
    <row r="12015" spans="7:13" x14ac:dyDescent="0.45">
      <c r="G12015" s="497"/>
      <c r="I12015" s="497"/>
      <c r="M12015" s="515"/>
    </row>
    <row r="12016" spans="7:13" x14ac:dyDescent="0.45">
      <c r="G12016" s="497"/>
      <c r="I12016" s="497"/>
      <c r="M12016" s="515"/>
    </row>
    <row r="12017" spans="7:13" x14ac:dyDescent="0.45">
      <c r="G12017" s="497"/>
      <c r="I12017" s="497"/>
      <c r="M12017" s="515"/>
    </row>
    <row r="12018" spans="7:13" x14ac:dyDescent="0.45">
      <c r="G12018" s="497"/>
      <c r="I12018" s="497"/>
      <c r="M12018" s="515"/>
    </row>
    <row r="12019" spans="7:13" x14ac:dyDescent="0.45">
      <c r="G12019" s="497"/>
      <c r="I12019" s="497"/>
      <c r="M12019" s="515"/>
    </row>
    <row r="12020" spans="7:13" x14ac:dyDescent="0.45">
      <c r="G12020" s="497"/>
      <c r="I12020" s="497"/>
      <c r="M12020" s="515"/>
    </row>
    <row r="12021" spans="7:13" x14ac:dyDescent="0.45">
      <c r="G12021" s="497"/>
      <c r="I12021" s="497"/>
      <c r="M12021" s="515"/>
    </row>
    <row r="12022" spans="7:13" x14ac:dyDescent="0.45">
      <c r="G12022" s="497"/>
      <c r="I12022" s="497"/>
      <c r="M12022" s="515"/>
    </row>
    <row r="12023" spans="7:13" x14ac:dyDescent="0.45">
      <c r="G12023" s="497"/>
      <c r="I12023" s="497"/>
      <c r="M12023" s="515"/>
    </row>
    <row r="12024" spans="7:13" x14ac:dyDescent="0.45">
      <c r="G12024" s="497"/>
      <c r="I12024" s="497"/>
      <c r="M12024" s="515"/>
    </row>
    <row r="12025" spans="7:13" x14ac:dyDescent="0.45">
      <c r="G12025" s="497"/>
      <c r="I12025" s="497"/>
      <c r="M12025" s="515"/>
    </row>
    <row r="12026" spans="7:13" x14ac:dyDescent="0.45">
      <c r="G12026" s="497"/>
      <c r="I12026" s="497"/>
      <c r="M12026" s="515"/>
    </row>
    <row r="12027" spans="7:13" x14ac:dyDescent="0.45">
      <c r="G12027" s="520"/>
      <c r="I12027" s="497"/>
      <c r="M12027" s="497"/>
    </row>
    <row r="12028" spans="7:13" x14ac:dyDescent="0.45">
      <c r="G12028" s="497"/>
      <c r="I12028" s="497"/>
      <c r="M12028" s="515"/>
    </row>
    <row r="12029" spans="7:13" x14ac:dyDescent="0.45">
      <c r="G12029" s="497"/>
      <c r="I12029" s="497"/>
      <c r="M12029" s="515"/>
    </row>
    <row r="12030" spans="7:13" x14ac:dyDescent="0.45">
      <c r="G12030" s="497"/>
      <c r="I12030" s="497"/>
      <c r="M12030" s="515"/>
    </row>
    <row r="12031" spans="7:13" x14ac:dyDescent="0.45">
      <c r="G12031" s="497"/>
      <c r="I12031" s="497"/>
      <c r="M12031" s="515"/>
    </row>
    <row r="12032" spans="7:13" x14ac:dyDescent="0.45">
      <c r="G12032" s="497"/>
      <c r="I12032" s="497"/>
      <c r="M12032" s="515"/>
    </row>
    <row r="12033" spans="7:13" x14ac:dyDescent="0.45">
      <c r="G12033" s="497"/>
      <c r="I12033" s="497"/>
      <c r="M12033" s="515"/>
    </row>
    <row r="12034" spans="7:13" x14ac:dyDescent="0.45">
      <c r="G12034" s="497"/>
      <c r="I12034" s="497"/>
      <c r="M12034" s="515"/>
    </row>
    <row r="12035" spans="7:13" x14ac:dyDescent="0.45">
      <c r="G12035" s="520"/>
      <c r="I12035" s="497"/>
      <c r="M12035" s="497"/>
    </row>
    <row r="12036" spans="7:13" x14ac:dyDescent="0.45">
      <c r="G12036" s="497"/>
      <c r="I12036" s="497"/>
      <c r="M12036" s="515"/>
    </row>
    <row r="12037" spans="7:13" x14ac:dyDescent="0.45">
      <c r="G12037" s="497"/>
      <c r="I12037" s="497"/>
      <c r="M12037" s="515"/>
    </row>
    <row r="12038" spans="7:13" x14ac:dyDescent="0.45">
      <c r="G12038" s="497"/>
      <c r="I12038" s="497"/>
      <c r="M12038" s="515"/>
    </row>
    <row r="12039" spans="7:13" x14ac:dyDescent="0.45">
      <c r="G12039" s="497"/>
      <c r="I12039" s="497"/>
      <c r="M12039" s="515"/>
    </row>
    <row r="12040" spans="7:13" x14ac:dyDescent="0.45">
      <c r="G12040" s="497"/>
      <c r="I12040" s="497"/>
      <c r="M12040" s="515"/>
    </row>
    <row r="12041" spans="7:13" x14ac:dyDescent="0.45">
      <c r="G12041" s="497"/>
      <c r="I12041" s="497"/>
      <c r="M12041" s="515"/>
    </row>
    <row r="12042" spans="7:13" x14ac:dyDescent="0.45">
      <c r="G12042" s="497"/>
      <c r="I12042" s="497"/>
      <c r="M12042" s="515"/>
    </row>
    <row r="12043" spans="7:13" x14ac:dyDescent="0.45">
      <c r="G12043" s="497"/>
      <c r="I12043" s="497"/>
      <c r="M12043" s="515"/>
    </row>
    <row r="12044" spans="7:13" x14ac:dyDescent="0.45">
      <c r="G12044" s="497"/>
      <c r="I12044" s="497"/>
      <c r="M12044" s="515"/>
    </row>
    <row r="12045" spans="7:13" x14ac:dyDescent="0.45">
      <c r="G12045" s="497"/>
      <c r="I12045" s="497"/>
      <c r="M12045" s="515"/>
    </row>
    <row r="12046" spans="7:13" x14ac:dyDescent="0.45">
      <c r="G12046" s="497"/>
      <c r="I12046" s="497"/>
      <c r="M12046" s="515"/>
    </row>
    <row r="12047" spans="7:13" x14ac:dyDescent="0.45">
      <c r="G12047" s="520"/>
      <c r="I12047" s="497"/>
      <c r="M12047" s="497"/>
    </row>
    <row r="12048" spans="7:13" x14ac:dyDescent="0.45">
      <c r="G12048" s="520"/>
      <c r="I12048" s="497"/>
      <c r="M12048" s="497"/>
    </row>
    <row r="12049" spans="7:13" x14ac:dyDescent="0.45">
      <c r="G12049" s="497"/>
      <c r="I12049" s="497"/>
      <c r="M12049" s="515"/>
    </row>
    <row r="12050" spans="7:13" x14ac:dyDescent="0.45">
      <c r="G12050" s="520"/>
      <c r="I12050" s="497"/>
      <c r="M12050" s="497"/>
    </row>
    <row r="12051" spans="7:13" x14ac:dyDescent="0.45">
      <c r="G12051" s="497"/>
      <c r="I12051" s="497"/>
      <c r="M12051" s="515"/>
    </row>
    <row r="12052" spans="7:13" x14ac:dyDescent="0.45">
      <c r="G12052" s="497"/>
      <c r="I12052" s="497"/>
      <c r="M12052" s="515"/>
    </row>
    <row r="12053" spans="7:13" x14ac:dyDescent="0.45">
      <c r="G12053" s="497"/>
      <c r="I12053" s="497"/>
      <c r="M12053" s="515"/>
    </row>
    <row r="12054" spans="7:13" x14ac:dyDescent="0.45">
      <c r="G12054" s="497"/>
      <c r="I12054" s="497"/>
      <c r="M12054" s="515"/>
    </row>
    <row r="12055" spans="7:13" x14ac:dyDescent="0.45">
      <c r="G12055" s="497"/>
      <c r="I12055" s="497"/>
      <c r="M12055" s="515"/>
    </row>
    <row r="12056" spans="7:13" x14ac:dyDescent="0.45">
      <c r="G12056" s="497"/>
      <c r="I12056" s="497"/>
      <c r="M12056" s="515"/>
    </row>
    <row r="12057" spans="7:13" x14ac:dyDescent="0.45">
      <c r="G12057" s="497"/>
      <c r="I12057" s="497"/>
      <c r="M12057" s="515"/>
    </row>
    <row r="12058" spans="7:13" x14ac:dyDescent="0.45">
      <c r="G12058" s="497"/>
      <c r="I12058" s="497"/>
      <c r="M12058" s="515"/>
    </row>
    <row r="12059" spans="7:13" x14ac:dyDescent="0.45">
      <c r="G12059" s="497"/>
      <c r="I12059" s="497"/>
      <c r="M12059" s="515"/>
    </row>
    <row r="12060" spans="7:13" x14ac:dyDescent="0.45">
      <c r="G12060" s="520"/>
      <c r="I12060" s="497"/>
      <c r="M12060" s="497"/>
    </row>
    <row r="12061" spans="7:13" x14ac:dyDescent="0.45">
      <c r="G12061" s="497"/>
      <c r="I12061" s="497"/>
      <c r="M12061" s="515"/>
    </row>
    <row r="12062" spans="7:13" x14ac:dyDescent="0.45">
      <c r="G12062" s="497"/>
      <c r="I12062" s="497"/>
      <c r="M12062" s="515"/>
    </row>
    <row r="12063" spans="7:13" x14ac:dyDescent="0.45">
      <c r="G12063" s="497"/>
      <c r="I12063" s="497"/>
      <c r="M12063" s="515"/>
    </row>
    <row r="12064" spans="7:13" x14ac:dyDescent="0.45">
      <c r="G12064" s="497"/>
      <c r="I12064" s="497"/>
      <c r="M12064" s="515"/>
    </row>
    <row r="12065" spans="7:13" x14ac:dyDescent="0.45">
      <c r="G12065" s="497"/>
      <c r="I12065" s="497"/>
      <c r="M12065" s="515"/>
    </row>
    <row r="12066" spans="7:13" x14ac:dyDescent="0.45">
      <c r="G12066" s="497"/>
      <c r="I12066" s="497"/>
      <c r="M12066" s="515"/>
    </row>
    <row r="12067" spans="7:13" x14ac:dyDescent="0.45">
      <c r="G12067" s="497"/>
      <c r="I12067" s="497"/>
      <c r="M12067" s="515"/>
    </row>
    <row r="12068" spans="7:13" x14ac:dyDescent="0.45">
      <c r="G12068" s="497"/>
      <c r="I12068" s="497"/>
      <c r="M12068" s="515"/>
    </row>
    <row r="12069" spans="7:13" x14ac:dyDescent="0.45">
      <c r="G12069" s="497"/>
      <c r="I12069" s="497"/>
      <c r="M12069" s="515"/>
    </row>
    <row r="12070" spans="7:13" x14ac:dyDescent="0.45">
      <c r="G12070" s="520"/>
      <c r="I12070" s="497"/>
      <c r="M12070" s="497"/>
    </row>
    <row r="12071" spans="7:13" x14ac:dyDescent="0.45">
      <c r="G12071" s="497"/>
      <c r="I12071" s="497"/>
      <c r="M12071" s="515"/>
    </row>
    <row r="12072" spans="7:13" x14ac:dyDescent="0.45">
      <c r="G12072" s="520"/>
      <c r="I12072" s="497"/>
      <c r="M12072" s="497"/>
    </row>
    <row r="12073" spans="7:13" x14ac:dyDescent="0.45">
      <c r="G12073" s="520"/>
      <c r="I12073" s="497"/>
      <c r="M12073" s="497"/>
    </row>
    <row r="12074" spans="7:13" x14ac:dyDescent="0.45">
      <c r="G12074" s="497"/>
      <c r="I12074" s="497"/>
      <c r="M12074" s="515"/>
    </row>
    <row r="12075" spans="7:13" x14ac:dyDescent="0.45">
      <c r="G12075" s="497"/>
      <c r="I12075" s="497"/>
      <c r="M12075" s="515"/>
    </row>
    <row r="12076" spans="7:13" x14ac:dyDescent="0.45">
      <c r="G12076" s="497"/>
      <c r="I12076" s="497"/>
      <c r="M12076" s="515"/>
    </row>
    <row r="12077" spans="7:13" x14ac:dyDescent="0.45">
      <c r="G12077" s="497"/>
      <c r="I12077" s="497"/>
      <c r="M12077" s="515"/>
    </row>
    <row r="12078" spans="7:13" x14ac:dyDescent="0.45">
      <c r="G12078" s="497"/>
      <c r="I12078" s="497"/>
      <c r="M12078" s="515"/>
    </row>
    <row r="12079" spans="7:13" x14ac:dyDescent="0.45">
      <c r="G12079" s="497"/>
      <c r="I12079" s="497"/>
      <c r="M12079" s="515"/>
    </row>
    <row r="12080" spans="7:13" x14ac:dyDescent="0.45">
      <c r="G12080" s="497"/>
      <c r="I12080" s="497"/>
      <c r="M12080" s="515"/>
    </row>
    <row r="12081" spans="7:13" x14ac:dyDescent="0.45">
      <c r="G12081" s="520"/>
      <c r="I12081" s="497"/>
      <c r="M12081" s="497"/>
    </row>
    <row r="12082" spans="7:13" x14ac:dyDescent="0.45">
      <c r="G12082" s="497"/>
      <c r="I12082" s="497"/>
      <c r="M12082" s="515"/>
    </row>
    <row r="12083" spans="7:13" x14ac:dyDescent="0.45">
      <c r="G12083" s="497"/>
      <c r="I12083" s="497"/>
      <c r="M12083" s="515"/>
    </row>
    <row r="12084" spans="7:13" x14ac:dyDescent="0.45">
      <c r="G12084" s="497"/>
      <c r="I12084" s="497"/>
      <c r="M12084" s="515"/>
    </row>
    <row r="12085" spans="7:13" x14ac:dyDescent="0.45">
      <c r="G12085" s="497"/>
      <c r="I12085" s="497"/>
      <c r="M12085" s="515"/>
    </row>
    <row r="12086" spans="7:13" x14ac:dyDescent="0.45">
      <c r="G12086" s="497"/>
      <c r="I12086" s="497"/>
      <c r="M12086" s="515"/>
    </row>
    <row r="12087" spans="7:13" x14ac:dyDescent="0.45">
      <c r="G12087" s="497"/>
      <c r="I12087" s="497"/>
      <c r="M12087" s="515"/>
    </row>
    <row r="12088" spans="7:13" x14ac:dyDescent="0.45">
      <c r="G12088" s="497"/>
      <c r="I12088" s="497"/>
      <c r="M12088" s="515"/>
    </row>
    <row r="12089" spans="7:13" x14ac:dyDescent="0.45">
      <c r="G12089" s="497"/>
      <c r="I12089" s="497"/>
      <c r="M12089" s="515"/>
    </row>
    <row r="12090" spans="7:13" x14ac:dyDescent="0.45">
      <c r="G12090" s="497"/>
      <c r="I12090" s="497"/>
      <c r="M12090" s="515"/>
    </row>
    <row r="12091" spans="7:13" x14ac:dyDescent="0.45">
      <c r="G12091" s="497"/>
      <c r="I12091" s="497"/>
      <c r="M12091" s="515"/>
    </row>
    <row r="12092" spans="7:13" x14ac:dyDescent="0.45">
      <c r="G12092" s="520"/>
      <c r="I12092" s="497"/>
      <c r="M12092" s="497"/>
    </row>
    <row r="12093" spans="7:13" x14ac:dyDescent="0.45">
      <c r="G12093" s="497"/>
      <c r="I12093" s="497"/>
      <c r="M12093" s="515"/>
    </row>
    <row r="12094" spans="7:13" x14ac:dyDescent="0.45">
      <c r="G12094" s="497"/>
      <c r="I12094" s="497"/>
      <c r="M12094" s="515"/>
    </row>
    <row r="12095" spans="7:13" x14ac:dyDescent="0.45">
      <c r="G12095" s="497"/>
      <c r="I12095" s="497"/>
      <c r="M12095" s="515"/>
    </row>
    <row r="12096" spans="7:13" x14ac:dyDescent="0.45">
      <c r="G12096" s="497"/>
      <c r="I12096" s="497"/>
      <c r="M12096" s="515"/>
    </row>
    <row r="12097" spans="7:13" x14ac:dyDescent="0.45">
      <c r="G12097" s="520"/>
      <c r="I12097" s="497"/>
      <c r="M12097" s="497"/>
    </row>
    <row r="12098" spans="7:13" x14ac:dyDescent="0.45">
      <c r="G12098" s="520"/>
      <c r="I12098" s="497"/>
      <c r="M12098" s="497"/>
    </row>
    <row r="12099" spans="7:13" x14ac:dyDescent="0.45">
      <c r="G12099" s="520"/>
      <c r="I12099" s="497"/>
      <c r="M12099" s="497"/>
    </row>
    <row r="12100" spans="7:13" x14ac:dyDescent="0.45">
      <c r="G12100" s="520"/>
      <c r="I12100" s="497"/>
      <c r="M12100" s="497"/>
    </row>
    <row r="12101" spans="7:13" x14ac:dyDescent="0.45">
      <c r="G12101" s="497"/>
      <c r="I12101" s="497"/>
      <c r="M12101" s="515"/>
    </row>
    <row r="12102" spans="7:13" x14ac:dyDescent="0.45">
      <c r="G12102" s="497"/>
      <c r="I12102" s="497"/>
      <c r="M12102" s="515"/>
    </row>
    <row r="12103" spans="7:13" x14ac:dyDescent="0.45">
      <c r="G12103" s="497"/>
      <c r="I12103" s="497"/>
      <c r="M12103" s="515"/>
    </row>
    <row r="12104" spans="7:13" x14ac:dyDescent="0.45">
      <c r="G12104" s="497"/>
      <c r="I12104" s="497"/>
      <c r="M12104" s="515"/>
    </row>
    <row r="12105" spans="7:13" x14ac:dyDescent="0.45">
      <c r="G12105" s="497"/>
      <c r="I12105" s="497"/>
      <c r="M12105" s="515"/>
    </row>
    <row r="12106" spans="7:13" x14ac:dyDescent="0.45">
      <c r="G12106" s="520"/>
      <c r="I12106" s="497"/>
      <c r="M12106" s="497"/>
    </row>
    <row r="12107" spans="7:13" x14ac:dyDescent="0.45">
      <c r="G12107" s="497"/>
      <c r="I12107" s="497"/>
      <c r="M12107" s="515"/>
    </row>
    <row r="12108" spans="7:13" x14ac:dyDescent="0.45">
      <c r="G12108" s="497"/>
      <c r="I12108" s="497"/>
      <c r="M12108" s="515"/>
    </row>
    <row r="12109" spans="7:13" x14ac:dyDescent="0.45">
      <c r="G12109" s="497"/>
      <c r="I12109" s="497"/>
      <c r="M12109" s="515"/>
    </row>
    <row r="12110" spans="7:13" x14ac:dyDescent="0.45">
      <c r="G12110" s="497"/>
      <c r="I12110" s="497"/>
      <c r="M12110" s="515"/>
    </row>
    <row r="12111" spans="7:13" x14ac:dyDescent="0.45">
      <c r="G12111" s="497"/>
      <c r="I12111" s="497"/>
      <c r="M12111" s="515"/>
    </row>
    <row r="12112" spans="7:13" x14ac:dyDescent="0.45">
      <c r="G12112" s="520"/>
      <c r="I12112" s="497"/>
      <c r="M12112" s="497"/>
    </row>
    <row r="12113" spans="7:13" x14ac:dyDescent="0.45">
      <c r="G12113" s="520"/>
      <c r="I12113" s="497"/>
      <c r="M12113" s="497"/>
    </row>
    <row r="12114" spans="7:13" x14ac:dyDescent="0.45">
      <c r="G12114" s="497"/>
      <c r="I12114" s="497"/>
      <c r="M12114" s="515"/>
    </row>
    <row r="12115" spans="7:13" x14ac:dyDescent="0.45">
      <c r="G12115" s="497"/>
      <c r="I12115" s="497"/>
      <c r="M12115" s="515"/>
    </row>
    <row r="12116" spans="7:13" x14ac:dyDescent="0.45">
      <c r="G12116" s="497"/>
      <c r="I12116" s="497"/>
      <c r="M12116" s="515"/>
    </row>
    <row r="12117" spans="7:13" x14ac:dyDescent="0.45">
      <c r="G12117" s="497"/>
      <c r="I12117" s="497"/>
      <c r="M12117" s="515"/>
    </row>
    <row r="12118" spans="7:13" x14ac:dyDescent="0.45">
      <c r="G12118" s="497"/>
      <c r="I12118" s="497"/>
      <c r="M12118" s="515"/>
    </row>
    <row r="12119" spans="7:13" x14ac:dyDescent="0.45">
      <c r="G12119" s="497"/>
      <c r="I12119" s="497"/>
      <c r="M12119" s="515"/>
    </row>
    <row r="12120" spans="7:13" x14ac:dyDescent="0.45">
      <c r="G12120" s="520"/>
      <c r="I12120" s="497"/>
      <c r="M12120" s="497"/>
    </row>
    <row r="12121" spans="7:13" x14ac:dyDescent="0.45">
      <c r="G12121" s="497"/>
      <c r="I12121" s="497"/>
      <c r="M12121" s="515"/>
    </row>
    <row r="12122" spans="7:13" x14ac:dyDescent="0.45">
      <c r="G12122" s="497"/>
      <c r="I12122" s="497"/>
      <c r="M12122" s="515"/>
    </row>
    <row r="12123" spans="7:13" x14ac:dyDescent="0.45">
      <c r="G12123" s="520"/>
      <c r="I12123" s="497"/>
      <c r="M12123" s="497"/>
    </row>
    <row r="12124" spans="7:13" x14ac:dyDescent="0.45">
      <c r="G12124" s="497"/>
      <c r="I12124" s="497"/>
      <c r="M12124" s="515"/>
    </row>
    <row r="12125" spans="7:13" x14ac:dyDescent="0.45">
      <c r="G12125" s="497"/>
      <c r="I12125" s="497"/>
      <c r="M12125" s="515"/>
    </row>
    <row r="12126" spans="7:13" x14ac:dyDescent="0.45">
      <c r="G12126" s="497"/>
      <c r="I12126" s="497"/>
      <c r="M12126" s="515"/>
    </row>
    <row r="12127" spans="7:13" x14ac:dyDescent="0.45">
      <c r="G12127" s="520"/>
      <c r="I12127" s="497"/>
      <c r="M12127" s="497"/>
    </row>
    <row r="12128" spans="7:13" x14ac:dyDescent="0.45">
      <c r="G12128" s="497"/>
      <c r="I12128" s="497"/>
      <c r="M12128" s="515"/>
    </row>
    <row r="12129" spans="7:13" x14ac:dyDescent="0.45">
      <c r="G12129" s="497"/>
      <c r="I12129" s="497"/>
      <c r="M12129" s="515"/>
    </row>
    <row r="12130" spans="7:13" x14ac:dyDescent="0.45">
      <c r="G12130" s="520"/>
      <c r="I12130" s="497"/>
      <c r="M12130" s="497"/>
    </row>
    <row r="12131" spans="7:13" x14ac:dyDescent="0.45">
      <c r="G12131" s="497"/>
      <c r="I12131" s="497"/>
      <c r="M12131" s="515"/>
    </row>
    <row r="12132" spans="7:13" x14ac:dyDescent="0.45">
      <c r="G12132" s="497"/>
      <c r="I12132" s="497"/>
      <c r="M12132" s="515"/>
    </row>
    <row r="12133" spans="7:13" x14ac:dyDescent="0.45">
      <c r="G12133" s="520"/>
      <c r="I12133" s="497"/>
      <c r="M12133" s="497"/>
    </row>
    <row r="12134" spans="7:13" x14ac:dyDescent="0.45">
      <c r="G12134" s="520"/>
      <c r="I12134" s="497"/>
      <c r="M12134" s="497"/>
    </row>
    <row r="12135" spans="7:13" x14ac:dyDescent="0.45">
      <c r="G12135" s="520"/>
      <c r="I12135" s="497"/>
      <c r="M12135" s="497"/>
    </row>
    <row r="12136" spans="7:13" x14ac:dyDescent="0.45">
      <c r="G12136" s="497"/>
      <c r="I12136" s="497"/>
      <c r="M12136" s="515"/>
    </row>
    <row r="12137" spans="7:13" x14ac:dyDescent="0.45">
      <c r="G12137" s="497"/>
      <c r="I12137" s="497"/>
      <c r="M12137" s="515"/>
    </row>
    <row r="12138" spans="7:13" x14ac:dyDescent="0.45">
      <c r="G12138" s="497"/>
      <c r="I12138" s="497"/>
      <c r="M12138" s="515"/>
    </row>
    <row r="12139" spans="7:13" x14ac:dyDescent="0.45">
      <c r="G12139" s="497"/>
      <c r="I12139" s="497"/>
      <c r="M12139" s="515"/>
    </row>
    <row r="12140" spans="7:13" x14ac:dyDescent="0.45">
      <c r="G12140" s="497"/>
      <c r="I12140" s="497"/>
      <c r="M12140" s="515"/>
    </row>
    <row r="12141" spans="7:13" x14ac:dyDescent="0.45">
      <c r="G12141" s="497"/>
      <c r="I12141" s="497"/>
      <c r="M12141" s="515"/>
    </row>
    <row r="12142" spans="7:13" x14ac:dyDescent="0.45">
      <c r="G12142" s="497"/>
      <c r="I12142" s="497"/>
      <c r="M12142" s="515"/>
    </row>
    <row r="12143" spans="7:13" x14ac:dyDescent="0.45">
      <c r="G12143" s="497"/>
      <c r="I12143" s="497"/>
      <c r="M12143" s="515"/>
    </row>
    <row r="12144" spans="7:13" x14ac:dyDescent="0.45">
      <c r="G12144" s="497"/>
      <c r="I12144" s="497"/>
      <c r="M12144" s="515"/>
    </row>
    <row r="12145" spans="7:13" x14ac:dyDescent="0.45">
      <c r="G12145" s="497"/>
      <c r="I12145" s="497"/>
      <c r="M12145" s="515"/>
    </row>
    <row r="12146" spans="7:13" x14ac:dyDescent="0.45">
      <c r="G12146" s="497"/>
      <c r="I12146" s="497"/>
      <c r="M12146" s="515"/>
    </row>
    <row r="12147" spans="7:13" x14ac:dyDescent="0.45">
      <c r="G12147" s="497"/>
      <c r="I12147" s="497"/>
      <c r="M12147" s="515"/>
    </row>
    <row r="12148" spans="7:13" x14ac:dyDescent="0.45">
      <c r="G12148" s="497"/>
      <c r="I12148" s="497"/>
      <c r="M12148" s="515"/>
    </row>
    <row r="12149" spans="7:13" x14ac:dyDescent="0.45">
      <c r="G12149" s="520"/>
      <c r="I12149" s="497"/>
      <c r="M12149" s="497"/>
    </row>
    <row r="12150" spans="7:13" x14ac:dyDescent="0.45">
      <c r="G12150" s="497"/>
      <c r="I12150" s="497"/>
      <c r="M12150" s="515"/>
    </row>
    <row r="12151" spans="7:13" x14ac:dyDescent="0.45">
      <c r="G12151" s="497"/>
      <c r="I12151" s="497"/>
      <c r="M12151" s="515"/>
    </row>
    <row r="12152" spans="7:13" x14ac:dyDescent="0.45">
      <c r="G12152" s="497"/>
      <c r="I12152" s="497"/>
      <c r="M12152" s="515"/>
    </row>
    <row r="12153" spans="7:13" x14ac:dyDescent="0.45">
      <c r="G12153" s="497"/>
      <c r="I12153" s="497"/>
      <c r="M12153" s="515"/>
    </row>
    <row r="12154" spans="7:13" x14ac:dyDescent="0.45">
      <c r="G12154" s="497"/>
      <c r="I12154" s="497"/>
      <c r="M12154" s="515"/>
    </row>
    <row r="12155" spans="7:13" x14ac:dyDescent="0.45">
      <c r="G12155" s="497"/>
      <c r="I12155" s="497"/>
      <c r="M12155" s="515"/>
    </row>
    <row r="12156" spans="7:13" x14ac:dyDescent="0.45">
      <c r="G12156" s="497"/>
      <c r="I12156" s="497"/>
      <c r="M12156" s="515"/>
    </row>
    <row r="12157" spans="7:13" x14ac:dyDescent="0.45">
      <c r="G12157" s="497"/>
      <c r="I12157" s="497"/>
      <c r="M12157" s="515"/>
    </row>
    <row r="12158" spans="7:13" x14ac:dyDescent="0.45">
      <c r="G12158" s="497"/>
      <c r="I12158" s="497"/>
      <c r="M12158" s="515"/>
    </row>
    <row r="12159" spans="7:13" x14ac:dyDescent="0.45">
      <c r="G12159" s="520"/>
      <c r="I12159" s="497"/>
      <c r="M12159" s="497"/>
    </row>
    <row r="12160" spans="7:13" x14ac:dyDescent="0.45">
      <c r="G12160" s="497"/>
      <c r="I12160" s="497"/>
      <c r="M12160" s="515"/>
    </row>
    <row r="12161" spans="7:13" x14ac:dyDescent="0.45">
      <c r="G12161" s="497"/>
      <c r="I12161" s="497"/>
      <c r="M12161" s="515"/>
    </row>
    <row r="12162" spans="7:13" x14ac:dyDescent="0.45">
      <c r="G12162" s="497"/>
      <c r="I12162" s="497"/>
      <c r="M12162" s="515"/>
    </row>
    <row r="12163" spans="7:13" x14ac:dyDescent="0.45">
      <c r="G12163" s="497"/>
      <c r="I12163" s="497"/>
      <c r="M12163" s="515"/>
    </row>
    <row r="12164" spans="7:13" x14ac:dyDescent="0.45">
      <c r="G12164" s="497"/>
      <c r="I12164" s="497"/>
      <c r="M12164" s="515"/>
    </row>
    <row r="12165" spans="7:13" x14ac:dyDescent="0.45">
      <c r="G12165" s="497"/>
      <c r="I12165" s="497"/>
      <c r="M12165" s="515"/>
    </row>
    <row r="12166" spans="7:13" x14ac:dyDescent="0.45">
      <c r="G12166" s="497"/>
      <c r="I12166" s="497"/>
      <c r="M12166" s="515"/>
    </row>
    <row r="12167" spans="7:13" x14ac:dyDescent="0.45">
      <c r="G12167" s="497"/>
      <c r="I12167" s="497"/>
      <c r="M12167" s="515"/>
    </row>
    <row r="12168" spans="7:13" x14ac:dyDescent="0.45">
      <c r="G12168" s="497"/>
      <c r="I12168" s="497"/>
      <c r="M12168" s="515"/>
    </row>
    <row r="12169" spans="7:13" x14ac:dyDescent="0.45">
      <c r="G12169" s="497"/>
      <c r="I12169" s="497"/>
      <c r="M12169" s="515"/>
    </row>
    <row r="12170" spans="7:13" x14ac:dyDescent="0.45">
      <c r="G12170" s="497"/>
      <c r="I12170" s="497"/>
      <c r="M12170" s="515"/>
    </row>
    <row r="12171" spans="7:13" x14ac:dyDescent="0.45">
      <c r="G12171" s="497"/>
      <c r="I12171" s="497"/>
      <c r="M12171" s="515"/>
    </row>
    <row r="12172" spans="7:13" x14ac:dyDescent="0.45">
      <c r="G12172" s="497"/>
      <c r="I12172" s="497"/>
      <c r="M12172" s="515"/>
    </row>
    <row r="12173" spans="7:13" x14ac:dyDescent="0.45">
      <c r="G12173" s="497"/>
      <c r="I12173" s="497"/>
      <c r="M12173" s="515"/>
    </row>
    <row r="12174" spans="7:13" x14ac:dyDescent="0.45">
      <c r="G12174" s="497"/>
      <c r="I12174" s="497"/>
      <c r="M12174" s="515"/>
    </row>
    <row r="12175" spans="7:13" x14ac:dyDescent="0.45">
      <c r="G12175" s="497"/>
      <c r="I12175" s="497"/>
      <c r="M12175" s="515"/>
    </row>
    <row r="12176" spans="7:13" x14ac:dyDescent="0.45">
      <c r="G12176" s="497"/>
      <c r="I12176" s="497"/>
      <c r="M12176" s="515"/>
    </row>
    <row r="12177" spans="7:13" x14ac:dyDescent="0.45">
      <c r="G12177" s="520"/>
      <c r="I12177" s="497"/>
      <c r="M12177" s="497"/>
    </row>
    <row r="12178" spans="7:13" x14ac:dyDescent="0.45">
      <c r="G12178" s="497"/>
      <c r="I12178" s="497"/>
      <c r="M12178" s="515"/>
    </row>
    <row r="12179" spans="7:13" x14ac:dyDescent="0.45">
      <c r="G12179" s="497"/>
      <c r="I12179" s="497"/>
      <c r="M12179" s="515"/>
    </row>
    <row r="12180" spans="7:13" x14ac:dyDescent="0.45">
      <c r="G12180" s="497"/>
      <c r="I12180" s="497"/>
      <c r="M12180" s="515"/>
    </row>
    <row r="12181" spans="7:13" x14ac:dyDescent="0.45">
      <c r="G12181" s="497"/>
      <c r="I12181" s="497"/>
      <c r="M12181" s="515"/>
    </row>
    <row r="12182" spans="7:13" x14ac:dyDescent="0.45">
      <c r="G12182" s="497"/>
      <c r="I12182" s="497"/>
      <c r="M12182" s="515"/>
    </row>
    <row r="12183" spans="7:13" x14ac:dyDescent="0.45">
      <c r="G12183" s="497"/>
      <c r="I12183" s="497"/>
      <c r="M12183" s="515"/>
    </row>
    <row r="12184" spans="7:13" x14ac:dyDescent="0.45">
      <c r="G12184" s="497"/>
      <c r="I12184" s="497"/>
      <c r="M12184" s="515"/>
    </row>
    <row r="12185" spans="7:13" x14ac:dyDescent="0.45">
      <c r="G12185" s="497"/>
      <c r="I12185" s="497"/>
      <c r="M12185" s="515"/>
    </row>
    <row r="12186" spans="7:13" x14ac:dyDescent="0.45">
      <c r="G12186" s="497"/>
      <c r="I12186" s="497"/>
      <c r="M12186" s="515"/>
    </row>
    <row r="12187" spans="7:13" x14ac:dyDescent="0.45">
      <c r="G12187" s="497"/>
      <c r="I12187" s="497"/>
      <c r="M12187" s="515"/>
    </row>
    <row r="12188" spans="7:13" x14ac:dyDescent="0.45">
      <c r="G12188" s="497"/>
      <c r="I12188" s="497"/>
      <c r="M12188" s="515"/>
    </row>
    <row r="12189" spans="7:13" x14ac:dyDescent="0.45">
      <c r="G12189" s="497"/>
      <c r="I12189" s="497"/>
      <c r="M12189" s="515"/>
    </row>
    <row r="12190" spans="7:13" x14ac:dyDescent="0.45">
      <c r="G12190" s="497"/>
      <c r="I12190" s="497"/>
      <c r="M12190" s="515"/>
    </row>
    <row r="12191" spans="7:13" x14ac:dyDescent="0.45">
      <c r="G12191" s="497"/>
      <c r="I12191" s="497"/>
      <c r="M12191" s="515"/>
    </row>
    <row r="12192" spans="7:13" x14ac:dyDescent="0.45">
      <c r="G12192" s="497"/>
      <c r="I12192" s="497"/>
      <c r="M12192" s="515"/>
    </row>
    <row r="12193" spans="7:13" x14ac:dyDescent="0.45">
      <c r="G12193" s="497"/>
      <c r="I12193" s="497"/>
      <c r="M12193" s="515"/>
    </row>
    <row r="12194" spans="7:13" x14ac:dyDescent="0.45">
      <c r="G12194" s="520"/>
      <c r="I12194" s="497"/>
      <c r="M12194" s="497"/>
    </row>
    <row r="12195" spans="7:13" x14ac:dyDescent="0.45">
      <c r="G12195" s="497"/>
      <c r="I12195" s="497"/>
      <c r="M12195" s="515"/>
    </row>
    <row r="12196" spans="7:13" x14ac:dyDescent="0.45">
      <c r="G12196" s="497"/>
      <c r="I12196" s="497"/>
      <c r="M12196" s="515"/>
    </row>
    <row r="12197" spans="7:13" x14ac:dyDescent="0.45">
      <c r="G12197" s="497"/>
      <c r="I12197" s="497"/>
      <c r="M12197" s="515"/>
    </row>
    <row r="12198" spans="7:13" x14ac:dyDescent="0.45">
      <c r="G12198" s="497"/>
      <c r="I12198" s="497"/>
      <c r="M12198" s="515"/>
    </row>
    <row r="12199" spans="7:13" x14ac:dyDescent="0.45">
      <c r="G12199" s="520"/>
      <c r="I12199" s="497"/>
      <c r="M12199" s="497"/>
    </row>
    <row r="12200" spans="7:13" x14ac:dyDescent="0.45">
      <c r="G12200" s="497"/>
      <c r="I12200" s="497"/>
      <c r="M12200" s="515"/>
    </row>
    <row r="12201" spans="7:13" x14ac:dyDescent="0.45">
      <c r="G12201" s="497"/>
      <c r="I12201" s="497"/>
      <c r="M12201" s="515"/>
    </row>
    <row r="12202" spans="7:13" x14ac:dyDescent="0.45">
      <c r="G12202" s="497"/>
      <c r="I12202" s="497"/>
      <c r="M12202" s="515"/>
    </row>
    <row r="12203" spans="7:13" x14ac:dyDescent="0.45">
      <c r="G12203" s="497"/>
      <c r="I12203" s="497"/>
      <c r="M12203" s="515"/>
    </row>
    <row r="12204" spans="7:13" x14ac:dyDescent="0.45">
      <c r="G12204" s="497"/>
      <c r="I12204" s="497"/>
      <c r="M12204" s="515"/>
    </row>
    <row r="12205" spans="7:13" x14ac:dyDescent="0.45">
      <c r="G12205" s="497"/>
      <c r="I12205" s="497"/>
      <c r="M12205" s="515"/>
    </row>
    <row r="12206" spans="7:13" x14ac:dyDescent="0.45">
      <c r="G12206" s="497"/>
      <c r="I12206" s="497"/>
      <c r="M12206" s="515"/>
    </row>
    <row r="12207" spans="7:13" x14ac:dyDescent="0.45">
      <c r="G12207" s="497"/>
      <c r="I12207" s="497"/>
      <c r="M12207" s="515"/>
    </row>
    <row r="12208" spans="7:13" x14ac:dyDescent="0.45">
      <c r="G12208" s="497"/>
      <c r="I12208" s="497"/>
      <c r="M12208" s="515"/>
    </row>
    <row r="12209" spans="7:13" x14ac:dyDescent="0.45">
      <c r="G12209" s="497"/>
      <c r="I12209" s="497"/>
      <c r="M12209" s="515"/>
    </row>
    <row r="12210" spans="7:13" x14ac:dyDescent="0.45">
      <c r="G12210" s="497"/>
      <c r="I12210" s="497"/>
      <c r="M12210" s="515"/>
    </row>
    <row r="12211" spans="7:13" x14ac:dyDescent="0.45">
      <c r="G12211" s="497"/>
      <c r="I12211" s="497"/>
      <c r="M12211" s="515"/>
    </row>
    <row r="12212" spans="7:13" x14ac:dyDescent="0.45">
      <c r="G12212" s="497"/>
      <c r="I12212" s="497"/>
      <c r="M12212" s="515"/>
    </row>
    <row r="12213" spans="7:13" x14ac:dyDescent="0.45">
      <c r="G12213" s="497"/>
      <c r="I12213" s="497"/>
      <c r="M12213" s="515"/>
    </row>
    <row r="12214" spans="7:13" x14ac:dyDescent="0.45">
      <c r="G12214" s="497"/>
      <c r="I12214" s="497"/>
      <c r="M12214" s="515"/>
    </row>
    <row r="12215" spans="7:13" x14ac:dyDescent="0.45">
      <c r="G12215" s="497"/>
      <c r="I12215" s="497"/>
      <c r="M12215" s="515"/>
    </row>
    <row r="12216" spans="7:13" x14ac:dyDescent="0.45">
      <c r="G12216" s="497"/>
      <c r="I12216" s="497"/>
      <c r="M12216" s="515"/>
    </row>
    <row r="12217" spans="7:13" x14ac:dyDescent="0.45">
      <c r="G12217" s="520"/>
      <c r="I12217" s="497"/>
      <c r="M12217" s="497"/>
    </row>
    <row r="12218" spans="7:13" x14ac:dyDescent="0.45">
      <c r="G12218" s="497"/>
      <c r="I12218" s="497"/>
      <c r="M12218" s="515"/>
    </row>
    <row r="12219" spans="7:13" x14ac:dyDescent="0.45">
      <c r="G12219" s="497"/>
      <c r="I12219" s="497"/>
      <c r="M12219" s="515"/>
    </row>
    <row r="12220" spans="7:13" x14ac:dyDescent="0.45">
      <c r="G12220" s="497"/>
      <c r="I12220" s="497"/>
      <c r="M12220" s="515"/>
    </row>
    <row r="12221" spans="7:13" x14ac:dyDescent="0.45">
      <c r="G12221" s="497"/>
      <c r="I12221" s="497"/>
      <c r="M12221" s="515"/>
    </row>
    <row r="12222" spans="7:13" x14ac:dyDescent="0.45">
      <c r="G12222" s="520"/>
      <c r="I12222" s="497"/>
      <c r="M12222" s="497"/>
    </row>
    <row r="12223" spans="7:13" x14ac:dyDescent="0.45">
      <c r="G12223" s="497"/>
      <c r="I12223" s="497"/>
      <c r="M12223" s="515"/>
    </row>
    <row r="12224" spans="7:13" x14ac:dyDescent="0.45">
      <c r="G12224" s="497"/>
      <c r="I12224" s="497"/>
      <c r="M12224" s="515"/>
    </row>
    <row r="12225" spans="7:13" x14ac:dyDescent="0.45">
      <c r="G12225" s="497"/>
      <c r="I12225" s="497"/>
      <c r="M12225" s="515"/>
    </row>
    <row r="12226" spans="7:13" x14ac:dyDescent="0.45">
      <c r="G12226" s="497"/>
      <c r="I12226" s="497"/>
      <c r="M12226" s="515"/>
    </row>
    <row r="12227" spans="7:13" x14ac:dyDescent="0.45">
      <c r="G12227" s="497"/>
      <c r="I12227" s="497"/>
      <c r="M12227" s="515"/>
    </row>
    <row r="12228" spans="7:13" x14ac:dyDescent="0.45">
      <c r="G12228" s="497"/>
      <c r="I12228" s="497"/>
      <c r="M12228" s="515"/>
    </row>
    <row r="12229" spans="7:13" x14ac:dyDescent="0.45">
      <c r="G12229" s="497"/>
      <c r="I12229" s="497"/>
      <c r="M12229" s="515"/>
    </row>
    <row r="12230" spans="7:13" x14ac:dyDescent="0.45">
      <c r="G12230" s="497"/>
      <c r="I12230" s="497"/>
      <c r="M12230" s="515"/>
    </row>
    <row r="12231" spans="7:13" x14ac:dyDescent="0.45">
      <c r="G12231" s="497"/>
      <c r="I12231" s="497"/>
      <c r="M12231" s="515"/>
    </row>
    <row r="12232" spans="7:13" x14ac:dyDescent="0.45">
      <c r="G12232" s="497"/>
      <c r="I12232" s="497"/>
      <c r="M12232" s="515"/>
    </row>
    <row r="12233" spans="7:13" x14ac:dyDescent="0.45">
      <c r="G12233" s="520"/>
      <c r="I12233" s="497"/>
      <c r="M12233" s="497"/>
    </row>
    <row r="12234" spans="7:13" x14ac:dyDescent="0.45">
      <c r="G12234" s="497"/>
      <c r="I12234" s="497"/>
      <c r="M12234" s="515"/>
    </row>
    <row r="12235" spans="7:13" x14ac:dyDescent="0.45">
      <c r="G12235" s="497"/>
      <c r="I12235" s="497"/>
      <c r="M12235" s="515"/>
    </row>
    <row r="12236" spans="7:13" x14ac:dyDescent="0.45">
      <c r="G12236" s="497"/>
      <c r="I12236" s="497"/>
      <c r="M12236" s="515"/>
    </row>
    <row r="12237" spans="7:13" x14ac:dyDescent="0.45">
      <c r="G12237" s="497"/>
      <c r="I12237" s="497"/>
      <c r="M12237" s="515"/>
    </row>
    <row r="12238" spans="7:13" x14ac:dyDescent="0.45">
      <c r="G12238" s="497"/>
      <c r="I12238" s="497"/>
      <c r="M12238" s="515"/>
    </row>
    <row r="12239" spans="7:13" x14ac:dyDescent="0.45">
      <c r="G12239" s="520"/>
      <c r="I12239" s="497"/>
      <c r="M12239" s="497"/>
    </row>
    <row r="12240" spans="7:13" x14ac:dyDescent="0.45">
      <c r="G12240" s="497"/>
      <c r="I12240" s="497"/>
      <c r="M12240" s="515"/>
    </row>
    <row r="12241" spans="7:13" x14ac:dyDescent="0.45">
      <c r="G12241" s="497"/>
      <c r="I12241" s="497"/>
      <c r="M12241" s="515"/>
    </row>
    <row r="12242" spans="7:13" x14ac:dyDescent="0.45">
      <c r="G12242" s="497"/>
      <c r="I12242" s="497"/>
      <c r="M12242" s="515"/>
    </row>
    <row r="12243" spans="7:13" x14ac:dyDescent="0.45">
      <c r="G12243" s="497"/>
      <c r="I12243" s="497"/>
      <c r="M12243" s="515"/>
    </row>
    <row r="12244" spans="7:13" x14ac:dyDescent="0.45">
      <c r="G12244" s="497"/>
      <c r="I12244" s="497"/>
      <c r="M12244" s="515"/>
    </row>
    <row r="12245" spans="7:13" x14ac:dyDescent="0.45">
      <c r="G12245" s="520"/>
      <c r="I12245" s="497"/>
      <c r="M12245" s="497"/>
    </row>
    <row r="12246" spans="7:13" x14ac:dyDescent="0.45">
      <c r="G12246" s="497"/>
      <c r="I12246" s="497"/>
      <c r="M12246" s="515"/>
    </row>
    <row r="12247" spans="7:13" x14ac:dyDescent="0.45">
      <c r="G12247" s="497"/>
      <c r="I12247" s="497"/>
      <c r="M12247" s="515"/>
    </row>
    <row r="12248" spans="7:13" x14ac:dyDescent="0.45">
      <c r="G12248" s="520"/>
      <c r="I12248" s="497"/>
      <c r="M12248" s="497"/>
    </row>
    <row r="12249" spans="7:13" x14ac:dyDescent="0.45">
      <c r="G12249" s="497"/>
      <c r="I12249" s="497"/>
      <c r="M12249" s="515"/>
    </row>
    <row r="12250" spans="7:13" x14ac:dyDescent="0.45">
      <c r="G12250" s="497"/>
      <c r="I12250" s="497"/>
      <c r="M12250" s="515"/>
    </row>
    <row r="12251" spans="7:13" x14ac:dyDescent="0.45">
      <c r="G12251" s="497"/>
      <c r="I12251" s="497"/>
      <c r="M12251" s="515"/>
    </row>
    <row r="12252" spans="7:13" x14ac:dyDescent="0.45">
      <c r="G12252" s="497"/>
      <c r="I12252" s="497"/>
      <c r="M12252" s="515"/>
    </row>
    <row r="12253" spans="7:13" x14ac:dyDescent="0.45">
      <c r="G12253" s="497"/>
      <c r="I12253" s="497"/>
      <c r="M12253" s="515"/>
    </row>
    <row r="12254" spans="7:13" x14ac:dyDescent="0.45">
      <c r="G12254" s="497"/>
      <c r="I12254" s="497"/>
      <c r="M12254" s="515"/>
    </row>
    <row r="12255" spans="7:13" x14ac:dyDescent="0.45">
      <c r="G12255" s="497"/>
      <c r="I12255" s="497"/>
      <c r="M12255" s="515"/>
    </row>
    <row r="12256" spans="7:13" x14ac:dyDescent="0.45">
      <c r="G12256" s="497"/>
      <c r="I12256" s="497"/>
      <c r="M12256" s="515"/>
    </row>
    <row r="12257" spans="7:13" x14ac:dyDescent="0.45">
      <c r="G12257" s="497"/>
      <c r="I12257" s="497"/>
      <c r="M12257" s="515"/>
    </row>
    <row r="12258" spans="7:13" x14ac:dyDescent="0.45">
      <c r="G12258" s="497"/>
      <c r="I12258" s="497"/>
      <c r="M12258" s="515"/>
    </row>
    <row r="12259" spans="7:13" x14ac:dyDescent="0.45">
      <c r="G12259" s="497"/>
      <c r="I12259" s="497"/>
      <c r="M12259" s="515"/>
    </row>
    <row r="12260" spans="7:13" x14ac:dyDescent="0.45">
      <c r="G12260" s="497"/>
      <c r="I12260" s="497"/>
      <c r="M12260" s="515"/>
    </row>
    <row r="12261" spans="7:13" x14ac:dyDescent="0.45">
      <c r="G12261" s="497"/>
      <c r="I12261" s="497"/>
      <c r="M12261" s="515"/>
    </row>
    <row r="12262" spans="7:13" x14ac:dyDescent="0.45">
      <c r="G12262" s="497"/>
      <c r="I12262" s="497"/>
      <c r="M12262" s="515"/>
    </row>
    <row r="12263" spans="7:13" x14ac:dyDescent="0.45">
      <c r="G12263" s="520"/>
      <c r="I12263" s="497"/>
      <c r="M12263" s="497"/>
    </row>
    <row r="12264" spans="7:13" x14ac:dyDescent="0.45">
      <c r="G12264" s="497"/>
      <c r="I12264" s="497"/>
      <c r="M12264" s="515"/>
    </row>
    <row r="12265" spans="7:13" x14ac:dyDescent="0.45">
      <c r="G12265" s="497"/>
      <c r="I12265" s="497"/>
      <c r="M12265" s="515"/>
    </row>
    <row r="12266" spans="7:13" x14ac:dyDescent="0.45">
      <c r="G12266" s="497"/>
      <c r="I12266" s="497"/>
      <c r="M12266" s="515"/>
    </row>
    <row r="12267" spans="7:13" x14ac:dyDescent="0.45">
      <c r="G12267" s="497"/>
      <c r="I12267" s="497"/>
      <c r="M12267" s="515"/>
    </row>
    <row r="12268" spans="7:13" x14ac:dyDescent="0.45">
      <c r="G12268" s="497"/>
      <c r="I12268" s="497"/>
      <c r="M12268" s="515"/>
    </row>
    <row r="12269" spans="7:13" x14ac:dyDescent="0.45">
      <c r="G12269" s="497"/>
      <c r="I12269" s="497"/>
      <c r="M12269" s="515"/>
    </row>
    <row r="12270" spans="7:13" x14ac:dyDescent="0.45">
      <c r="G12270" s="497"/>
      <c r="I12270" s="497"/>
      <c r="M12270" s="515"/>
    </row>
    <row r="12271" spans="7:13" x14ac:dyDescent="0.45">
      <c r="G12271" s="497"/>
      <c r="I12271" s="497"/>
      <c r="M12271" s="515"/>
    </row>
    <row r="12272" spans="7:13" x14ac:dyDescent="0.45">
      <c r="G12272" s="520"/>
      <c r="I12272" s="497"/>
      <c r="M12272" s="497"/>
    </row>
    <row r="12273" spans="7:13" x14ac:dyDescent="0.45">
      <c r="G12273" s="497"/>
      <c r="I12273" s="497"/>
      <c r="M12273" s="515"/>
    </row>
    <row r="12274" spans="7:13" x14ac:dyDescent="0.45">
      <c r="G12274" s="497"/>
      <c r="I12274" s="497"/>
      <c r="M12274" s="515"/>
    </row>
    <row r="12275" spans="7:13" x14ac:dyDescent="0.45">
      <c r="G12275" s="520"/>
      <c r="I12275" s="497"/>
      <c r="M12275" s="497"/>
    </row>
    <row r="12276" spans="7:13" x14ac:dyDescent="0.45">
      <c r="G12276" s="497"/>
      <c r="I12276" s="497"/>
      <c r="M12276" s="515"/>
    </row>
    <row r="12277" spans="7:13" x14ac:dyDescent="0.45">
      <c r="G12277" s="497"/>
      <c r="I12277" s="497"/>
      <c r="M12277" s="515"/>
    </row>
    <row r="12278" spans="7:13" x14ac:dyDescent="0.45">
      <c r="G12278" s="497"/>
      <c r="I12278" s="497"/>
      <c r="M12278" s="515"/>
    </row>
    <row r="12279" spans="7:13" x14ac:dyDescent="0.45">
      <c r="G12279" s="520"/>
      <c r="I12279" s="497"/>
      <c r="M12279" s="497"/>
    </row>
    <row r="12280" spans="7:13" x14ac:dyDescent="0.45">
      <c r="G12280" s="497"/>
      <c r="I12280" s="497"/>
      <c r="M12280" s="515"/>
    </row>
    <row r="12281" spans="7:13" x14ac:dyDescent="0.45">
      <c r="G12281" s="497"/>
      <c r="I12281" s="497"/>
      <c r="M12281" s="515"/>
    </row>
    <row r="12282" spans="7:13" x14ac:dyDescent="0.45">
      <c r="G12282" s="497"/>
      <c r="I12282" s="497"/>
      <c r="M12282" s="515"/>
    </row>
    <row r="12283" spans="7:13" x14ac:dyDescent="0.45">
      <c r="G12283" s="497"/>
      <c r="I12283" s="497"/>
      <c r="M12283" s="515"/>
    </row>
    <row r="12284" spans="7:13" x14ac:dyDescent="0.45">
      <c r="G12284" s="497"/>
      <c r="I12284" s="497"/>
      <c r="M12284" s="515"/>
    </row>
    <row r="12285" spans="7:13" x14ac:dyDescent="0.45">
      <c r="G12285" s="497"/>
      <c r="I12285" s="497"/>
      <c r="M12285" s="515"/>
    </row>
    <row r="12286" spans="7:13" x14ac:dyDescent="0.45">
      <c r="G12286" s="497"/>
      <c r="I12286" s="497"/>
      <c r="M12286" s="515"/>
    </row>
    <row r="12287" spans="7:13" x14ac:dyDescent="0.45">
      <c r="G12287" s="497"/>
      <c r="I12287" s="497"/>
      <c r="M12287" s="515"/>
    </row>
    <row r="12288" spans="7:13" x14ac:dyDescent="0.45">
      <c r="G12288" s="497"/>
      <c r="I12288" s="497"/>
      <c r="M12288" s="515"/>
    </row>
    <row r="12289" spans="7:13" x14ac:dyDescent="0.45">
      <c r="G12289" s="497"/>
      <c r="I12289" s="497"/>
      <c r="M12289" s="515"/>
    </row>
    <row r="12290" spans="7:13" x14ac:dyDescent="0.45">
      <c r="G12290" s="497"/>
      <c r="I12290" s="497"/>
      <c r="M12290" s="515"/>
    </row>
    <row r="12291" spans="7:13" x14ac:dyDescent="0.45">
      <c r="G12291" s="497"/>
      <c r="I12291" s="497"/>
      <c r="M12291" s="515"/>
    </row>
    <row r="12292" spans="7:13" x14ac:dyDescent="0.45">
      <c r="G12292" s="520"/>
      <c r="I12292" s="497"/>
      <c r="M12292" s="497"/>
    </row>
    <row r="12293" spans="7:13" x14ac:dyDescent="0.45">
      <c r="G12293" s="497"/>
      <c r="I12293" s="497"/>
      <c r="M12293" s="515"/>
    </row>
    <row r="12294" spans="7:13" x14ac:dyDescent="0.45">
      <c r="G12294" s="497"/>
      <c r="I12294" s="497"/>
      <c r="M12294" s="515"/>
    </row>
    <row r="12295" spans="7:13" x14ac:dyDescent="0.45">
      <c r="G12295" s="497"/>
      <c r="I12295" s="497"/>
      <c r="M12295" s="515"/>
    </row>
    <row r="12296" spans="7:13" x14ac:dyDescent="0.45">
      <c r="G12296" s="497"/>
      <c r="I12296" s="497"/>
      <c r="M12296" s="515"/>
    </row>
    <row r="12297" spans="7:13" x14ac:dyDescent="0.45">
      <c r="G12297" s="497"/>
      <c r="I12297" s="497"/>
      <c r="M12297" s="515"/>
    </row>
    <row r="12298" spans="7:13" x14ac:dyDescent="0.45">
      <c r="G12298" s="497"/>
      <c r="I12298" s="497"/>
      <c r="M12298" s="515"/>
    </row>
    <row r="12299" spans="7:13" x14ac:dyDescent="0.45">
      <c r="G12299" s="497"/>
      <c r="I12299" s="497"/>
      <c r="M12299" s="515"/>
    </row>
    <row r="12300" spans="7:13" x14ac:dyDescent="0.45">
      <c r="G12300" s="497"/>
      <c r="I12300" s="497"/>
      <c r="M12300" s="515"/>
    </row>
    <row r="12301" spans="7:13" x14ac:dyDescent="0.45">
      <c r="G12301" s="520"/>
      <c r="I12301" s="497"/>
      <c r="M12301" s="497"/>
    </row>
    <row r="12302" spans="7:13" x14ac:dyDescent="0.45">
      <c r="G12302" s="497"/>
      <c r="I12302" s="497"/>
      <c r="M12302" s="515"/>
    </row>
    <row r="12303" spans="7:13" x14ac:dyDescent="0.45">
      <c r="G12303" s="497"/>
      <c r="I12303" s="497"/>
      <c r="M12303" s="515"/>
    </row>
    <row r="12304" spans="7:13" x14ac:dyDescent="0.45">
      <c r="G12304" s="520"/>
      <c r="I12304" s="497"/>
      <c r="M12304" s="497"/>
    </row>
    <row r="12305" spans="7:13" x14ac:dyDescent="0.45">
      <c r="G12305" s="520"/>
      <c r="I12305" s="497"/>
      <c r="M12305" s="497"/>
    </row>
    <row r="12306" spans="7:13" x14ac:dyDescent="0.45">
      <c r="G12306" s="497"/>
      <c r="I12306" s="497"/>
      <c r="M12306" s="515"/>
    </row>
    <row r="12307" spans="7:13" x14ac:dyDescent="0.45">
      <c r="G12307" s="497"/>
      <c r="I12307" s="497"/>
      <c r="M12307" s="515"/>
    </row>
    <row r="12308" spans="7:13" x14ac:dyDescent="0.45">
      <c r="G12308" s="497"/>
      <c r="I12308" s="497"/>
      <c r="M12308" s="515"/>
    </row>
    <row r="12309" spans="7:13" x14ac:dyDescent="0.45">
      <c r="G12309" s="497"/>
      <c r="I12309" s="497"/>
      <c r="M12309" s="515"/>
    </row>
    <row r="12310" spans="7:13" x14ac:dyDescent="0.45">
      <c r="G12310" s="497"/>
      <c r="I12310" s="497"/>
      <c r="M12310" s="515"/>
    </row>
    <row r="12311" spans="7:13" x14ac:dyDescent="0.45">
      <c r="G12311" s="497"/>
      <c r="I12311" s="497"/>
      <c r="M12311" s="515"/>
    </row>
    <row r="12312" spans="7:13" x14ac:dyDescent="0.45">
      <c r="G12312" s="497"/>
      <c r="I12312" s="497"/>
      <c r="M12312" s="515"/>
    </row>
    <row r="12313" spans="7:13" x14ac:dyDescent="0.45">
      <c r="G12313" s="497"/>
      <c r="I12313" s="497"/>
      <c r="M12313" s="515"/>
    </row>
    <row r="12314" spans="7:13" x14ac:dyDescent="0.45">
      <c r="G12314" s="497"/>
      <c r="I12314" s="497"/>
      <c r="M12314" s="515"/>
    </row>
    <row r="12315" spans="7:13" x14ac:dyDescent="0.45">
      <c r="G12315" s="520"/>
      <c r="I12315" s="497"/>
      <c r="M12315" s="497"/>
    </row>
    <row r="12316" spans="7:13" x14ac:dyDescent="0.45">
      <c r="G12316" s="497"/>
      <c r="I12316" s="497"/>
      <c r="M12316" s="515"/>
    </row>
    <row r="12317" spans="7:13" x14ac:dyDescent="0.45">
      <c r="G12317" s="497"/>
      <c r="I12317" s="497"/>
      <c r="M12317" s="515"/>
    </row>
    <row r="12318" spans="7:13" x14ac:dyDescent="0.45">
      <c r="G12318" s="497"/>
      <c r="I12318" s="497"/>
      <c r="M12318" s="515"/>
    </row>
    <row r="12319" spans="7:13" x14ac:dyDescent="0.45">
      <c r="G12319" s="497"/>
      <c r="I12319" s="497"/>
      <c r="M12319" s="515"/>
    </row>
    <row r="12320" spans="7:13" x14ac:dyDescent="0.45">
      <c r="G12320" s="497"/>
      <c r="I12320" s="497"/>
      <c r="M12320" s="515"/>
    </row>
    <row r="12321" spans="7:13" x14ac:dyDescent="0.45">
      <c r="G12321" s="520"/>
      <c r="I12321" s="497"/>
      <c r="M12321" s="497"/>
    </row>
    <row r="12322" spans="7:13" x14ac:dyDescent="0.45">
      <c r="G12322" s="497"/>
      <c r="I12322" s="497"/>
      <c r="M12322" s="515"/>
    </row>
    <row r="12323" spans="7:13" x14ac:dyDescent="0.45">
      <c r="G12323" s="497"/>
      <c r="I12323" s="497"/>
      <c r="M12323" s="515"/>
    </row>
    <row r="12324" spans="7:13" x14ac:dyDescent="0.45">
      <c r="G12324" s="497"/>
      <c r="I12324" s="497"/>
      <c r="M12324" s="515"/>
    </row>
    <row r="12325" spans="7:13" x14ac:dyDescent="0.45">
      <c r="G12325" s="497"/>
      <c r="I12325" s="497"/>
      <c r="M12325" s="515"/>
    </row>
    <row r="12326" spans="7:13" x14ac:dyDescent="0.45">
      <c r="G12326" s="497"/>
      <c r="I12326" s="497"/>
      <c r="M12326" s="515"/>
    </row>
    <row r="12327" spans="7:13" x14ac:dyDescent="0.45">
      <c r="G12327" s="497"/>
      <c r="I12327" s="497"/>
      <c r="M12327" s="515"/>
    </row>
    <row r="12328" spans="7:13" x14ac:dyDescent="0.45">
      <c r="G12328" s="497"/>
      <c r="I12328" s="497"/>
      <c r="M12328" s="515"/>
    </row>
    <row r="12329" spans="7:13" x14ac:dyDescent="0.45">
      <c r="G12329" s="497"/>
      <c r="I12329" s="497"/>
      <c r="M12329" s="515"/>
    </row>
    <row r="12330" spans="7:13" x14ac:dyDescent="0.45">
      <c r="G12330" s="497"/>
      <c r="I12330" s="497"/>
      <c r="M12330" s="515"/>
    </row>
    <row r="12331" spans="7:13" x14ac:dyDescent="0.45">
      <c r="G12331" s="497"/>
      <c r="I12331" s="497"/>
      <c r="M12331" s="515"/>
    </row>
    <row r="12332" spans="7:13" x14ac:dyDescent="0.45">
      <c r="G12332" s="497"/>
      <c r="I12332" s="497"/>
      <c r="M12332" s="515"/>
    </row>
    <row r="12333" spans="7:13" x14ac:dyDescent="0.45">
      <c r="G12333" s="520"/>
      <c r="I12333" s="497"/>
      <c r="M12333" s="497"/>
    </row>
    <row r="12334" spans="7:13" x14ac:dyDescent="0.45">
      <c r="G12334" s="497"/>
      <c r="I12334" s="497"/>
      <c r="M12334" s="515"/>
    </row>
    <row r="12335" spans="7:13" x14ac:dyDescent="0.45">
      <c r="G12335" s="497"/>
      <c r="I12335" s="497"/>
      <c r="M12335" s="515"/>
    </row>
    <row r="12336" spans="7:13" x14ac:dyDescent="0.45">
      <c r="G12336" s="497"/>
      <c r="I12336" s="497"/>
      <c r="M12336" s="515"/>
    </row>
    <row r="12337" spans="7:13" x14ac:dyDescent="0.45">
      <c r="G12337" s="497"/>
      <c r="I12337" s="497"/>
      <c r="M12337" s="515"/>
    </row>
    <row r="12338" spans="7:13" x14ac:dyDescent="0.45">
      <c r="G12338" s="497"/>
      <c r="I12338" s="497"/>
      <c r="M12338" s="515"/>
    </row>
    <row r="12339" spans="7:13" x14ac:dyDescent="0.45">
      <c r="G12339" s="497"/>
      <c r="I12339" s="497"/>
      <c r="M12339" s="515"/>
    </row>
    <row r="12340" spans="7:13" x14ac:dyDescent="0.45">
      <c r="G12340" s="497"/>
      <c r="I12340" s="497"/>
      <c r="M12340" s="515"/>
    </row>
    <row r="12341" spans="7:13" x14ac:dyDescent="0.45">
      <c r="G12341" s="497"/>
      <c r="I12341" s="497"/>
      <c r="M12341" s="515"/>
    </row>
    <row r="12342" spans="7:13" x14ac:dyDescent="0.45">
      <c r="G12342" s="497"/>
      <c r="I12342" s="497"/>
      <c r="M12342" s="515"/>
    </row>
    <row r="12343" spans="7:13" x14ac:dyDescent="0.45">
      <c r="G12343" s="520"/>
      <c r="I12343" s="497"/>
      <c r="M12343" s="497"/>
    </row>
    <row r="12344" spans="7:13" x14ac:dyDescent="0.45">
      <c r="G12344" s="497"/>
      <c r="I12344" s="497"/>
      <c r="M12344" s="515"/>
    </row>
    <row r="12345" spans="7:13" x14ac:dyDescent="0.45">
      <c r="G12345" s="520"/>
      <c r="I12345" s="497"/>
      <c r="M12345" s="497"/>
    </row>
    <row r="12346" spans="7:13" x14ac:dyDescent="0.45">
      <c r="G12346" s="520"/>
      <c r="I12346" s="497"/>
      <c r="M12346" s="497"/>
    </row>
    <row r="12347" spans="7:13" x14ac:dyDescent="0.45">
      <c r="G12347" s="497"/>
      <c r="I12347" s="497"/>
      <c r="M12347" s="515"/>
    </row>
    <row r="12348" spans="7:13" x14ac:dyDescent="0.45">
      <c r="G12348" s="520"/>
      <c r="I12348" s="497"/>
      <c r="M12348" s="497"/>
    </row>
    <row r="12349" spans="7:13" x14ac:dyDescent="0.45">
      <c r="G12349" s="497"/>
      <c r="I12349" s="497"/>
      <c r="M12349" s="515"/>
    </row>
    <row r="12350" spans="7:13" x14ac:dyDescent="0.45">
      <c r="G12350" s="497"/>
      <c r="I12350" s="497"/>
      <c r="M12350" s="515"/>
    </row>
    <row r="12351" spans="7:13" x14ac:dyDescent="0.45">
      <c r="G12351" s="520"/>
      <c r="I12351" s="497"/>
      <c r="M12351" s="497"/>
    </row>
    <row r="12352" spans="7:13" x14ac:dyDescent="0.45">
      <c r="G12352" s="520"/>
      <c r="I12352" s="497"/>
      <c r="M12352" s="497"/>
    </row>
    <row r="12353" spans="7:13" x14ac:dyDescent="0.45">
      <c r="G12353" s="497"/>
      <c r="I12353" s="497"/>
      <c r="M12353" s="515"/>
    </row>
    <row r="12354" spans="7:13" x14ac:dyDescent="0.45">
      <c r="G12354" s="497"/>
      <c r="I12354" s="497"/>
      <c r="M12354" s="515"/>
    </row>
    <row r="12355" spans="7:13" x14ac:dyDescent="0.45">
      <c r="G12355" s="497"/>
      <c r="I12355" s="497"/>
      <c r="M12355" s="515"/>
    </row>
    <row r="12356" spans="7:13" x14ac:dyDescent="0.45">
      <c r="G12356" s="497"/>
      <c r="I12356" s="497"/>
      <c r="M12356" s="515"/>
    </row>
    <row r="12357" spans="7:13" x14ac:dyDescent="0.45">
      <c r="G12357" s="497"/>
      <c r="I12357" s="497"/>
      <c r="M12357" s="515"/>
    </row>
    <row r="12358" spans="7:13" x14ac:dyDescent="0.45">
      <c r="G12358" s="497"/>
      <c r="I12358" s="497"/>
      <c r="M12358" s="515"/>
    </row>
    <row r="12359" spans="7:13" x14ac:dyDescent="0.45">
      <c r="G12359" s="497"/>
      <c r="I12359" s="497"/>
      <c r="M12359" s="515"/>
    </row>
    <row r="12360" spans="7:13" x14ac:dyDescent="0.45">
      <c r="G12360" s="520"/>
      <c r="I12360" s="497"/>
      <c r="M12360" s="497"/>
    </row>
    <row r="12361" spans="7:13" x14ac:dyDescent="0.45">
      <c r="G12361" s="497"/>
      <c r="I12361" s="497"/>
      <c r="M12361" s="515"/>
    </row>
    <row r="12362" spans="7:13" x14ac:dyDescent="0.45">
      <c r="G12362" s="497"/>
      <c r="I12362" s="497"/>
      <c r="M12362" s="515"/>
    </row>
    <row r="12363" spans="7:13" x14ac:dyDescent="0.45">
      <c r="G12363" s="520"/>
      <c r="I12363" s="497"/>
      <c r="M12363" s="497"/>
    </row>
    <row r="12364" spans="7:13" x14ac:dyDescent="0.45">
      <c r="G12364" s="520"/>
      <c r="I12364" s="497"/>
      <c r="M12364" s="497"/>
    </row>
    <row r="12365" spans="7:13" x14ac:dyDescent="0.45">
      <c r="G12365" s="497"/>
      <c r="I12365" s="497"/>
      <c r="M12365" s="515"/>
    </row>
    <row r="12366" spans="7:13" x14ac:dyDescent="0.45">
      <c r="G12366" s="497"/>
      <c r="I12366" s="497"/>
      <c r="M12366" s="515"/>
    </row>
    <row r="12367" spans="7:13" x14ac:dyDescent="0.45">
      <c r="G12367" s="497"/>
      <c r="I12367" s="497"/>
      <c r="M12367" s="515"/>
    </row>
    <row r="12368" spans="7:13" x14ac:dyDescent="0.45">
      <c r="G12368" s="497"/>
      <c r="I12368" s="497"/>
      <c r="M12368" s="515"/>
    </row>
    <row r="12369" spans="7:13" x14ac:dyDescent="0.45">
      <c r="G12369" s="497"/>
      <c r="I12369" s="497"/>
      <c r="M12369" s="515"/>
    </row>
    <row r="12370" spans="7:13" x14ac:dyDescent="0.45">
      <c r="G12370" s="497"/>
      <c r="I12370" s="497"/>
      <c r="M12370" s="515"/>
    </row>
    <row r="12371" spans="7:13" x14ac:dyDescent="0.45">
      <c r="G12371" s="497"/>
      <c r="I12371" s="497"/>
      <c r="M12371" s="515"/>
    </row>
    <row r="12372" spans="7:13" x14ac:dyDescent="0.45">
      <c r="G12372" s="497"/>
      <c r="I12372" s="497"/>
      <c r="M12372" s="515"/>
    </row>
    <row r="12373" spans="7:13" x14ac:dyDescent="0.45">
      <c r="G12373" s="497"/>
      <c r="I12373" s="497"/>
      <c r="M12373" s="515"/>
    </row>
    <row r="12374" spans="7:13" x14ac:dyDescent="0.45">
      <c r="G12374" s="520"/>
      <c r="I12374" s="497"/>
      <c r="M12374" s="497"/>
    </row>
    <row r="12375" spans="7:13" x14ac:dyDescent="0.45">
      <c r="G12375" s="497"/>
      <c r="I12375" s="497"/>
      <c r="M12375" s="515"/>
    </row>
    <row r="12376" spans="7:13" x14ac:dyDescent="0.45">
      <c r="G12376" s="497"/>
      <c r="I12376" s="497"/>
      <c r="M12376" s="515"/>
    </row>
    <row r="12377" spans="7:13" x14ac:dyDescent="0.45">
      <c r="G12377" s="497"/>
      <c r="I12377" s="497"/>
      <c r="M12377" s="515"/>
    </row>
    <row r="12378" spans="7:13" x14ac:dyDescent="0.45">
      <c r="G12378" s="497"/>
      <c r="I12378" s="497"/>
      <c r="M12378" s="515"/>
    </row>
    <row r="12379" spans="7:13" x14ac:dyDescent="0.45">
      <c r="G12379" s="520"/>
      <c r="I12379" s="497"/>
      <c r="M12379" s="497"/>
    </row>
    <row r="12380" spans="7:13" x14ac:dyDescent="0.45">
      <c r="G12380" s="497"/>
      <c r="I12380" s="497"/>
      <c r="M12380" s="515"/>
    </row>
    <row r="12381" spans="7:13" x14ac:dyDescent="0.45">
      <c r="G12381" s="497"/>
      <c r="I12381" s="497"/>
      <c r="M12381" s="515"/>
    </row>
    <row r="12382" spans="7:13" x14ac:dyDescent="0.45">
      <c r="G12382" s="497"/>
      <c r="I12382" s="497"/>
      <c r="M12382" s="515"/>
    </row>
    <row r="12383" spans="7:13" x14ac:dyDescent="0.45">
      <c r="G12383" s="497"/>
      <c r="I12383" s="497"/>
      <c r="M12383" s="515"/>
    </row>
    <row r="12384" spans="7:13" x14ac:dyDescent="0.45">
      <c r="G12384" s="497"/>
      <c r="I12384" s="497"/>
      <c r="M12384" s="515"/>
    </row>
    <row r="12385" spans="7:13" x14ac:dyDescent="0.45">
      <c r="G12385" s="497"/>
      <c r="I12385" s="497"/>
      <c r="M12385" s="515"/>
    </row>
    <row r="12386" spans="7:13" x14ac:dyDescent="0.45">
      <c r="G12386" s="497"/>
      <c r="I12386" s="497"/>
      <c r="M12386" s="515"/>
    </row>
    <row r="12387" spans="7:13" x14ac:dyDescent="0.45">
      <c r="G12387" s="520"/>
      <c r="I12387" s="497"/>
      <c r="M12387" s="497"/>
    </row>
    <row r="12388" spans="7:13" x14ac:dyDescent="0.45">
      <c r="G12388" s="497"/>
      <c r="I12388" s="497"/>
      <c r="M12388" s="515"/>
    </row>
    <row r="12389" spans="7:13" x14ac:dyDescent="0.45">
      <c r="G12389" s="497"/>
      <c r="I12389" s="497"/>
      <c r="M12389" s="515"/>
    </row>
    <row r="12390" spans="7:13" x14ac:dyDescent="0.45">
      <c r="G12390" s="497"/>
      <c r="I12390" s="497"/>
      <c r="M12390" s="515"/>
    </row>
    <row r="12391" spans="7:13" x14ac:dyDescent="0.45">
      <c r="G12391" s="497"/>
      <c r="I12391" s="497"/>
      <c r="M12391" s="515"/>
    </row>
    <row r="12392" spans="7:13" x14ac:dyDescent="0.45">
      <c r="G12392" s="497"/>
      <c r="I12392" s="497"/>
      <c r="M12392" s="515"/>
    </row>
    <row r="12393" spans="7:13" x14ac:dyDescent="0.45">
      <c r="G12393" s="497"/>
      <c r="I12393" s="497"/>
      <c r="M12393" s="515"/>
    </row>
    <row r="12394" spans="7:13" x14ac:dyDescent="0.45">
      <c r="G12394" s="497"/>
      <c r="I12394" s="497"/>
      <c r="M12394" s="515"/>
    </row>
    <row r="12395" spans="7:13" x14ac:dyDescent="0.45">
      <c r="G12395" s="497"/>
      <c r="I12395" s="497"/>
      <c r="M12395" s="515"/>
    </row>
    <row r="12396" spans="7:13" x14ac:dyDescent="0.45">
      <c r="G12396" s="497"/>
      <c r="I12396" s="497"/>
      <c r="M12396" s="515"/>
    </row>
    <row r="12397" spans="7:13" x14ac:dyDescent="0.45">
      <c r="G12397" s="497"/>
      <c r="I12397" s="497"/>
      <c r="M12397" s="515"/>
    </row>
    <row r="12398" spans="7:13" x14ac:dyDescent="0.45">
      <c r="G12398" s="497"/>
      <c r="I12398" s="497"/>
      <c r="M12398" s="515"/>
    </row>
    <row r="12399" spans="7:13" x14ac:dyDescent="0.45">
      <c r="G12399" s="520"/>
      <c r="I12399" s="497"/>
      <c r="M12399" s="497"/>
    </row>
    <row r="12400" spans="7:13" x14ac:dyDescent="0.45">
      <c r="G12400" s="497"/>
      <c r="I12400" s="497"/>
      <c r="M12400" s="515"/>
    </row>
    <row r="12401" spans="7:13" x14ac:dyDescent="0.45">
      <c r="G12401" s="497"/>
      <c r="I12401" s="497"/>
      <c r="M12401" s="515"/>
    </row>
    <row r="12402" spans="7:13" x14ac:dyDescent="0.45">
      <c r="G12402" s="497"/>
      <c r="I12402" s="497"/>
      <c r="M12402" s="515"/>
    </row>
    <row r="12403" spans="7:13" x14ac:dyDescent="0.45">
      <c r="G12403" s="497"/>
      <c r="I12403" s="497"/>
      <c r="M12403" s="515"/>
    </row>
    <row r="12404" spans="7:13" x14ac:dyDescent="0.45">
      <c r="G12404" s="497"/>
      <c r="I12404" s="497"/>
      <c r="M12404" s="515"/>
    </row>
    <row r="12405" spans="7:13" x14ac:dyDescent="0.45">
      <c r="G12405" s="520"/>
      <c r="I12405" s="497"/>
      <c r="M12405" s="497"/>
    </row>
    <row r="12406" spans="7:13" x14ac:dyDescent="0.45">
      <c r="G12406" s="520"/>
      <c r="I12406" s="497"/>
      <c r="M12406" s="497"/>
    </row>
    <row r="12407" spans="7:13" x14ac:dyDescent="0.45">
      <c r="G12407" s="497"/>
      <c r="I12407" s="497"/>
      <c r="M12407" s="515"/>
    </row>
    <row r="12408" spans="7:13" x14ac:dyDescent="0.45">
      <c r="G12408" s="497"/>
      <c r="I12408" s="497"/>
      <c r="M12408" s="515"/>
    </row>
    <row r="12409" spans="7:13" x14ac:dyDescent="0.45">
      <c r="G12409" s="497"/>
      <c r="I12409" s="497"/>
      <c r="M12409" s="515"/>
    </row>
    <row r="12410" spans="7:13" x14ac:dyDescent="0.45">
      <c r="G12410" s="497"/>
      <c r="I12410" s="497"/>
      <c r="M12410" s="515"/>
    </row>
    <row r="12411" spans="7:13" x14ac:dyDescent="0.45">
      <c r="G12411" s="497"/>
      <c r="I12411" s="497"/>
      <c r="M12411" s="515"/>
    </row>
    <row r="12412" spans="7:13" x14ac:dyDescent="0.45">
      <c r="G12412" s="497"/>
      <c r="I12412" s="497"/>
      <c r="M12412" s="515"/>
    </row>
    <row r="12413" spans="7:13" x14ac:dyDescent="0.45">
      <c r="G12413" s="497"/>
      <c r="I12413" s="497"/>
      <c r="M12413" s="515"/>
    </row>
    <row r="12414" spans="7:13" x14ac:dyDescent="0.45">
      <c r="G12414" s="497"/>
      <c r="I12414" s="497"/>
      <c r="M12414" s="515"/>
    </row>
    <row r="12415" spans="7:13" x14ac:dyDescent="0.45">
      <c r="G12415" s="497"/>
      <c r="I12415" s="497"/>
      <c r="M12415" s="515"/>
    </row>
    <row r="12416" spans="7:13" x14ac:dyDescent="0.45">
      <c r="G12416" s="497"/>
      <c r="I12416" s="497"/>
      <c r="M12416" s="515"/>
    </row>
    <row r="12417" spans="7:13" x14ac:dyDescent="0.45">
      <c r="G12417" s="497"/>
      <c r="I12417" s="497"/>
      <c r="M12417" s="515"/>
    </row>
    <row r="12418" spans="7:13" x14ac:dyDescent="0.45">
      <c r="G12418" s="497"/>
      <c r="I12418" s="497"/>
      <c r="M12418" s="515"/>
    </row>
    <row r="12419" spans="7:13" x14ac:dyDescent="0.45">
      <c r="G12419" s="497"/>
      <c r="I12419" s="497"/>
      <c r="M12419" s="515"/>
    </row>
    <row r="12420" spans="7:13" x14ac:dyDescent="0.45">
      <c r="G12420" s="497"/>
      <c r="I12420" s="497"/>
      <c r="M12420" s="515"/>
    </row>
    <row r="12421" spans="7:13" x14ac:dyDescent="0.45">
      <c r="G12421" s="497"/>
      <c r="I12421" s="497"/>
      <c r="M12421" s="515"/>
    </row>
    <row r="12422" spans="7:13" x14ac:dyDescent="0.45">
      <c r="G12422" s="497"/>
      <c r="I12422" s="497"/>
      <c r="M12422" s="515"/>
    </row>
    <row r="12423" spans="7:13" x14ac:dyDescent="0.45">
      <c r="G12423" s="520"/>
      <c r="I12423" s="497"/>
      <c r="M12423" s="497"/>
    </row>
    <row r="12424" spans="7:13" x14ac:dyDescent="0.45">
      <c r="G12424" s="497"/>
      <c r="I12424" s="497"/>
      <c r="M12424" s="515"/>
    </row>
    <row r="12425" spans="7:13" x14ac:dyDescent="0.45">
      <c r="G12425" s="497"/>
      <c r="I12425" s="497"/>
      <c r="M12425" s="515"/>
    </row>
    <row r="12426" spans="7:13" x14ac:dyDescent="0.45">
      <c r="G12426" s="497"/>
      <c r="I12426" s="497"/>
      <c r="M12426" s="515"/>
    </row>
    <row r="12427" spans="7:13" x14ac:dyDescent="0.45">
      <c r="G12427" s="497"/>
      <c r="I12427" s="497"/>
      <c r="M12427" s="515"/>
    </row>
    <row r="12428" spans="7:13" x14ac:dyDescent="0.45">
      <c r="G12428" s="497"/>
      <c r="I12428" s="497"/>
      <c r="M12428" s="515"/>
    </row>
    <row r="12429" spans="7:13" x14ac:dyDescent="0.45">
      <c r="G12429" s="497"/>
      <c r="I12429" s="497"/>
      <c r="M12429" s="515"/>
    </row>
    <row r="12430" spans="7:13" x14ac:dyDescent="0.45">
      <c r="G12430" s="520"/>
      <c r="I12430" s="497"/>
      <c r="M12430" s="497"/>
    </row>
    <row r="12431" spans="7:13" x14ac:dyDescent="0.45">
      <c r="G12431" s="520"/>
      <c r="I12431" s="497"/>
      <c r="M12431" s="497"/>
    </row>
    <row r="12432" spans="7:13" x14ac:dyDescent="0.45">
      <c r="G12432" s="497"/>
      <c r="I12432" s="497"/>
      <c r="M12432" s="515"/>
    </row>
    <row r="12433" spans="7:13" x14ac:dyDescent="0.45">
      <c r="G12433" s="497"/>
      <c r="I12433" s="497"/>
      <c r="M12433" s="515"/>
    </row>
    <row r="12434" spans="7:13" x14ac:dyDescent="0.45">
      <c r="G12434" s="497"/>
      <c r="I12434" s="497"/>
      <c r="M12434" s="515"/>
    </row>
    <row r="12435" spans="7:13" x14ac:dyDescent="0.45">
      <c r="G12435" s="497"/>
      <c r="I12435" s="497"/>
      <c r="M12435" s="515"/>
    </row>
    <row r="12436" spans="7:13" x14ac:dyDescent="0.45">
      <c r="G12436" s="497"/>
      <c r="I12436" s="497"/>
      <c r="M12436" s="515"/>
    </row>
    <row r="12437" spans="7:13" x14ac:dyDescent="0.45">
      <c r="G12437" s="497"/>
      <c r="I12437" s="497"/>
      <c r="M12437" s="515"/>
    </row>
    <row r="12438" spans="7:13" x14ac:dyDescent="0.45">
      <c r="G12438" s="497"/>
      <c r="I12438" s="497"/>
      <c r="M12438" s="515"/>
    </row>
    <row r="12439" spans="7:13" x14ac:dyDescent="0.45">
      <c r="G12439" s="497"/>
      <c r="I12439" s="497"/>
      <c r="M12439" s="515"/>
    </row>
    <row r="12440" spans="7:13" x14ac:dyDescent="0.45">
      <c r="G12440" s="497"/>
      <c r="I12440" s="497"/>
      <c r="M12440" s="515"/>
    </row>
    <row r="12441" spans="7:13" x14ac:dyDescent="0.45">
      <c r="G12441" s="497"/>
      <c r="I12441" s="497"/>
      <c r="M12441" s="515"/>
    </row>
    <row r="12442" spans="7:13" x14ac:dyDescent="0.45">
      <c r="G12442" s="497"/>
      <c r="I12442" s="497"/>
      <c r="M12442" s="515"/>
    </row>
    <row r="12443" spans="7:13" x14ac:dyDescent="0.45">
      <c r="G12443" s="497"/>
      <c r="I12443" s="497"/>
      <c r="M12443" s="515"/>
    </row>
    <row r="12444" spans="7:13" x14ac:dyDescent="0.45">
      <c r="G12444" s="497"/>
      <c r="I12444" s="497"/>
      <c r="M12444" s="515"/>
    </row>
    <row r="12445" spans="7:13" x14ac:dyDescent="0.45">
      <c r="G12445" s="520"/>
      <c r="I12445" s="497"/>
      <c r="M12445" s="497"/>
    </row>
    <row r="12446" spans="7:13" x14ac:dyDescent="0.45">
      <c r="G12446" s="497"/>
      <c r="I12446" s="497"/>
      <c r="M12446" s="515"/>
    </row>
    <row r="12447" spans="7:13" x14ac:dyDescent="0.45">
      <c r="G12447" s="520"/>
      <c r="I12447" s="497"/>
      <c r="M12447" s="497"/>
    </row>
    <row r="12448" spans="7:13" x14ac:dyDescent="0.45">
      <c r="G12448" s="497"/>
      <c r="I12448" s="497"/>
      <c r="M12448" s="515"/>
    </row>
    <row r="12449" spans="7:13" x14ac:dyDescent="0.45">
      <c r="G12449" s="520"/>
      <c r="I12449" s="497"/>
      <c r="M12449" s="497"/>
    </row>
    <row r="12450" spans="7:13" x14ac:dyDescent="0.45">
      <c r="G12450" s="497"/>
      <c r="I12450" s="497"/>
      <c r="M12450" s="515"/>
    </row>
    <row r="12451" spans="7:13" x14ac:dyDescent="0.45">
      <c r="G12451" s="497"/>
      <c r="I12451" s="497"/>
      <c r="M12451" s="515"/>
    </row>
    <row r="12452" spans="7:13" x14ac:dyDescent="0.45">
      <c r="G12452" s="520"/>
      <c r="I12452" s="497"/>
      <c r="M12452" s="497"/>
    </row>
    <row r="12453" spans="7:13" x14ac:dyDescent="0.45">
      <c r="G12453" s="497"/>
      <c r="I12453" s="497"/>
      <c r="M12453" s="515"/>
    </row>
    <row r="12454" spans="7:13" x14ac:dyDescent="0.45">
      <c r="G12454" s="497"/>
      <c r="I12454" s="497"/>
      <c r="M12454" s="515"/>
    </row>
    <row r="12455" spans="7:13" x14ac:dyDescent="0.45">
      <c r="G12455" s="497"/>
      <c r="I12455" s="497"/>
      <c r="M12455" s="515"/>
    </row>
    <row r="12456" spans="7:13" x14ac:dyDescent="0.45">
      <c r="G12456" s="497"/>
      <c r="I12456" s="497"/>
      <c r="M12456" s="515"/>
    </row>
    <row r="12457" spans="7:13" x14ac:dyDescent="0.45">
      <c r="G12457" s="497"/>
      <c r="I12457" s="497"/>
      <c r="M12457" s="515"/>
    </row>
    <row r="12458" spans="7:13" x14ac:dyDescent="0.45">
      <c r="G12458" s="497"/>
      <c r="I12458" s="497"/>
      <c r="M12458" s="515"/>
    </row>
    <row r="12459" spans="7:13" x14ac:dyDescent="0.45">
      <c r="G12459" s="497"/>
      <c r="I12459" s="497"/>
      <c r="M12459" s="515"/>
    </row>
    <row r="12460" spans="7:13" x14ac:dyDescent="0.45">
      <c r="G12460" s="497"/>
      <c r="I12460" s="497"/>
      <c r="M12460" s="515"/>
    </row>
    <row r="12461" spans="7:13" x14ac:dyDescent="0.45">
      <c r="G12461" s="497"/>
      <c r="I12461" s="497"/>
      <c r="M12461" s="515"/>
    </row>
    <row r="12462" spans="7:13" x14ac:dyDescent="0.45">
      <c r="G12462" s="497"/>
      <c r="I12462" s="497"/>
      <c r="M12462" s="515"/>
    </row>
    <row r="12463" spans="7:13" x14ac:dyDescent="0.45">
      <c r="G12463" s="497"/>
      <c r="I12463" s="497"/>
      <c r="M12463" s="515"/>
    </row>
    <row r="12464" spans="7:13" x14ac:dyDescent="0.45">
      <c r="G12464" s="497"/>
      <c r="I12464" s="497"/>
      <c r="M12464" s="515"/>
    </row>
    <row r="12465" spans="7:13" x14ac:dyDescent="0.45">
      <c r="G12465" s="497"/>
      <c r="I12465" s="497"/>
      <c r="M12465" s="515"/>
    </row>
    <row r="12466" spans="7:13" x14ac:dyDescent="0.45">
      <c r="G12466" s="497"/>
      <c r="I12466" s="497"/>
      <c r="M12466" s="515"/>
    </row>
    <row r="12467" spans="7:13" x14ac:dyDescent="0.45">
      <c r="G12467" s="497"/>
      <c r="I12467" s="497"/>
      <c r="M12467" s="515"/>
    </row>
    <row r="12468" spans="7:13" x14ac:dyDescent="0.45">
      <c r="G12468" s="497"/>
      <c r="I12468" s="497"/>
      <c r="M12468" s="515"/>
    </row>
    <row r="12469" spans="7:13" x14ac:dyDescent="0.45">
      <c r="G12469" s="497"/>
      <c r="I12469" s="497"/>
      <c r="M12469" s="515"/>
    </row>
    <row r="12470" spans="7:13" x14ac:dyDescent="0.45">
      <c r="G12470" s="520"/>
      <c r="I12470" s="497"/>
      <c r="M12470" s="497"/>
    </row>
    <row r="12471" spans="7:13" x14ac:dyDescent="0.45">
      <c r="G12471" s="497"/>
      <c r="I12471" s="497"/>
      <c r="M12471" s="515"/>
    </row>
    <row r="12472" spans="7:13" x14ac:dyDescent="0.45">
      <c r="G12472" s="497"/>
      <c r="I12472" s="497"/>
      <c r="M12472" s="515"/>
    </row>
    <row r="12473" spans="7:13" x14ac:dyDescent="0.45">
      <c r="G12473" s="520"/>
      <c r="I12473" s="497"/>
      <c r="M12473" s="497"/>
    </row>
    <row r="12474" spans="7:13" x14ac:dyDescent="0.45">
      <c r="G12474" s="497"/>
      <c r="I12474" s="497"/>
      <c r="M12474" s="515"/>
    </row>
    <row r="12475" spans="7:13" x14ac:dyDescent="0.45">
      <c r="G12475" s="497"/>
      <c r="I12475" s="497"/>
      <c r="M12475" s="515"/>
    </row>
    <row r="12476" spans="7:13" x14ac:dyDescent="0.45">
      <c r="G12476" s="497"/>
      <c r="I12476" s="497"/>
      <c r="M12476" s="515"/>
    </row>
    <row r="12477" spans="7:13" x14ac:dyDescent="0.45">
      <c r="G12477" s="497"/>
      <c r="I12477" s="497"/>
      <c r="M12477" s="515"/>
    </row>
    <row r="12478" spans="7:13" x14ac:dyDescent="0.45">
      <c r="G12478" s="497"/>
      <c r="I12478" s="497"/>
      <c r="M12478" s="515"/>
    </row>
    <row r="12479" spans="7:13" x14ac:dyDescent="0.45">
      <c r="G12479" s="520"/>
      <c r="I12479" s="497"/>
      <c r="M12479" s="497"/>
    </row>
    <row r="12480" spans="7:13" x14ac:dyDescent="0.45">
      <c r="G12480" s="497"/>
      <c r="I12480" s="497"/>
      <c r="M12480" s="515"/>
    </row>
    <row r="12481" spans="7:13" x14ac:dyDescent="0.45">
      <c r="G12481" s="497"/>
      <c r="I12481" s="497"/>
      <c r="M12481" s="515"/>
    </row>
    <row r="12482" spans="7:13" x14ac:dyDescent="0.45">
      <c r="G12482" s="497"/>
      <c r="I12482" s="497"/>
      <c r="M12482" s="515"/>
    </row>
    <row r="12483" spans="7:13" x14ac:dyDescent="0.45">
      <c r="G12483" s="497"/>
      <c r="I12483" s="497"/>
      <c r="M12483" s="515"/>
    </row>
    <row r="12484" spans="7:13" x14ac:dyDescent="0.45">
      <c r="G12484" s="520"/>
      <c r="I12484" s="497"/>
      <c r="M12484" s="497"/>
    </row>
    <row r="12485" spans="7:13" x14ac:dyDescent="0.45">
      <c r="G12485" s="520"/>
      <c r="I12485" s="497"/>
      <c r="M12485" s="497"/>
    </row>
    <row r="12486" spans="7:13" x14ac:dyDescent="0.45">
      <c r="G12486" s="497"/>
      <c r="I12486" s="497"/>
      <c r="M12486" s="515"/>
    </row>
    <row r="12487" spans="7:13" x14ac:dyDescent="0.45">
      <c r="G12487" s="497"/>
      <c r="I12487" s="497"/>
      <c r="M12487" s="515"/>
    </row>
    <row r="12488" spans="7:13" x14ac:dyDescent="0.45">
      <c r="G12488" s="497"/>
      <c r="I12488" s="497"/>
      <c r="M12488" s="515"/>
    </row>
    <row r="12489" spans="7:13" x14ac:dyDescent="0.45">
      <c r="G12489" s="497"/>
      <c r="I12489" s="497"/>
      <c r="M12489" s="515"/>
    </row>
    <row r="12490" spans="7:13" x14ac:dyDescent="0.45">
      <c r="G12490" s="497"/>
      <c r="I12490" s="497"/>
      <c r="M12490" s="515"/>
    </row>
    <row r="12491" spans="7:13" x14ac:dyDescent="0.45">
      <c r="G12491" s="497"/>
      <c r="I12491" s="497"/>
      <c r="M12491" s="515"/>
    </row>
    <row r="12492" spans="7:13" x14ac:dyDescent="0.45">
      <c r="G12492" s="497"/>
      <c r="I12492" s="497"/>
      <c r="M12492" s="515"/>
    </row>
    <row r="12493" spans="7:13" x14ac:dyDescent="0.45">
      <c r="G12493" s="497"/>
      <c r="I12493" s="497"/>
      <c r="M12493" s="515"/>
    </row>
    <row r="12494" spans="7:13" x14ac:dyDescent="0.45">
      <c r="G12494" s="497"/>
      <c r="I12494" s="497"/>
      <c r="M12494" s="515"/>
    </row>
    <row r="12495" spans="7:13" x14ac:dyDescent="0.45">
      <c r="G12495" s="497"/>
      <c r="I12495" s="497"/>
      <c r="M12495" s="515"/>
    </row>
    <row r="12496" spans="7:13" x14ac:dyDescent="0.45">
      <c r="G12496" s="497"/>
      <c r="I12496" s="497"/>
      <c r="M12496" s="515"/>
    </row>
    <row r="12497" spans="7:13" x14ac:dyDescent="0.45">
      <c r="G12497" s="497"/>
      <c r="I12497" s="497"/>
      <c r="M12497" s="515"/>
    </row>
    <row r="12498" spans="7:13" x14ac:dyDescent="0.45">
      <c r="G12498" s="497"/>
      <c r="I12498" s="497"/>
      <c r="M12498" s="515"/>
    </row>
    <row r="12499" spans="7:13" x14ac:dyDescent="0.45">
      <c r="G12499" s="520"/>
      <c r="I12499" s="497"/>
      <c r="M12499" s="497"/>
    </row>
    <row r="12500" spans="7:13" x14ac:dyDescent="0.45">
      <c r="G12500" s="520"/>
      <c r="I12500" s="497"/>
      <c r="M12500" s="497"/>
    </row>
    <row r="12501" spans="7:13" x14ac:dyDescent="0.45">
      <c r="G12501" s="497"/>
      <c r="I12501" s="497"/>
      <c r="M12501" s="515"/>
    </row>
    <row r="12502" spans="7:13" x14ac:dyDescent="0.45">
      <c r="G12502" s="520"/>
      <c r="I12502" s="497"/>
      <c r="M12502" s="497"/>
    </row>
    <row r="12503" spans="7:13" x14ac:dyDescent="0.45">
      <c r="G12503" s="497"/>
      <c r="I12503" s="497"/>
      <c r="M12503" s="515"/>
    </row>
    <row r="12504" spans="7:13" x14ac:dyDescent="0.45">
      <c r="G12504" s="497"/>
      <c r="I12504" s="497"/>
      <c r="M12504" s="515"/>
    </row>
    <row r="12505" spans="7:13" x14ac:dyDescent="0.45">
      <c r="G12505" s="497"/>
      <c r="I12505" s="497"/>
      <c r="M12505" s="515"/>
    </row>
    <row r="12506" spans="7:13" x14ac:dyDescent="0.45">
      <c r="G12506" s="497"/>
      <c r="I12506" s="497"/>
      <c r="M12506" s="515"/>
    </row>
    <row r="12507" spans="7:13" x14ac:dyDescent="0.45">
      <c r="G12507" s="520"/>
      <c r="I12507" s="497"/>
      <c r="M12507" s="497"/>
    </row>
    <row r="12508" spans="7:13" x14ac:dyDescent="0.45">
      <c r="G12508" s="520"/>
      <c r="I12508" s="497"/>
      <c r="M12508" s="497"/>
    </row>
    <row r="12509" spans="7:13" x14ac:dyDescent="0.45">
      <c r="G12509" s="497"/>
      <c r="I12509" s="497"/>
      <c r="M12509" s="515"/>
    </row>
    <row r="12510" spans="7:13" x14ac:dyDescent="0.45">
      <c r="G12510" s="497"/>
      <c r="I12510" s="497"/>
      <c r="M12510" s="515"/>
    </row>
    <row r="12511" spans="7:13" x14ac:dyDescent="0.45">
      <c r="G12511" s="497"/>
      <c r="I12511" s="497"/>
      <c r="M12511" s="515"/>
    </row>
    <row r="12512" spans="7:13" x14ac:dyDescent="0.45">
      <c r="G12512" s="497"/>
      <c r="I12512" s="497"/>
      <c r="M12512" s="515"/>
    </row>
    <row r="12513" spans="7:13" x14ac:dyDescent="0.45">
      <c r="G12513" s="497"/>
      <c r="I12513" s="497"/>
      <c r="M12513" s="515"/>
    </row>
    <row r="12514" spans="7:13" x14ac:dyDescent="0.45">
      <c r="G12514" s="497"/>
      <c r="I12514" s="497"/>
      <c r="M12514" s="515"/>
    </row>
    <row r="12515" spans="7:13" x14ac:dyDescent="0.45">
      <c r="G12515" s="520"/>
      <c r="I12515" s="497"/>
      <c r="M12515" s="497"/>
    </row>
    <row r="12516" spans="7:13" x14ac:dyDescent="0.45">
      <c r="G12516" s="497"/>
      <c r="I12516" s="497"/>
      <c r="M12516" s="515"/>
    </row>
    <row r="12517" spans="7:13" x14ac:dyDescent="0.45">
      <c r="G12517" s="497"/>
      <c r="I12517" s="497"/>
      <c r="M12517" s="515"/>
    </row>
    <row r="12518" spans="7:13" x14ac:dyDescent="0.45">
      <c r="G12518" s="520"/>
      <c r="I12518" s="497"/>
      <c r="M12518" s="497"/>
    </row>
    <row r="12519" spans="7:13" x14ac:dyDescent="0.45">
      <c r="G12519" s="497"/>
      <c r="I12519" s="497"/>
      <c r="M12519" s="515"/>
    </row>
    <row r="12520" spans="7:13" x14ac:dyDescent="0.45">
      <c r="G12520" s="497"/>
      <c r="I12520" s="497"/>
      <c r="M12520" s="515"/>
    </row>
    <row r="12521" spans="7:13" x14ac:dyDescent="0.45">
      <c r="G12521" s="497"/>
      <c r="I12521" s="497"/>
      <c r="M12521" s="515"/>
    </row>
    <row r="12522" spans="7:13" x14ac:dyDescent="0.45">
      <c r="G12522" s="520"/>
      <c r="I12522" s="497"/>
      <c r="M12522" s="497"/>
    </row>
    <row r="12523" spans="7:13" x14ac:dyDescent="0.45">
      <c r="G12523" s="497"/>
      <c r="I12523" s="497"/>
      <c r="M12523" s="515"/>
    </row>
    <row r="12524" spans="7:13" x14ac:dyDescent="0.45">
      <c r="G12524" s="497"/>
      <c r="I12524" s="497"/>
      <c r="M12524" s="515"/>
    </row>
    <row r="12525" spans="7:13" x14ac:dyDescent="0.45">
      <c r="G12525" s="520"/>
      <c r="I12525" s="497"/>
      <c r="M12525" s="497"/>
    </row>
    <row r="12526" spans="7:13" x14ac:dyDescent="0.45">
      <c r="G12526" s="497"/>
      <c r="I12526" s="497"/>
      <c r="M12526" s="515"/>
    </row>
    <row r="12527" spans="7:13" x14ac:dyDescent="0.45">
      <c r="G12527" s="497"/>
      <c r="I12527" s="497"/>
      <c r="M12527" s="515"/>
    </row>
    <row r="12528" spans="7:13" x14ac:dyDescent="0.45">
      <c r="G12528" s="497"/>
      <c r="I12528" s="497"/>
      <c r="M12528" s="515"/>
    </row>
    <row r="12529" spans="7:13" x14ac:dyDescent="0.45">
      <c r="G12529" s="520"/>
      <c r="I12529" s="497"/>
      <c r="M12529" s="497"/>
    </row>
    <row r="12530" spans="7:13" x14ac:dyDescent="0.45">
      <c r="G12530" s="497"/>
      <c r="I12530" s="497"/>
      <c r="M12530" s="515"/>
    </row>
    <row r="12531" spans="7:13" x14ac:dyDescent="0.45">
      <c r="G12531" s="497"/>
      <c r="I12531" s="497"/>
      <c r="M12531" s="515"/>
    </row>
    <row r="12532" spans="7:13" x14ac:dyDescent="0.45">
      <c r="G12532" s="497"/>
      <c r="I12532" s="497"/>
      <c r="M12532" s="515"/>
    </row>
    <row r="12533" spans="7:13" x14ac:dyDescent="0.45">
      <c r="G12533" s="497"/>
      <c r="I12533" s="497"/>
      <c r="M12533" s="515"/>
    </row>
    <row r="12534" spans="7:13" x14ac:dyDescent="0.45">
      <c r="G12534" s="497"/>
      <c r="I12534" s="497"/>
      <c r="M12534" s="515"/>
    </row>
    <row r="12535" spans="7:13" x14ac:dyDescent="0.45">
      <c r="G12535" s="497"/>
      <c r="I12535" s="497"/>
      <c r="M12535" s="515"/>
    </row>
    <row r="12536" spans="7:13" x14ac:dyDescent="0.45">
      <c r="G12536" s="497"/>
      <c r="I12536" s="497"/>
      <c r="M12536" s="515"/>
    </row>
    <row r="12537" spans="7:13" x14ac:dyDescent="0.45">
      <c r="G12537" s="497"/>
      <c r="I12537" s="497"/>
      <c r="M12537" s="515"/>
    </row>
    <row r="12538" spans="7:13" x14ac:dyDescent="0.45">
      <c r="G12538" s="497"/>
      <c r="I12538" s="497"/>
      <c r="M12538" s="515"/>
    </row>
    <row r="12539" spans="7:13" x14ac:dyDescent="0.45">
      <c r="G12539" s="497"/>
      <c r="I12539" s="497"/>
      <c r="M12539" s="515"/>
    </row>
    <row r="12540" spans="7:13" x14ac:dyDescent="0.45">
      <c r="G12540" s="497"/>
      <c r="I12540" s="497"/>
      <c r="M12540" s="515"/>
    </row>
    <row r="12541" spans="7:13" x14ac:dyDescent="0.45">
      <c r="G12541" s="497"/>
      <c r="I12541" s="497"/>
      <c r="M12541" s="515"/>
    </row>
    <row r="12542" spans="7:13" x14ac:dyDescent="0.45">
      <c r="G12542" s="497"/>
      <c r="I12542" s="497"/>
      <c r="M12542" s="515"/>
    </row>
    <row r="12543" spans="7:13" x14ac:dyDescent="0.45">
      <c r="G12543" s="497"/>
      <c r="I12543" s="497"/>
      <c r="M12543" s="515"/>
    </row>
    <row r="12544" spans="7:13" x14ac:dyDescent="0.45">
      <c r="G12544" s="497"/>
      <c r="I12544" s="497"/>
      <c r="M12544" s="515"/>
    </row>
    <row r="12545" spans="7:13" x14ac:dyDescent="0.45">
      <c r="G12545" s="497"/>
      <c r="I12545" s="497"/>
      <c r="M12545" s="515"/>
    </row>
    <row r="12546" spans="7:13" x14ac:dyDescent="0.45">
      <c r="G12546" s="497"/>
      <c r="I12546" s="497"/>
      <c r="M12546" s="515"/>
    </row>
    <row r="12547" spans="7:13" x14ac:dyDescent="0.45">
      <c r="G12547" s="497"/>
      <c r="I12547" s="497"/>
      <c r="M12547" s="515"/>
    </row>
    <row r="12548" spans="7:13" x14ac:dyDescent="0.45">
      <c r="G12548" s="497"/>
      <c r="I12548" s="497"/>
      <c r="M12548" s="515"/>
    </row>
    <row r="12549" spans="7:13" x14ac:dyDescent="0.45">
      <c r="G12549" s="497"/>
      <c r="I12549" s="497"/>
      <c r="M12549" s="515"/>
    </row>
    <row r="12550" spans="7:13" x14ac:dyDescent="0.45">
      <c r="G12550" s="520"/>
      <c r="I12550" s="497"/>
      <c r="M12550" s="497"/>
    </row>
    <row r="12551" spans="7:13" x14ac:dyDescent="0.45">
      <c r="G12551" s="520"/>
      <c r="I12551" s="497"/>
      <c r="M12551" s="497"/>
    </row>
    <row r="12552" spans="7:13" x14ac:dyDescent="0.45">
      <c r="G12552" s="497"/>
      <c r="I12552" s="497"/>
      <c r="M12552" s="515"/>
    </row>
    <row r="12553" spans="7:13" x14ac:dyDescent="0.45">
      <c r="G12553" s="497"/>
      <c r="I12553" s="497"/>
      <c r="M12553" s="515"/>
    </row>
    <row r="12554" spans="7:13" x14ac:dyDescent="0.45">
      <c r="G12554" s="497"/>
      <c r="I12554" s="497"/>
      <c r="M12554" s="515"/>
    </row>
    <row r="12555" spans="7:13" x14ac:dyDescent="0.45">
      <c r="G12555" s="497"/>
      <c r="I12555" s="497"/>
      <c r="M12555" s="515"/>
    </row>
    <row r="12556" spans="7:13" x14ac:dyDescent="0.45">
      <c r="G12556" s="497"/>
      <c r="I12556" s="497"/>
      <c r="M12556" s="515"/>
    </row>
    <row r="12557" spans="7:13" x14ac:dyDescent="0.45">
      <c r="G12557" s="497"/>
      <c r="I12557" s="497"/>
      <c r="M12557" s="515"/>
    </row>
    <row r="12558" spans="7:13" x14ac:dyDescent="0.45">
      <c r="G12558" s="497"/>
      <c r="I12558" s="497"/>
      <c r="M12558" s="515"/>
    </row>
    <row r="12559" spans="7:13" x14ac:dyDescent="0.45">
      <c r="G12559" s="497"/>
      <c r="I12559" s="497"/>
      <c r="M12559" s="515"/>
    </row>
    <row r="12560" spans="7:13" x14ac:dyDescent="0.45">
      <c r="G12560" s="497"/>
      <c r="I12560" s="497"/>
      <c r="M12560" s="515"/>
    </row>
    <row r="12561" spans="7:13" x14ac:dyDescent="0.45">
      <c r="G12561" s="497"/>
      <c r="I12561" s="497"/>
      <c r="M12561" s="515"/>
    </row>
    <row r="12562" spans="7:13" x14ac:dyDescent="0.45">
      <c r="G12562" s="497"/>
      <c r="I12562" s="497"/>
      <c r="M12562" s="515"/>
    </row>
    <row r="12563" spans="7:13" x14ac:dyDescent="0.45">
      <c r="G12563" s="497"/>
      <c r="I12563" s="497"/>
      <c r="M12563" s="515"/>
    </row>
    <row r="12564" spans="7:13" x14ac:dyDescent="0.45">
      <c r="G12564" s="497"/>
      <c r="I12564" s="497"/>
      <c r="M12564" s="515"/>
    </row>
    <row r="12565" spans="7:13" x14ac:dyDescent="0.45">
      <c r="G12565" s="497"/>
      <c r="I12565" s="497"/>
      <c r="M12565" s="515"/>
    </row>
    <row r="12566" spans="7:13" x14ac:dyDescent="0.45">
      <c r="G12566" s="497"/>
      <c r="I12566" s="497"/>
      <c r="M12566" s="515"/>
    </row>
    <row r="12567" spans="7:13" x14ac:dyDescent="0.45">
      <c r="G12567" s="497"/>
      <c r="I12567" s="497"/>
      <c r="M12567" s="515"/>
    </row>
    <row r="12568" spans="7:13" x14ac:dyDescent="0.45">
      <c r="G12568" s="497"/>
      <c r="I12568" s="497"/>
      <c r="M12568" s="515"/>
    </row>
    <row r="12569" spans="7:13" x14ac:dyDescent="0.45">
      <c r="G12569" s="497"/>
      <c r="I12569" s="497"/>
      <c r="M12569" s="515"/>
    </row>
    <row r="12570" spans="7:13" x14ac:dyDescent="0.45">
      <c r="G12570" s="497"/>
      <c r="I12570" s="497"/>
      <c r="M12570" s="515"/>
    </row>
    <row r="12571" spans="7:13" x14ac:dyDescent="0.45">
      <c r="G12571" s="497"/>
      <c r="I12571" s="497"/>
      <c r="M12571" s="515"/>
    </row>
    <row r="12572" spans="7:13" x14ac:dyDescent="0.45">
      <c r="G12572" s="497"/>
      <c r="I12572" s="497"/>
      <c r="M12572" s="515"/>
    </row>
    <row r="12573" spans="7:13" x14ac:dyDescent="0.45">
      <c r="G12573" s="497"/>
      <c r="I12573" s="497"/>
      <c r="M12573" s="515"/>
    </row>
    <row r="12574" spans="7:13" x14ac:dyDescent="0.45">
      <c r="G12574" s="497"/>
      <c r="I12574" s="497"/>
      <c r="M12574" s="515"/>
    </row>
    <row r="12575" spans="7:13" x14ac:dyDescent="0.45">
      <c r="G12575" s="497"/>
      <c r="I12575" s="497"/>
      <c r="M12575" s="515"/>
    </row>
    <row r="12576" spans="7:13" x14ac:dyDescent="0.45">
      <c r="G12576" s="520"/>
      <c r="I12576" s="497"/>
      <c r="M12576" s="497"/>
    </row>
    <row r="12577" spans="7:13" x14ac:dyDescent="0.45">
      <c r="G12577" s="497"/>
      <c r="I12577" s="497"/>
      <c r="M12577" s="515"/>
    </row>
    <row r="12578" spans="7:13" x14ac:dyDescent="0.45">
      <c r="G12578" s="497"/>
      <c r="I12578" s="497"/>
      <c r="M12578" s="515"/>
    </row>
    <row r="12579" spans="7:13" x14ac:dyDescent="0.45">
      <c r="G12579" s="497"/>
      <c r="I12579" s="497"/>
      <c r="M12579" s="515"/>
    </row>
    <row r="12580" spans="7:13" x14ac:dyDescent="0.45">
      <c r="G12580" s="497"/>
      <c r="I12580" s="497"/>
      <c r="M12580" s="515"/>
    </row>
    <row r="12581" spans="7:13" x14ac:dyDescent="0.45">
      <c r="G12581" s="497"/>
      <c r="I12581" s="497"/>
      <c r="M12581" s="515"/>
    </row>
    <row r="12582" spans="7:13" x14ac:dyDescent="0.45">
      <c r="G12582" s="497"/>
      <c r="I12582" s="497"/>
      <c r="M12582" s="515"/>
    </row>
    <row r="12583" spans="7:13" x14ac:dyDescent="0.45">
      <c r="G12583" s="497"/>
      <c r="I12583" s="497"/>
      <c r="M12583" s="515"/>
    </row>
    <row r="12584" spans="7:13" x14ac:dyDescent="0.45">
      <c r="G12584" s="497"/>
      <c r="I12584" s="497"/>
      <c r="M12584" s="515"/>
    </row>
    <row r="12585" spans="7:13" x14ac:dyDescent="0.45">
      <c r="G12585" s="497"/>
      <c r="I12585" s="497"/>
      <c r="M12585" s="515"/>
    </row>
    <row r="12586" spans="7:13" x14ac:dyDescent="0.45">
      <c r="G12586" s="497"/>
      <c r="I12586" s="497"/>
      <c r="M12586" s="515"/>
    </row>
    <row r="12587" spans="7:13" x14ac:dyDescent="0.45">
      <c r="G12587" s="497"/>
      <c r="I12587" s="497"/>
      <c r="M12587" s="515"/>
    </row>
    <row r="12588" spans="7:13" x14ac:dyDescent="0.45">
      <c r="G12588" s="497"/>
      <c r="I12588" s="497"/>
      <c r="M12588" s="515"/>
    </row>
    <row r="12589" spans="7:13" x14ac:dyDescent="0.45">
      <c r="G12589" s="497"/>
      <c r="I12589" s="497"/>
      <c r="M12589" s="515"/>
    </row>
    <row r="12590" spans="7:13" x14ac:dyDescent="0.45">
      <c r="G12590" s="497"/>
      <c r="I12590" s="497"/>
      <c r="M12590" s="515"/>
    </row>
    <row r="12591" spans="7:13" x14ac:dyDescent="0.45">
      <c r="G12591" s="497"/>
      <c r="I12591" s="497"/>
      <c r="M12591" s="515"/>
    </row>
    <row r="12592" spans="7:13" x14ac:dyDescent="0.45">
      <c r="G12592" s="497"/>
      <c r="I12592" s="497"/>
      <c r="M12592" s="515"/>
    </row>
    <row r="12593" spans="7:13" x14ac:dyDescent="0.45">
      <c r="G12593" s="497"/>
      <c r="I12593" s="497"/>
      <c r="M12593" s="515"/>
    </row>
    <row r="12594" spans="7:13" x14ac:dyDescent="0.45">
      <c r="G12594" s="497"/>
      <c r="I12594" s="497"/>
      <c r="M12594" s="515"/>
    </row>
    <row r="12595" spans="7:13" x14ac:dyDescent="0.45">
      <c r="G12595" s="497"/>
      <c r="I12595" s="497"/>
      <c r="M12595" s="515"/>
    </row>
    <row r="12596" spans="7:13" x14ac:dyDescent="0.45">
      <c r="G12596" s="497"/>
      <c r="I12596" s="497"/>
      <c r="M12596" s="515"/>
    </row>
    <row r="12597" spans="7:13" x14ac:dyDescent="0.45">
      <c r="G12597" s="497"/>
      <c r="I12597" s="497"/>
      <c r="M12597" s="515"/>
    </row>
    <row r="12598" spans="7:13" x14ac:dyDescent="0.45">
      <c r="G12598" s="497"/>
      <c r="I12598" s="497"/>
      <c r="M12598" s="515"/>
    </row>
    <row r="12599" spans="7:13" x14ac:dyDescent="0.45">
      <c r="G12599" s="520"/>
      <c r="I12599" s="497"/>
      <c r="M12599" s="497"/>
    </row>
    <row r="12600" spans="7:13" x14ac:dyDescent="0.45">
      <c r="G12600" s="497"/>
      <c r="I12600" s="497"/>
      <c r="M12600" s="515"/>
    </row>
    <row r="12601" spans="7:13" x14ac:dyDescent="0.45">
      <c r="G12601" s="497"/>
      <c r="I12601" s="497"/>
      <c r="M12601" s="515"/>
    </row>
    <row r="12602" spans="7:13" x14ac:dyDescent="0.45">
      <c r="G12602" s="497"/>
      <c r="I12602" s="497"/>
      <c r="M12602" s="515"/>
    </row>
    <row r="12603" spans="7:13" x14ac:dyDescent="0.45">
      <c r="G12603" s="497"/>
      <c r="I12603" s="497"/>
      <c r="M12603" s="515"/>
    </row>
    <row r="12604" spans="7:13" x14ac:dyDescent="0.45">
      <c r="G12604" s="497"/>
      <c r="I12604" s="497"/>
      <c r="M12604" s="515"/>
    </row>
    <row r="12605" spans="7:13" x14ac:dyDescent="0.45">
      <c r="G12605" s="497"/>
      <c r="I12605" s="497"/>
      <c r="M12605" s="515"/>
    </row>
    <row r="12606" spans="7:13" x14ac:dyDescent="0.45">
      <c r="G12606" s="497"/>
      <c r="I12606" s="497"/>
      <c r="M12606" s="515"/>
    </row>
    <row r="12607" spans="7:13" x14ac:dyDescent="0.45">
      <c r="G12607" s="520"/>
      <c r="I12607" s="497"/>
      <c r="M12607" s="497"/>
    </row>
    <row r="12608" spans="7:13" x14ac:dyDescent="0.45">
      <c r="G12608" s="497"/>
      <c r="I12608" s="497"/>
      <c r="M12608" s="515"/>
    </row>
    <row r="12609" spans="7:13" x14ac:dyDescent="0.45">
      <c r="G12609" s="497"/>
      <c r="I12609" s="497"/>
      <c r="M12609" s="515"/>
    </row>
    <row r="12610" spans="7:13" x14ac:dyDescent="0.45">
      <c r="G12610" s="497"/>
      <c r="I12610" s="497"/>
      <c r="M12610" s="515"/>
    </row>
    <row r="12611" spans="7:13" x14ac:dyDescent="0.45">
      <c r="G12611" s="497"/>
      <c r="I12611" s="497"/>
      <c r="M12611" s="515"/>
    </row>
    <row r="12612" spans="7:13" x14ac:dyDescent="0.45">
      <c r="G12612" s="497"/>
      <c r="I12612" s="497"/>
      <c r="M12612" s="515"/>
    </row>
    <row r="12613" spans="7:13" x14ac:dyDescent="0.45">
      <c r="G12613" s="497"/>
      <c r="I12613" s="497"/>
      <c r="M12613" s="515"/>
    </row>
    <row r="12614" spans="7:13" x14ac:dyDescent="0.45">
      <c r="G12614" s="497"/>
      <c r="I12614" s="497"/>
      <c r="M12614" s="515"/>
    </row>
    <row r="12615" spans="7:13" x14ac:dyDescent="0.45">
      <c r="G12615" s="497"/>
      <c r="I12615" s="497"/>
      <c r="M12615" s="515"/>
    </row>
    <row r="12616" spans="7:13" x14ac:dyDescent="0.45">
      <c r="G12616" s="497"/>
      <c r="I12616" s="497"/>
      <c r="M12616" s="515"/>
    </row>
    <row r="12617" spans="7:13" x14ac:dyDescent="0.45">
      <c r="G12617" s="497"/>
      <c r="I12617" s="497"/>
      <c r="M12617" s="515"/>
    </row>
    <row r="12618" spans="7:13" x14ac:dyDescent="0.45">
      <c r="G12618" s="497"/>
      <c r="I12618" s="497"/>
      <c r="M12618" s="515"/>
    </row>
    <row r="12619" spans="7:13" x14ac:dyDescent="0.45">
      <c r="G12619" s="497"/>
      <c r="I12619" s="497"/>
      <c r="M12619" s="515"/>
    </row>
    <row r="12620" spans="7:13" x14ac:dyDescent="0.45">
      <c r="G12620" s="497"/>
      <c r="I12620" s="497"/>
      <c r="M12620" s="515"/>
    </row>
    <row r="12621" spans="7:13" x14ac:dyDescent="0.45">
      <c r="G12621" s="497"/>
      <c r="I12621" s="497"/>
      <c r="M12621" s="515"/>
    </row>
    <row r="12622" spans="7:13" x14ac:dyDescent="0.45">
      <c r="G12622" s="497"/>
      <c r="I12622" s="497"/>
      <c r="M12622" s="515"/>
    </row>
    <row r="12623" spans="7:13" x14ac:dyDescent="0.45">
      <c r="G12623" s="497"/>
      <c r="I12623" s="497"/>
      <c r="M12623" s="515"/>
    </row>
    <row r="12624" spans="7:13" x14ac:dyDescent="0.45">
      <c r="G12624" s="497"/>
      <c r="I12624" s="497"/>
      <c r="M12624" s="515"/>
    </row>
    <row r="12625" spans="7:13" x14ac:dyDescent="0.45">
      <c r="G12625" s="497"/>
      <c r="I12625" s="497"/>
      <c r="M12625" s="515"/>
    </row>
    <row r="12626" spans="7:13" x14ac:dyDescent="0.45">
      <c r="G12626" s="497"/>
      <c r="I12626" s="497"/>
      <c r="M12626" s="515"/>
    </row>
    <row r="12627" spans="7:13" x14ac:dyDescent="0.45">
      <c r="G12627" s="497"/>
      <c r="I12627" s="497"/>
      <c r="M12627" s="515"/>
    </row>
    <row r="12628" spans="7:13" x14ac:dyDescent="0.45">
      <c r="G12628" s="497"/>
      <c r="I12628" s="497"/>
      <c r="M12628" s="515"/>
    </row>
    <row r="12629" spans="7:13" x14ac:dyDescent="0.45">
      <c r="G12629" s="497"/>
      <c r="I12629" s="497"/>
      <c r="M12629" s="515"/>
    </row>
    <row r="12630" spans="7:13" x14ac:dyDescent="0.45">
      <c r="G12630" s="497"/>
      <c r="I12630" s="497"/>
      <c r="M12630" s="515"/>
    </row>
    <row r="12631" spans="7:13" x14ac:dyDescent="0.45">
      <c r="G12631" s="497"/>
      <c r="I12631" s="497"/>
      <c r="M12631" s="515"/>
    </row>
    <row r="12632" spans="7:13" x14ac:dyDescent="0.45">
      <c r="G12632" s="497"/>
      <c r="I12632" s="497"/>
      <c r="M12632" s="515"/>
    </row>
    <row r="12633" spans="7:13" x14ac:dyDescent="0.45">
      <c r="G12633" s="497"/>
      <c r="I12633" s="497"/>
      <c r="M12633" s="515"/>
    </row>
    <row r="12634" spans="7:13" x14ac:dyDescent="0.45">
      <c r="G12634" s="497"/>
      <c r="I12634" s="497"/>
      <c r="M12634" s="515"/>
    </row>
    <row r="12635" spans="7:13" x14ac:dyDescent="0.45">
      <c r="G12635" s="497"/>
      <c r="I12635" s="497"/>
      <c r="M12635" s="515"/>
    </row>
    <row r="12636" spans="7:13" x14ac:dyDescent="0.45">
      <c r="G12636" s="520"/>
      <c r="I12636" s="497"/>
      <c r="M12636" s="497"/>
    </row>
    <row r="12637" spans="7:13" x14ac:dyDescent="0.45">
      <c r="G12637" s="497"/>
      <c r="I12637" s="497"/>
      <c r="M12637" s="515"/>
    </row>
    <row r="12638" spans="7:13" x14ac:dyDescent="0.45">
      <c r="G12638" s="497"/>
      <c r="I12638" s="497"/>
      <c r="M12638" s="515"/>
    </row>
    <row r="12639" spans="7:13" x14ac:dyDescent="0.45">
      <c r="G12639" s="497"/>
      <c r="I12639" s="497"/>
      <c r="M12639" s="515"/>
    </row>
    <row r="12640" spans="7:13" x14ac:dyDescent="0.45">
      <c r="G12640" s="497"/>
      <c r="I12640" s="497"/>
      <c r="M12640" s="515"/>
    </row>
    <row r="12641" spans="7:13" x14ac:dyDescent="0.45">
      <c r="G12641" s="497"/>
      <c r="I12641" s="497"/>
      <c r="M12641" s="515"/>
    </row>
    <row r="12642" spans="7:13" x14ac:dyDescent="0.45">
      <c r="G12642" s="497"/>
      <c r="I12642" s="497"/>
      <c r="M12642" s="515"/>
    </row>
    <row r="12643" spans="7:13" x14ac:dyDescent="0.45">
      <c r="G12643" s="497"/>
      <c r="I12643" s="497"/>
      <c r="M12643" s="515"/>
    </row>
    <row r="12644" spans="7:13" x14ac:dyDescent="0.45">
      <c r="G12644" s="497"/>
      <c r="I12644" s="497"/>
      <c r="M12644" s="515"/>
    </row>
    <row r="12645" spans="7:13" x14ac:dyDescent="0.45">
      <c r="G12645" s="497"/>
      <c r="I12645" s="497"/>
      <c r="M12645" s="515"/>
    </row>
    <row r="12646" spans="7:13" x14ac:dyDescent="0.45">
      <c r="G12646" s="497"/>
      <c r="I12646" s="497"/>
      <c r="M12646" s="515"/>
    </row>
    <row r="12647" spans="7:13" x14ac:dyDescent="0.45">
      <c r="G12647" s="497"/>
      <c r="I12647" s="497"/>
      <c r="M12647" s="515"/>
    </row>
    <row r="12648" spans="7:13" x14ac:dyDescent="0.45">
      <c r="G12648" s="497"/>
      <c r="I12648" s="497"/>
      <c r="M12648" s="515"/>
    </row>
    <row r="12649" spans="7:13" x14ac:dyDescent="0.45">
      <c r="G12649" s="497"/>
      <c r="I12649" s="497"/>
      <c r="M12649" s="515"/>
    </row>
    <row r="12650" spans="7:13" x14ac:dyDescent="0.45">
      <c r="G12650" s="520"/>
      <c r="I12650" s="497"/>
      <c r="M12650" s="497"/>
    </row>
    <row r="12651" spans="7:13" x14ac:dyDescent="0.45">
      <c r="G12651" s="497"/>
      <c r="I12651" s="497"/>
      <c r="M12651" s="515"/>
    </row>
    <row r="12652" spans="7:13" x14ac:dyDescent="0.45">
      <c r="G12652" s="497"/>
      <c r="I12652" s="497"/>
      <c r="M12652" s="515"/>
    </row>
    <row r="12653" spans="7:13" x14ac:dyDescent="0.45">
      <c r="G12653" s="497"/>
      <c r="I12653" s="497"/>
      <c r="M12653" s="515"/>
    </row>
    <row r="12654" spans="7:13" x14ac:dyDescent="0.45">
      <c r="G12654" s="497"/>
      <c r="I12654" s="497"/>
      <c r="M12654" s="515"/>
    </row>
    <row r="12655" spans="7:13" x14ac:dyDescent="0.45">
      <c r="G12655" s="497"/>
      <c r="I12655" s="497"/>
      <c r="M12655" s="515"/>
    </row>
    <row r="12656" spans="7:13" x14ac:dyDescent="0.45">
      <c r="G12656" s="497"/>
      <c r="I12656" s="497"/>
      <c r="M12656" s="515"/>
    </row>
    <row r="12657" spans="7:13" x14ac:dyDescent="0.45">
      <c r="G12657" s="497"/>
      <c r="I12657" s="497"/>
      <c r="M12657" s="515"/>
    </row>
    <row r="12658" spans="7:13" x14ac:dyDescent="0.45">
      <c r="G12658" s="497"/>
      <c r="I12658" s="497"/>
      <c r="M12658" s="515"/>
    </row>
    <row r="12659" spans="7:13" x14ac:dyDescent="0.45">
      <c r="G12659" s="497"/>
      <c r="I12659" s="497"/>
      <c r="M12659" s="515"/>
    </row>
    <row r="12660" spans="7:13" x14ac:dyDescent="0.45">
      <c r="G12660" s="497"/>
      <c r="I12660" s="497"/>
      <c r="M12660" s="515"/>
    </row>
    <row r="12661" spans="7:13" x14ac:dyDescent="0.45">
      <c r="G12661" s="497"/>
      <c r="I12661" s="497"/>
      <c r="M12661" s="515"/>
    </row>
    <row r="12662" spans="7:13" x14ac:dyDescent="0.45">
      <c r="G12662" s="497"/>
      <c r="I12662" s="497"/>
      <c r="M12662" s="515"/>
    </row>
    <row r="12663" spans="7:13" x14ac:dyDescent="0.45">
      <c r="G12663" s="497"/>
      <c r="I12663" s="497"/>
      <c r="M12663" s="515"/>
    </row>
    <row r="12664" spans="7:13" x14ac:dyDescent="0.45">
      <c r="G12664" s="497"/>
      <c r="I12664" s="497"/>
      <c r="M12664" s="515"/>
    </row>
    <row r="12665" spans="7:13" x14ac:dyDescent="0.45">
      <c r="G12665" s="497"/>
      <c r="I12665" s="497"/>
      <c r="M12665" s="515"/>
    </row>
    <row r="12666" spans="7:13" x14ac:dyDescent="0.45">
      <c r="G12666" s="497"/>
      <c r="I12666" s="497"/>
      <c r="M12666" s="515"/>
    </row>
    <row r="12667" spans="7:13" x14ac:dyDescent="0.45">
      <c r="G12667" s="497"/>
      <c r="I12667" s="497"/>
      <c r="M12667" s="515"/>
    </row>
    <row r="12668" spans="7:13" x14ac:dyDescent="0.45">
      <c r="G12668" s="497"/>
      <c r="I12668" s="497"/>
      <c r="M12668" s="515"/>
    </row>
    <row r="12669" spans="7:13" x14ac:dyDescent="0.45">
      <c r="G12669" s="520"/>
      <c r="I12669" s="497"/>
      <c r="M12669" s="497"/>
    </row>
    <row r="12670" spans="7:13" x14ac:dyDescent="0.45">
      <c r="G12670" s="497"/>
      <c r="I12670" s="497"/>
      <c r="M12670" s="515"/>
    </row>
    <row r="12671" spans="7:13" x14ac:dyDescent="0.45">
      <c r="G12671" s="497"/>
      <c r="I12671" s="497"/>
      <c r="M12671" s="515"/>
    </row>
    <row r="12672" spans="7:13" x14ac:dyDescent="0.45">
      <c r="G12672" s="497"/>
      <c r="I12672" s="497"/>
      <c r="M12672" s="515"/>
    </row>
    <row r="12673" spans="7:13" x14ac:dyDescent="0.45">
      <c r="G12673" s="497"/>
      <c r="I12673" s="497"/>
      <c r="M12673" s="515"/>
    </row>
    <row r="12674" spans="7:13" x14ac:dyDescent="0.45">
      <c r="G12674" s="497"/>
      <c r="I12674" s="497"/>
      <c r="M12674" s="515"/>
    </row>
    <row r="12675" spans="7:13" x14ac:dyDescent="0.45">
      <c r="G12675" s="497"/>
      <c r="I12675" s="497"/>
      <c r="M12675" s="515"/>
    </row>
    <row r="12676" spans="7:13" x14ac:dyDescent="0.45">
      <c r="G12676" s="497"/>
      <c r="I12676" s="497"/>
      <c r="M12676" s="515"/>
    </row>
    <row r="12677" spans="7:13" x14ac:dyDescent="0.45">
      <c r="G12677" s="497"/>
      <c r="I12677" s="497"/>
      <c r="M12677" s="515"/>
    </row>
    <row r="12678" spans="7:13" x14ac:dyDescent="0.45">
      <c r="G12678" s="497"/>
      <c r="I12678" s="497"/>
      <c r="M12678" s="515"/>
    </row>
    <row r="12679" spans="7:13" x14ac:dyDescent="0.45">
      <c r="G12679" s="497"/>
      <c r="I12679" s="497"/>
      <c r="M12679" s="515"/>
    </row>
    <row r="12680" spans="7:13" x14ac:dyDescent="0.45">
      <c r="G12680" s="497"/>
      <c r="I12680" s="497"/>
      <c r="M12680" s="515"/>
    </row>
    <row r="12681" spans="7:13" x14ac:dyDescent="0.45">
      <c r="G12681" s="520"/>
      <c r="I12681" s="497"/>
      <c r="M12681" s="497"/>
    </row>
    <row r="12682" spans="7:13" x14ac:dyDescent="0.45">
      <c r="G12682" s="520"/>
      <c r="I12682" s="497"/>
      <c r="M12682" s="497"/>
    </row>
    <row r="12683" spans="7:13" x14ac:dyDescent="0.45">
      <c r="G12683" s="497"/>
      <c r="I12683" s="497"/>
      <c r="M12683" s="515"/>
    </row>
    <row r="12684" spans="7:13" x14ac:dyDescent="0.45">
      <c r="G12684" s="497"/>
      <c r="I12684" s="497"/>
      <c r="M12684" s="515"/>
    </row>
    <row r="12685" spans="7:13" x14ac:dyDescent="0.45">
      <c r="G12685" s="497"/>
      <c r="I12685" s="497"/>
      <c r="M12685" s="515"/>
    </row>
    <row r="12686" spans="7:13" x14ac:dyDescent="0.45">
      <c r="G12686" s="520"/>
      <c r="I12686" s="497"/>
      <c r="M12686" s="497"/>
    </row>
    <row r="12687" spans="7:13" x14ac:dyDescent="0.45">
      <c r="G12687" s="497"/>
      <c r="I12687" s="497"/>
      <c r="M12687" s="515"/>
    </row>
    <row r="12688" spans="7:13" x14ac:dyDescent="0.45">
      <c r="G12688" s="497"/>
      <c r="I12688" s="497"/>
      <c r="M12688" s="515"/>
    </row>
    <row r="12689" spans="7:13" x14ac:dyDescent="0.45">
      <c r="G12689" s="497"/>
      <c r="I12689" s="497"/>
      <c r="M12689" s="515"/>
    </row>
    <row r="12690" spans="7:13" x14ac:dyDescent="0.45">
      <c r="G12690" s="497"/>
      <c r="I12690" s="497"/>
      <c r="M12690" s="515"/>
    </row>
    <row r="12691" spans="7:13" x14ac:dyDescent="0.45">
      <c r="G12691" s="497"/>
      <c r="I12691" s="497"/>
      <c r="M12691" s="515"/>
    </row>
    <row r="12692" spans="7:13" x14ac:dyDescent="0.45">
      <c r="G12692" s="497"/>
      <c r="I12692" s="497"/>
      <c r="M12692" s="515"/>
    </row>
    <row r="12693" spans="7:13" x14ac:dyDescent="0.45">
      <c r="G12693" s="497"/>
      <c r="I12693" s="497"/>
      <c r="M12693" s="515"/>
    </row>
    <row r="12694" spans="7:13" x14ac:dyDescent="0.45">
      <c r="G12694" s="497"/>
      <c r="I12694" s="497"/>
      <c r="M12694" s="515"/>
    </row>
    <row r="12695" spans="7:13" x14ac:dyDescent="0.45">
      <c r="G12695" s="497"/>
      <c r="I12695" s="497"/>
      <c r="M12695" s="515"/>
    </row>
    <row r="12696" spans="7:13" x14ac:dyDescent="0.45">
      <c r="G12696" s="497"/>
      <c r="I12696" s="497"/>
      <c r="M12696" s="515"/>
    </row>
    <row r="12697" spans="7:13" x14ac:dyDescent="0.45">
      <c r="G12697" s="497"/>
      <c r="I12697" s="497"/>
      <c r="M12697" s="515"/>
    </row>
    <row r="12698" spans="7:13" x14ac:dyDescent="0.45">
      <c r="G12698" s="497"/>
      <c r="I12698" s="497"/>
      <c r="M12698" s="515"/>
    </row>
    <row r="12699" spans="7:13" x14ac:dyDescent="0.45">
      <c r="G12699" s="497"/>
      <c r="I12699" s="497"/>
      <c r="M12699" s="515"/>
    </row>
    <row r="12700" spans="7:13" x14ac:dyDescent="0.45">
      <c r="G12700" s="497"/>
      <c r="I12700" s="497"/>
      <c r="M12700" s="515"/>
    </row>
    <row r="12701" spans="7:13" x14ac:dyDescent="0.45">
      <c r="G12701" s="497"/>
      <c r="I12701" s="497"/>
      <c r="M12701" s="515"/>
    </row>
    <row r="12702" spans="7:13" x14ac:dyDescent="0.45">
      <c r="G12702" s="497"/>
      <c r="I12702" s="497"/>
      <c r="M12702" s="515"/>
    </row>
    <row r="12703" spans="7:13" x14ac:dyDescent="0.45">
      <c r="G12703" s="497"/>
      <c r="I12703" s="497"/>
      <c r="M12703" s="515"/>
    </row>
    <row r="12704" spans="7:13" x14ac:dyDescent="0.45">
      <c r="G12704" s="497"/>
      <c r="I12704" s="497"/>
      <c r="M12704" s="515"/>
    </row>
    <row r="12705" spans="7:13" x14ac:dyDescent="0.45">
      <c r="G12705" s="520"/>
      <c r="I12705" s="497"/>
      <c r="M12705" s="497"/>
    </row>
    <row r="12706" spans="7:13" x14ac:dyDescent="0.45">
      <c r="G12706" s="497"/>
      <c r="I12706" s="497"/>
      <c r="M12706" s="515"/>
    </row>
    <row r="12707" spans="7:13" x14ac:dyDescent="0.45">
      <c r="G12707" s="497"/>
      <c r="I12707" s="497"/>
      <c r="M12707" s="515"/>
    </row>
    <row r="12708" spans="7:13" x14ac:dyDescent="0.45">
      <c r="G12708" s="497"/>
      <c r="I12708" s="497"/>
      <c r="M12708" s="515"/>
    </row>
    <row r="12709" spans="7:13" x14ac:dyDescent="0.45">
      <c r="G12709" s="497"/>
      <c r="I12709" s="497"/>
      <c r="M12709" s="515"/>
    </row>
    <row r="12710" spans="7:13" x14ac:dyDescent="0.45">
      <c r="G12710" s="497"/>
      <c r="I12710" s="497"/>
      <c r="M12710" s="515"/>
    </row>
    <row r="12711" spans="7:13" x14ac:dyDescent="0.45">
      <c r="G12711" s="497"/>
      <c r="I12711" s="497"/>
      <c r="M12711" s="515"/>
    </row>
    <row r="12712" spans="7:13" x14ac:dyDescent="0.45">
      <c r="G12712" s="520"/>
      <c r="I12712" s="497"/>
      <c r="M12712" s="497"/>
    </row>
    <row r="12713" spans="7:13" x14ac:dyDescent="0.45">
      <c r="G12713" s="497"/>
      <c r="I12713" s="497"/>
      <c r="M12713" s="515"/>
    </row>
    <row r="12714" spans="7:13" x14ac:dyDescent="0.45">
      <c r="G12714" s="497"/>
      <c r="I12714" s="497"/>
      <c r="M12714" s="515"/>
    </row>
    <row r="12715" spans="7:13" x14ac:dyDescent="0.45">
      <c r="G12715" s="520"/>
      <c r="I12715" s="497"/>
      <c r="M12715" s="497"/>
    </row>
    <row r="12716" spans="7:13" x14ac:dyDescent="0.45">
      <c r="G12716" s="497"/>
      <c r="I12716" s="497"/>
      <c r="M12716" s="515"/>
    </row>
    <row r="12717" spans="7:13" x14ac:dyDescent="0.45">
      <c r="G12717" s="497"/>
      <c r="I12717" s="497"/>
      <c r="M12717" s="515"/>
    </row>
    <row r="12718" spans="7:13" x14ac:dyDescent="0.45">
      <c r="G12718" s="497"/>
      <c r="I12718" s="497"/>
      <c r="M12718" s="515"/>
    </row>
    <row r="12719" spans="7:13" x14ac:dyDescent="0.45">
      <c r="G12719" s="497"/>
      <c r="I12719" s="497"/>
      <c r="M12719" s="515"/>
    </row>
    <row r="12720" spans="7:13" x14ac:dyDescent="0.45">
      <c r="G12720" s="497"/>
      <c r="I12720" s="497"/>
      <c r="M12720" s="515"/>
    </row>
    <row r="12721" spans="7:13" x14ac:dyDescent="0.45">
      <c r="G12721" s="497"/>
      <c r="I12721" s="497"/>
      <c r="M12721" s="515"/>
    </row>
    <row r="12722" spans="7:13" x14ac:dyDescent="0.45">
      <c r="G12722" s="497"/>
      <c r="I12722" s="497"/>
      <c r="M12722" s="515"/>
    </row>
    <row r="12723" spans="7:13" x14ac:dyDescent="0.45">
      <c r="G12723" s="497"/>
      <c r="I12723" s="497"/>
      <c r="M12723" s="515"/>
    </row>
    <row r="12724" spans="7:13" x14ac:dyDescent="0.45">
      <c r="G12724" s="497"/>
      <c r="I12724" s="497"/>
      <c r="M12724" s="515"/>
    </row>
    <row r="12725" spans="7:13" x14ac:dyDescent="0.45">
      <c r="G12725" s="497"/>
      <c r="I12725" s="497"/>
      <c r="M12725" s="515"/>
    </row>
    <row r="12726" spans="7:13" x14ac:dyDescent="0.45">
      <c r="G12726" s="497"/>
      <c r="I12726" s="497"/>
      <c r="M12726" s="515"/>
    </row>
    <row r="12727" spans="7:13" x14ac:dyDescent="0.45">
      <c r="G12727" s="520"/>
      <c r="I12727" s="497"/>
      <c r="M12727" s="497"/>
    </row>
    <row r="12728" spans="7:13" x14ac:dyDescent="0.45">
      <c r="G12728" s="497"/>
      <c r="I12728" s="497"/>
      <c r="M12728" s="515"/>
    </row>
    <row r="12729" spans="7:13" x14ac:dyDescent="0.45">
      <c r="G12729" s="497"/>
      <c r="I12729" s="497"/>
      <c r="M12729" s="515"/>
    </row>
    <row r="12730" spans="7:13" x14ac:dyDescent="0.45">
      <c r="G12730" s="497"/>
      <c r="I12730" s="497"/>
      <c r="M12730" s="515"/>
    </row>
    <row r="12731" spans="7:13" x14ac:dyDescent="0.45">
      <c r="G12731" s="497"/>
      <c r="I12731" s="497"/>
      <c r="M12731" s="515"/>
    </row>
    <row r="12732" spans="7:13" x14ac:dyDescent="0.45">
      <c r="G12732" s="497"/>
      <c r="I12732" s="497"/>
      <c r="M12732" s="515"/>
    </row>
    <row r="12733" spans="7:13" x14ac:dyDescent="0.45">
      <c r="G12733" s="520"/>
      <c r="I12733" s="497"/>
      <c r="M12733" s="497"/>
    </row>
    <row r="12734" spans="7:13" x14ac:dyDescent="0.45">
      <c r="G12734" s="497"/>
      <c r="I12734" s="497"/>
      <c r="M12734" s="515"/>
    </row>
    <row r="12735" spans="7:13" x14ac:dyDescent="0.45">
      <c r="G12735" s="520"/>
      <c r="I12735" s="497"/>
      <c r="M12735" s="497"/>
    </row>
    <row r="12736" spans="7:13" x14ac:dyDescent="0.45">
      <c r="G12736" s="497"/>
      <c r="I12736" s="497"/>
      <c r="M12736" s="515"/>
    </row>
    <row r="12737" spans="7:13" x14ac:dyDescent="0.45">
      <c r="G12737" s="497"/>
      <c r="I12737" s="497"/>
      <c r="M12737" s="515"/>
    </row>
    <row r="12738" spans="7:13" x14ac:dyDescent="0.45">
      <c r="G12738" s="497"/>
      <c r="I12738" s="497"/>
      <c r="M12738" s="515"/>
    </row>
    <row r="12739" spans="7:13" x14ac:dyDescent="0.45">
      <c r="G12739" s="497"/>
      <c r="I12739" s="497"/>
      <c r="M12739" s="515"/>
    </row>
    <row r="12740" spans="7:13" x14ac:dyDescent="0.45">
      <c r="G12740" s="497"/>
      <c r="I12740" s="497"/>
      <c r="M12740" s="515"/>
    </row>
    <row r="12741" spans="7:13" x14ac:dyDescent="0.45">
      <c r="G12741" s="497"/>
      <c r="I12741" s="497"/>
      <c r="M12741" s="515"/>
    </row>
    <row r="12742" spans="7:13" x14ac:dyDescent="0.45">
      <c r="G12742" s="497"/>
      <c r="I12742" s="497"/>
      <c r="M12742" s="515"/>
    </row>
    <row r="12743" spans="7:13" x14ac:dyDescent="0.45">
      <c r="G12743" s="497"/>
      <c r="I12743" s="497"/>
      <c r="M12743" s="515"/>
    </row>
    <row r="12744" spans="7:13" x14ac:dyDescent="0.45">
      <c r="G12744" s="520"/>
      <c r="I12744" s="497"/>
      <c r="M12744" s="497"/>
    </row>
    <row r="12745" spans="7:13" x14ac:dyDescent="0.45">
      <c r="G12745" s="497"/>
      <c r="I12745" s="497"/>
      <c r="M12745" s="515"/>
    </row>
    <row r="12746" spans="7:13" x14ac:dyDescent="0.45">
      <c r="G12746" s="497"/>
      <c r="I12746" s="497"/>
      <c r="M12746" s="515"/>
    </row>
    <row r="12747" spans="7:13" x14ac:dyDescent="0.45">
      <c r="G12747" s="497"/>
      <c r="I12747" s="497"/>
      <c r="M12747" s="515"/>
    </row>
    <row r="12748" spans="7:13" x14ac:dyDescent="0.45">
      <c r="G12748" s="497"/>
      <c r="I12748" s="497"/>
      <c r="M12748" s="515"/>
    </row>
    <row r="12749" spans="7:13" x14ac:dyDescent="0.45">
      <c r="G12749" s="497"/>
      <c r="I12749" s="497"/>
      <c r="M12749" s="515"/>
    </row>
    <row r="12750" spans="7:13" x14ac:dyDescent="0.45">
      <c r="G12750" s="497"/>
      <c r="I12750" s="497"/>
      <c r="M12750" s="515"/>
    </row>
    <row r="12751" spans="7:13" x14ac:dyDescent="0.45">
      <c r="G12751" s="497"/>
      <c r="I12751" s="497"/>
      <c r="M12751" s="515"/>
    </row>
    <row r="12752" spans="7:13" x14ac:dyDescent="0.45">
      <c r="G12752" s="497"/>
      <c r="I12752" s="497"/>
      <c r="M12752" s="515"/>
    </row>
    <row r="12753" spans="7:13" x14ac:dyDescent="0.45">
      <c r="G12753" s="497"/>
      <c r="I12753" s="497"/>
      <c r="M12753" s="515"/>
    </row>
    <row r="12754" spans="7:13" x14ac:dyDescent="0.45">
      <c r="G12754" s="497"/>
      <c r="I12754" s="497"/>
      <c r="M12754" s="515"/>
    </row>
    <row r="12755" spans="7:13" x14ac:dyDescent="0.45">
      <c r="G12755" s="520"/>
      <c r="I12755" s="497"/>
      <c r="M12755" s="497"/>
    </row>
    <row r="12756" spans="7:13" x14ac:dyDescent="0.45">
      <c r="G12756" s="497"/>
      <c r="I12756" s="497"/>
      <c r="M12756" s="515"/>
    </row>
    <row r="12757" spans="7:13" x14ac:dyDescent="0.45">
      <c r="G12757" s="497"/>
      <c r="I12757" s="497"/>
      <c r="M12757" s="515"/>
    </row>
    <row r="12758" spans="7:13" x14ac:dyDescent="0.45">
      <c r="G12758" s="497"/>
      <c r="I12758" s="497"/>
      <c r="M12758" s="515"/>
    </row>
    <row r="12759" spans="7:13" x14ac:dyDescent="0.45">
      <c r="G12759" s="497"/>
      <c r="I12759" s="497"/>
      <c r="M12759" s="515"/>
    </row>
    <row r="12760" spans="7:13" x14ac:dyDescent="0.45">
      <c r="G12760" s="497"/>
      <c r="I12760" s="497"/>
      <c r="M12760" s="515"/>
    </row>
    <row r="12761" spans="7:13" x14ac:dyDescent="0.45">
      <c r="G12761" s="497"/>
      <c r="I12761" s="497"/>
      <c r="M12761" s="515"/>
    </row>
    <row r="12762" spans="7:13" x14ac:dyDescent="0.45">
      <c r="G12762" s="497"/>
      <c r="I12762" s="497"/>
      <c r="M12762" s="515"/>
    </row>
    <row r="12763" spans="7:13" x14ac:dyDescent="0.45">
      <c r="G12763" s="497"/>
      <c r="I12763" s="497"/>
      <c r="M12763" s="515"/>
    </row>
    <row r="12764" spans="7:13" x14ac:dyDescent="0.45">
      <c r="G12764" s="497"/>
      <c r="I12764" s="497"/>
      <c r="M12764" s="515"/>
    </row>
    <row r="12765" spans="7:13" x14ac:dyDescent="0.45">
      <c r="G12765" s="497"/>
      <c r="I12765" s="497"/>
      <c r="M12765" s="515"/>
    </row>
    <row r="12766" spans="7:13" x14ac:dyDescent="0.45">
      <c r="G12766" s="497"/>
      <c r="I12766" s="497"/>
      <c r="M12766" s="515"/>
    </row>
    <row r="12767" spans="7:13" x14ac:dyDescent="0.45">
      <c r="G12767" s="497"/>
      <c r="I12767" s="497"/>
      <c r="M12767" s="515"/>
    </row>
    <row r="12768" spans="7:13" x14ac:dyDescent="0.45">
      <c r="G12768" s="497"/>
      <c r="I12768" s="497"/>
      <c r="M12768" s="515"/>
    </row>
    <row r="12769" spans="7:13" x14ac:dyDescent="0.45">
      <c r="G12769" s="497"/>
      <c r="I12769" s="497"/>
      <c r="M12769" s="515"/>
    </row>
    <row r="12770" spans="7:13" x14ac:dyDescent="0.45">
      <c r="G12770" s="497"/>
      <c r="I12770" s="497"/>
      <c r="M12770" s="515"/>
    </row>
    <row r="12771" spans="7:13" x14ac:dyDescent="0.45">
      <c r="G12771" s="497"/>
      <c r="I12771" s="497"/>
      <c r="M12771" s="515"/>
    </row>
    <row r="12772" spans="7:13" x14ac:dyDescent="0.45">
      <c r="G12772" s="497"/>
      <c r="I12772" s="497"/>
      <c r="M12772" s="515"/>
    </row>
    <row r="12773" spans="7:13" x14ac:dyDescent="0.45">
      <c r="G12773" s="520"/>
      <c r="I12773" s="497"/>
      <c r="M12773" s="497"/>
    </row>
    <row r="12774" spans="7:13" x14ac:dyDescent="0.45">
      <c r="G12774" s="497"/>
      <c r="I12774" s="497"/>
      <c r="M12774" s="515"/>
    </row>
    <row r="12775" spans="7:13" x14ac:dyDescent="0.45">
      <c r="G12775" s="497"/>
      <c r="I12775" s="497"/>
      <c r="M12775" s="515"/>
    </row>
    <row r="12776" spans="7:13" x14ac:dyDescent="0.45">
      <c r="G12776" s="497"/>
      <c r="I12776" s="497"/>
      <c r="M12776" s="515"/>
    </row>
    <row r="12777" spans="7:13" x14ac:dyDescent="0.45">
      <c r="G12777" s="497"/>
      <c r="I12777" s="497"/>
      <c r="M12777" s="515"/>
    </row>
    <row r="12778" spans="7:13" x14ac:dyDescent="0.45">
      <c r="G12778" s="497"/>
      <c r="I12778" s="497"/>
      <c r="M12778" s="515"/>
    </row>
    <row r="12779" spans="7:13" x14ac:dyDescent="0.45">
      <c r="G12779" s="497"/>
      <c r="I12779" s="497"/>
      <c r="M12779" s="515"/>
    </row>
    <row r="12780" spans="7:13" x14ac:dyDescent="0.45">
      <c r="G12780" s="497"/>
      <c r="I12780" s="497"/>
      <c r="M12780" s="515"/>
    </row>
    <row r="12781" spans="7:13" x14ac:dyDescent="0.45">
      <c r="G12781" s="497"/>
      <c r="I12781" s="497"/>
      <c r="M12781" s="515"/>
    </row>
    <row r="12782" spans="7:13" x14ac:dyDescent="0.45">
      <c r="G12782" s="497"/>
      <c r="I12782" s="497"/>
      <c r="M12782" s="515"/>
    </row>
    <row r="12783" spans="7:13" x14ac:dyDescent="0.45">
      <c r="G12783" s="497"/>
      <c r="I12783" s="497"/>
      <c r="M12783" s="515"/>
    </row>
    <row r="12784" spans="7:13" x14ac:dyDescent="0.45">
      <c r="G12784" s="497"/>
      <c r="I12784" s="497"/>
      <c r="M12784" s="515"/>
    </row>
    <row r="12785" spans="7:13" x14ac:dyDescent="0.45">
      <c r="G12785" s="497"/>
      <c r="I12785" s="497"/>
      <c r="M12785" s="515"/>
    </row>
    <row r="12786" spans="7:13" x14ac:dyDescent="0.45">
      <c r="G12786" s="497"/>
      <c r="I12786" s="497"/>
      <c r="M12786" s="515"/>
    </row>
    <row r="12787" spans="7:13" x14ac:dyDescent="0.45">
      <c r="G12787" s="497"/>
      <c r="I12787" s="497"/>
      <c r="M12787" s="515"/>
    </row>
    <row r="12788" spans="7:13" x14ac:dyDescent="0.45">
      <c r="G12788" s="497"/>
      <c r="I12788" s="497"/>
      <c r="M12788" s="515"/>
    </row>
    <row r="12789" spans="7:13" x14ac:dyDescent="0.45">
      <c r="G12789" s="497"/>
      <c r="I12789" s="497"/>
      <c r="M12789" s="515"/>
    </row>
    <row r="12790" spans="7:13" x14ac:dyDescent="0.45">
      <c r="G12790" s="497"/>
      <c r="I12790" s="497"/>
      <c r="M12790" s="515"/>
    </row>
    <row r="12791" spans="7:13" x14ac:dyDescent="0.45">
      <c r="G12791" s="520"/>
      <c r="I12791" s="497"/>
      <c r="M12791" s="497"/>
    </row>
    <row r="12792" spans="7:13" x14ac:dyDescent="0.45">
      <c r="G12792" s="520"/>
      <c r="I12792" s="497"/>
      <c r="M12792" s="497"/>
    </row>
    <row r="12793" spans="7:13" x14ac:dyDescent="0.45">
      <c r="G12793" s="497"/>
      <c r="I12793" s="497"/>
      <c r="M12793" s="515"/>
    </row>
    <row r="12794" spans="7:13" x14ac:dyDescent="0.45">
      <c r="G12794" s="497"/>
      <c r="I12794" s="497"/>
      <c r="M12794" s="515"/>
    </row>
    <row r="12795" spans="7:13" x14ac:dyDescent="0.45">
      <c r="G12795" s="497"/>
      <c r="I12795" s="497"/>
      <c r="M12795" s="515"/>
    </row>
    <row r="12796" spans="7:13" x14ac:dyDescent="0.45">
      <c r="G12796" s="497"/>
      <c r="I12796" s="497"/>
      <c r="M12796" s="515"/>
    </row>
    <row r="12797" spans="7:13" x14ac:dyDescent="0.45">
      <c r="G12797" s="497"/>
      <c r="I12797" s="497"/>
      <c r="M12797" s="515"/>
    </row>
    <row r="12798" spans="7:13" x14ac:dyDescent="0.45">
      <c r="G12798" s="497"/>
      <c r="I12798" s="497"/>
      <c r="M12798" s="515"/>
    </row>
    <row r="12799" spans="7:13" x14ac:dyDescent="0.45">
      <c r="G12799" s="497"/>
      <c r="I12799" s="497"/>
      <c r="M12799" s="515"/>
    </row>
    <row r="12800" spans="7:13" x14ac:dyDescent="0.45">
      <c r="G12800" s="520"/>
      <c r="I12800" s="497"/>
      <c r="M12800" s="497"/>
    </row>
    <row r="12801" spans="7:13" x14ac:dyDescent="0.45">
      <c r="G12801" s="497"/>
      <c r="I12801" s="497"/>
      <c r="M12801" s="515"/>
    </row>
    <row r="12802" spans="7:13" x14ac:dyDescent="0.45">
      <c r="G12802" s="497"/>
      <c r="I12802" s="497"/>
      <c r="M12802" s="515"/>
    </row>
    <row r="12803" spans="7:13" x14ac:dyDescent="0.45">
      <c r="G12803" s="497"/>
      <c r="I12803" s="497"/>
      <c r="M12803" s="515"/>
    </row>
    <row r="12804" spans="7:13" x14ac:dyDescent="0.45">
      <c r="G12804" s="497"/>
      <c r="I12804" s="497"/>
      <c r="M12804" s="515"/>
    </row>
    <row r="12805" spans="7:13" x14ac:dyDescent="0.45">
      <c r="G12805" s="497"/>
      <c r="I12805" s="497"/>
      <c r="M12805" s="515"/>
    </row>
    <row r="12806" spans="7:13" x14ac:dyDescent="0.45">
      <c r="G12806" s="497"/>
      <c r="I12806" s="497"/>
      <c r="M12806" s="515"/>
    </row>
    <row r="12807" spans="7:13" x14ac:dyDescent="0.45">
      <c r="G12807" s="497"/>
      <c r="I12807" s="497"/>
      <c r="M12807" s="515"/>
    </row>
    <row r="12808" spans="7:13" x14ac:dyDescent="0.45">
      <c r="G12808" s="497"/>
      <c r="I12808" s="497"/>
      <c r="M12808" s="515"/>
    </row>
    <row r="12809" spans="7:13" x14ac:dyDescent="0.45">
      <c r="G12809" s="520"/>
      <c r="I12809" s="497"/>
      <c r="M12809" s="497"/>
    </row>
    <row r="12810" spans="7:13" x14ac:dyDescent="0.45">
      <c r="G12810" s="497"/>
      <c r="I12810" s="497"/>
      <c r="M12810" s="515"/>
    </row>
    <row r="12811" spans="7:13" x14ac:dyDescent="0.45">
      <c r="G12811" s="497"/>
      <c r="I12811" s="497"/>
      <c r="M12811" s="515"/>
    </row>
    <row r="12812" spans="7:13" x14ac:dyDescent="0.45">
      <c r="G12812" s="497"/>
      <c r="I12812" s="497"/>
      <c r="M12812" s="515"/>
    </row>
    <row r="12813" spans="7:13" x14ac:dyDescent="0.45">
      <c r="G12813" s="497"/>
      <c r="I12813" s="497"/>
      <c r="M12813" s="515"/>
    </row>
    <row r="12814" spans="7:13" x14ac:dyDescent="0.45">
      <c r="G12814" s="497"/>
      <c r="I12814" s="497"/>
      <c r="M12814" s="515"/>
    </row>
    <row r="12815" spans="7:13" x14ac:dyDescent="0.45">
      <c r="G12815" s="497"/>
      <c r="I12815" s="497"/>
      <c r="M12815" s="515"/>
    </row>
    <row r="12816" spans="7:13" x14ac:dyDescent="0.45">
      <c r="G12816" s="497"/>
      <c r="I12816" s="497"/>
      <c r="M12816" s="515"/>
    </row>
    <row r="12817" spans="7:13" x14ac:dyDescent="0.45">
      <c r="G12817" s="520"/>
      <c r="I12817" s="497"/>
      <c r="M12817" s="497"/>
    </row>
    <row r="12818" spans="7:13" x14ac:dyDescent="0.45">
      <c r="G12818" s="497"/>
      <c r="I12818" s="497"/>
      <c r="M12818" s="515"/>
    </row>
    <row r="12819" spans="7:13" x14ac:dyDescent="0.45">
      <c r="G12819" s="497"/>
      <c r="I12819" s="497"/>
      <c r="M12819" s="515"/>
    </row>
    <row r="12820" spans="7:13" x14ac:dyDescent="0.45">
      <c r="G12820" s="497"/>
      <c r="I12820" s="497"/>
      <c r="M12820" s="515"/>
    </row>
    <row r="12821" spans="7:13" x14ac:dyDescent="0.45">
      <c r="G12821" s="520"/>
      <c r="I12821" s="497"/>
      <c r="M12821" s="497"/>
    </row>
    <row r="12822" spans="7:13" x14ac:dyDescent="0.45">
      <c r="G12822" s="497"/>
      <c r="I12822" s="497"/>
      <c r="M12822" s="515"/>
    </row>
    <row r="12823" spans="7:13" x14ac:dyDescent="0.45">
      <c r="G12823" s="520"/>
      <c r="I12823" s="497"/>
      <c r="M12823" s="497"/>
    </row>
    <row r="12824" spans="7:13" x14ac:dyDescent="0.45">
      <c r="G12824" s="520"/>
      <c r="I12824" s="497"/>
      <c r="M12824" s="497"/>
    </row>
    <row r="12825" spans="7:13" x14ac:dyDescent="0.45">
      <c r="G12825" s="520"/>
      <c r="I12825" s="497"/>
      <c r="M12825" s="497"/>
    </row>
    <row r="12826" spans="7:13" x14ac:dyDescent="0.45">
      <c r="G12826" s="520"/>
      <c r="I12826" s="497"/>
      <c r="M12826" s="497"/>
    </row>
    <row r="12827" spans="7:13" x14ac:dyDescent="0.45">
      <c r="G12827" s="497"/>
      <c r="I12827" s="497"/>
      <c r="M12827" s="515"/>
    </row>
    <row r="12828" spans="7:13" x14ac:dyDescent="0.45">
      <c r="G12828" s="497"/>
      <c r="I12828" s="497"/>
      <c r="M12828" s="515"/>
    </row>
    <row r="12829" spans="7:13" x14ac:dyDescent="0.45">
      <c r="G12829" s="497"/>
      <c r="I12829" s="497"/>
      <c r="M12829" s="515"/>
    </row>
    <row r="12830" spans="7:13" x14ac:dyDescent="0.45">
      <c r="G12830" s="497"/>
      <c r="I12830" s="497"/>
      <c r="M12830" s="515"/>
    </row>
    <row r="12831" spans="7:13" x14ac:dyDescent="0.45">
      <c r="G12831" s="497"/>
      <c r="I12831" s="497"/>
      <c r="M12831" s="515"/>
    </row>
    <row r="12832" spans="7:13" x14ac:dyDescent="0.45">
      <c r="G12832" s="497"/>
      <c r="I12832" s="497"/>
      <c r="M12832" s="515"/>
    </row>
    <row r="12833" spans="7:13" x14ac:dyDescent="0.45">
      <c r="G12833" s="497"/>
      <c r="I12833" s="497"/>
      <c r="M12833" s="515"/>
    </row>
    <row r="12834" spans="7:13" x14ac:dyDescent="0.45">
      <c r="G12834" s="520"/>
      <c r="I12834" s="497"/>
      <c r="M12834" s="497"/>
    </row>
    <row r="12835" spans="7:13" x14ac:dyDescent="0.45">
      <c r="G12835" s="497"/>
      <c r="I12835" s="497"/>
      <c r="M12835" s="515"/>
    </row>
    <row r="12836" spans="7:13" x14ac:dyDescent="0.45">
      <c r="G12836" s="497"/>
      <c r="I12836" s="497"/>
      <c r="M12836" s="515"/>
    </row>
    <row r="12837" spans="7:13" x14ac:dyDescent="0.45">
      <c r="G12837" s="497"/>
      <c r="I12837" s="497"/>
      <c r="M12837" s="515"/>
    </row>
    <row r="12838" spans="7:13" x14ac:dyDescent="0.45">
      <c r="G12838" s="497"/>
      <c r="I12838" s="497"/>
      <c r="M12838" s="515"/>
    </row>
    <row r="12839" spans="7:13" x14ac:dyDescent="0.45">
      <c r="G12839" s="497"/>
      <c r="I12839" s="497"/>
      <c r="M12839" s="515"/>
    </row>
    <row r="12840" spans="7:13" x14ac:dyDescent="0.45">
      <c r="G12840" s="497"/>
      <c r="I12840" s="497"/>
      <c r="M12840" s="515"/>
    </row>
    <row r="12841" spans="7:13" x14ac:dyDescent="0.45">
      <c r="G12841" s="497"/>
      <c r="I12841" s="497"/>
      <c r="M12841" s="515"/>
    </row>
    <row r="12842" spans="7:13" x14ac:dyDescent="0.45">
      <c r="G12842" s="497"/>
      <c r="I12842" s="497"/>
      <c r="M12842" s="515"/>
    </row>
    <row r="12843" spans="7:13" x14ac:dyDescent="0.45">
      <c r="G12843" s="497"/>
      <c r="I12843" s="497"/>
      <c r="M12843" s="515"/>
    </row>
    <row r="12844" spans="7:13" x14ac:dyDescent="0.45">
      <c r="G12844" s="497"/>
      <c r="I12844" s="497"/>
      <c r="M12844" s="515"/>
    </row>
    <row r="12845" spans="7:13" x14ac:dyDescent="0.45">
      <c r="G12845" s="497"/>
      <c r="I12845" s="497"/>
      <c r="M12845" s="515"/>
    </row>
    <row r="12846" spans="7:13" x14ac:dyDescent="0.45">
      <c r="G12846" s="497"/>
      <c r="I12846" s="497"/>
      <c r="M12846" s="515"/>
    </row>
    <row r="12847" spans="7:13" x14ac:dyDescent="0.45">
      <c r="G12847" s="497"/>
      <c r="I12847" s="497"/>
      <c r="M12847" s="515"/>
    </row>
    <row r="12848" spans="7:13" x14ac:dyDescent="0.45">
      <c r="G12848" s="497"/>
      <c r="I12848" s="497"/>
      <c r="M12848" s="515"/>
    </row>
    <row r="12849" spans="7:13" x14ac:dyDescent="0.45">
      <c r="G12849" s="497"/>
      <c r="I12849" s="497"/>
      <c r="M12849" s="515"/>
    </row>
    <row r="12850" spans="7:13" x14ac:dyDescent="0.45">
      <c r="G12850" s="497"/>
      <c r="I12850" s="497"/>
      <c r="M12850" s="515"/>
    </row>
    <row r="12851" spans="7:13" x14ac:dyDescent="0.45">
      <c r="G12851" s="497"/>
      <c r="I12851" s="497"/>
      <c r="M12851" s="515"/>
    </row>
    <row r="12852" spans="7:13" x14ac:dyDescent="0.45">
      <c r="G12852" s="520"/>
      <c r="I12852" s="497"/>
      <c r="M12852" s="497"/>
    </row>
    <row r="12853" spans="7:13" x14ac:dyDescent="0.45">
      <c r="G12853" s="497"/>
      <c r="I12853" s="497"/>
      <c r="M12853" s="515"/>
    </row>
    <row r="12854" spans="7:13" x14ac:dyDescent="0.45">
      <c r="G12854" s="520"/>
      <c r="I12854" s="497"/>
      <c r="M12854" s="497"/>
    </row>
    <row r="12855" spans="7:13" x14ac:dyDescent="0.45">
      <c r="G12855" s="497"/>
      <c r="I12855" s="497"/>
      <c r="M12855" s="515"/>
    </row>
    <row r="12856" spans="7:13" x14ac:dyDescent="0.45">
      <c r="G12856" s="497"/>
      <c r="I12856" s="497"/>
      <c r="M12856" s="515"/>
    </row>
    <row r="12857" spans="7:13" x14ac:dyDescent="0.45">
      <c r="G12857" s="497"/>
      <c r="I12857" s="497"/>
      <c r="M12857" s="515"/>
    </row>
    <row r="12858" spans="7:13" x14ac:dyDescent="0.45">
      <c r="G12858" s="497"/>
      <c r="I12858" s="497"/>
      <c r="M12858" s="515"/>
    </row>
    <row r="12859" spans="7:13" x14ac:dyDescent="0.45">
      <c r="G12859" s="497"/>
      <c r="I12859" s="497"/>
      <c r="M12859" s="515"/>
    </row>
    <row r="12860" spans="7:13" x14ac:dyDescent="0.45">
      <c r="G12860" s="497"/>
      <c r="I12860" s="497"/>
      <c r="M12860" s="515"/>
    </row>
    <row r="12861" spans="7:13" x14ac:dyDescent="0.45">
      <c r="G12861" s="497"/>
      <c r="I12861" s="497"/>
      <c r="M12861" s="515"/>
    </row>
    <row r="12862" spans="7:13" x14ac:dyDescent="0.45">
      <c r="G12862" s="497"/>
      <c r="I12862" s="497"/>
      <c r="M12862" s="515"/>
    </row>
    <row r="12863" spans="7:13" x14ac:dyDescent="0.45">
      <c r="G12863" s="497"/>
      <c r="I12863" s="497"/>
      <c r="M12863" s="515"/>
    </row>
    <row r="12864" spans="7:13" x14ac:dyDescent="0.45">
      <c r="G12864" s="497"/>
      <c r="I12864" s="497"/>
      <c r="M12864" s="515"/>
    </row>
    <row r="12865" spans="7:13" x14ac:dyDescent="0.45">
      <c r="G12865" s="497"/>
      <c r="I12865" s="497"/>
      <c r="M12865" s="515"/>
    </row>
    <row r="12866" spans="7:13" x14ac:dyDescent="0.45">
      <c r="G12866" s="497"/>
      <c r="I12866" s="497"/>
      <c r="M12866" s="515"/>
    </row>
    <row r="12867" spans="7:13" x14ac:dyDescent="0.45">
      <c r="G12867" s="520"/>
      <c r="I12867" s="497"/>
      <c r="M12867" s="497"/>
    </row>
    <row r="12868" spans="7:13" x14ac:dyDescent="0.45">
      <c r="G12868" s="497"/>
      <c r="I12868" s="497"/>
      <c r="M12868" s="515"/>
    </row>
    <row r="12869" spans="7:13" x14ac:dyDescent="0.45">
      <c r="G12869" s="497"/>
      <c r="I12869" s="497"/>
      <c r="M12869" s="515"/>
    </row>
    <row r="12870" spans="7:13" x14ac:dyDescent="0.45">
      <c r="G12870" s="497"/>
      <c r="I12870" s="497"/>
      <c r="M12870" s="515"/>
    </row>
    <row r="12871" spans="7:13" x14ac:dyDescent="0.45">
      <c r="G12871" s="497"/>
      <c r="I12871" s="497"/>
      <c r="M12871" s="515"/>
    </row>
    <row r="12872" spans="7:13" x14ac:dyDescent="0.45">
      <c r="G12872" s="497"/>
      <c r="I12872" s="497"/>
      <c r="M12872" s="515"/>
    </row>
    <row r="12873" spans="7:13" x14ac:dyDescent="0.45">
      <c r="G12873" s="520"/>
      <c r="I12873" s="497"/>
      <c r="M12873" s="497"/>
    </row>
    <row r="12874" spans="7:13" x14ac:dyDescent="0.45">
      <c r="G12874" s="520"/>
      <c r="I12874" s="497"/>
      <c r="M12874" s="497"/>
    </row>
    <row r="12875" spans="7:13" x14ac:dyDescent="0.45">
      <c r="G12875" s="497"/>
      <c r="I12875" s="497"/>
      <c r="M12875" s="515"/>
    </row>
    <row r="12876" spans="7:13" x14ac:dyDescent="0.45">
      <c r="G12876" s="497"/>
      <c r="I12876" s="497"/>
      <c r="M12876" s="515"/>
    </row>
    <row r="12877" spans="7:13" x14ac:dyDescent="0.45">
      <c r="G12877" s="520"/>
      <c r="I12877" s="497"/>
      <c r="M12877" s="497"/>
    </row>
    <row r="12878" spans="7:13" x14ac:dyDescent="0.45">
      <c r="G12878" s="497"/>
      <c r="I12878" s="497"/>
      <c r="M12878" s="515"/>
    </row>
    <row r="12879" spans="7:13" x14ac:dyDescent="0.45">
      <c r="G12879" s="520"/>
      <c r="I12879" s="497"/>
      <c r="M12879" s="497"/>
    </row>
    <row r="12880" spans="7:13" x14ac:dyDescent="0.45">
      <c r="G12880" s="520"/>
      <c r="I12880" s="497"/>
      <c r="M12880" s="497"/>
    </row>
    <row r="12881" spans="7:13" x14ac:dyDescent="0.45">
      <c r="G12881" s="497"/>
      <c r="I12881" s="497"/>
      <c r="M12881" s="515"/>
    </row>
    <row r="12882" spans="7:13" x14ac:dyDescent="0.45">
      <c r="G12882" s="520"/>
      <c r="I12882" s="497"/>
      <c r="M12882" s="497"/>
    </row>
    <row r="12883" spans="7:13" x14ac:dyDescent="0.45">
      <c r="G12883" s="497"/>
      <c r="I12883" s="497"/>
      <c r="M12883" s="515"/>
    </row>
    <row r="12884" spans="7:13" x14ac:dyDescent="0.45">
      <c r="G12884" s="497"/>
      <c r="I12884" s="497"/>
      <c r="M12884" s="515"/>
    </row>
    <row r="12885" spans="7:13" x14ac:dyDescent="0.45">
      <c r="G12885" s="497"/>
      <c r="I12885" s="497"/>
      <c r="M12885" s="515"/>
    </row>
    <row r="12886" spans="7:13" x14ac:dyDescent="0.45">
      <c r="G12886" s="497"/>
      <c r="I12886" s="497"/>
      <c r="M12886" s="515"/>
    </row>
    <row r="12887" spans="7:13" x14ac:dyDescent="0.45">
      <c r="G12887" s="497"/>
      <c r="I12887" s="497"/>
      <c r="M12887" s="515"/>
    </row>
    <row r="12888" spans="7:13" x14ac:dyDescent="0.45">
      <c r="G12888" s="497"/>
      <c r="I12888" s="497"/>
      <c r="M12888" s="515"/>
    </row>
    <row r="12889" spans="7:13" x14ac:dyDescent="0.45">
      <c r="G12889" s="497"/>
      <c r="I12889" s="497"/>
      <c r="M12889" s="515"/>
    </row>
    <row r="12890" spans="7:13" x14ac:dyDescent="0.45">
      <c r="G12890" s="497"/>
      <c r="I12890" s="497"/>
      <c r="M12890" s="515"/>
    </row>
    <row r="12891" spans="7:13" x14ac:dyDescent="0.45">
      <c r="G12891" s="497"/>
      <c r="I12891" s="497"/>
      <c r="M12891" s="515"/>
    </row>
    <row r="12892" spans="7:13" x14ac:dyDescent="0.45">
      <c r="G12892" s="497"/>
      <c r="I12892" s="497"/>
      <c r="M12892" s="515"/>
    </row>
    <row r="12893" spans="7:13" x14ac:dyDescent="0.45">
      <c r="G12893" s="497"/>
      <c r="I12893" s="497"/>
      <c r="M12893" s="515"/>
    </row>
    <row r="12894" spans="7:13" x14ac:dyDescent="0.45">
      <c r="G12894" s="520"/>
      <c r="I12894" s="497"/>
      <c r="M12894" s="497"/>
    </row>
    <row r="12895" spans="7:13" x14ac:dyDescent="0.45">
      <c r="G12895" s="497"/>
      <c r="I12895" s="497"/>
      <c r="M12895" s="515"/>
    </row>
    <row r="12896" spans="7:13" x14ac:dyDescent="0.45">
      <c r="G12896" s="520"/>
      <c r="I12896" s="497"/>
      <c r="M12896" s="497"/>
    </row>
    <row r="12897" spans="7:13" x14ac:dyDescent="0.45">
      <c r="G12897" s="497"/>
      <c r="I12897" s="497"/>
      <c r="M12897" s="515"/>
    </row>
    <row r="12898" spans="7:13" x14ac:dyDescent="0.45">
      <c r="G12898" s="497"/>
      <c r="I12898" s="497"/>
      <c r="M12898" s="515"/>
    </row>
    <row r="12899" spans="7:13" x14ac:dyDescent="0.45">
      <c r="G12899" s="497"/>
      <c r="I12899" s="497"/>
      <c r="M12899" s="515"/>
    </row>
    <row r="12900" spans="7:13" x14ac:dyDescent="0.45">
      <c r="G12900" s="497"/>
      <c r="I12900" s="497"/>
      <c r="M12900" s="515"/>
    </row>
    <row r="12901" spans="7:13" x14ac:dyDescent="0.45">
      <c r="G12901" s="497"/>
      <c r="I12901" s="497"/>
      <c r="M12901" s="515"/>
    </row>
    <row r="12902" spans="7:13" x14ac:dyDescent="0.45">
      <c r="G12902" s="497"/>
      <c r="I12902" s="497"/>
      <c r="M12902" s="515"/>
    </row>
    <row r="12903" spans="7:13" x14ac:dyDescent="0.45">
      <c r="G12903" s="497"/>
      <c r="I12903" s="497"/>
      <c r="M12903" s="515"/>
    </row>
    <row r="12904" spans="7:13" x14ac:dyDescent="0.45">
      <c r="G12904" s="520"/>
      <c r="I12904" s="497"/>
      <c r="M12904" s="497"/>
    </row>
    <row r="12905" spans="7:13" x14ac:dyDescent="0.45">
      <c r="G12905" s="497"/>
      <c r="I12905" s="497"/>
      <c r="M12905" s="515"/>
    </row>
    <row r="12906" spans="7:13" x14ac:dyDescent="0.45">
      <c r="G12906" s="497"/>
      <c r="I12906" s="497"/>
      <c r="M12906" s="515"/>
    </row>
    <row r="12907" spans="7:13" x14ac:dyDescent="0.45">
      <c r="G12907" s="497"/>
      <c r="I12907" s="497"/>
      <c r="M12907" s="515"/>
    </row>
    <row r="12908" spans="7:13" x14ac:dyDescent="0.45">
      <c r="G12908" s="497"/>
      <c r="I12908" s="497"/>
      <c r="M12908" s="515"/>
    </row>
    <row r="12909" spans="7:13" x14ac:dyDescent="0.45">
      <c r="G12909" s="497"/>
      <c r="I12909" s="497"/>
      <c r="M12909" s="515"/>
    </row>
    <row r="12910" spans="7:13" x14ac:dyDescent="0.45">
      <c r="G12910" s="497"/>
      <c r="I12910" s="497"/>
      <c r="M12910" s="515"/>
    </row>
    <row r="12911" spans="7:13" x14ac:dyDescent="0.45">
      <c r="G12911" s="497"/>
      <c r="I12911" s="497"/>
      <c r="M12911" s="515"/>
    </row>
    <row r="12912" spans="7:13" x14ac:dyDescent="0.45">
      <c r="G12912" s="497"/>
      <c r="I12912" s="497"/>
      <c r="M12912" s="515"/>
    </row>
    <row r="12913" spans="7:13" x14ac:dyDescent="0.45">
      <c r="G12913" s="497"/>
      <c r="I12913" s="497"/>
      <c r="M12913" s="515"/>
    </row>
    <row r="12914" spans="7:13" x14ac:dyDescent="0.45">
      <c r="G12914" s="497"/>
      <c r="I12914" s="497"/>
      <c r="M12914" s="515"/>
    </row>
    <row r="12915" spans="7:13" x14ac:dyDescent="0.45">
      <c r="G12915" s="497"/>
      <c r="I12915" s="497"/>
      <c r="M12915" s="515"/>
    </row>
    <row r="12916" spans="7:13" x14ac:dyDescent="0.45">
      <c r="G12916" s="497"/>
      <c r="I12916" s="497"/>
      <c r="M12916" s="515"/>
    </row>
    <row r="12917" spans="7:13" x14ac:dyDescent="0.45">
      <c r="G12917" s="497"/>
      <c r="I12917" s="497"/>
      <c r="M12917" s="515"/>
    </row>
    <row r="12918" spans="7:13" x14ac:dyDescent="0.45">
      <c r="G12918" s="497"/>
      <c r="I12918" s="497"/>
      <c r="M12918" s="515"/>
    </row>
    <row r="12919" spans="7:13" x14ac:dyDescent="0.45">
      <c r="G12919" s="497"/>
      <c r="I12919" s="497"/>
      <c r="M12919" s="515"/>
    </row>
    <row r="12920" spans="7:13" x14ac:dyDescent="0.45">
      <c r="G12920" s="497"/>
      <c r="I12920" s="497"/>
      <c r="M12920" s="515"/>
    </row>
    <row r="12921" spans="7:13" x14ac:dyDescent="0.45">
      <c r="G12921" s="520"/>
      <c r="I12921" s="497"/>
      <c r="M12921" s="497"/>
    </row>
    <row r="12922" spans="7:13" x14ac:dyDescent="0.45">
      <c r="G12922" s="497"/>
      <c r="I12922" s="497"/>
      <c r="M12922" s="515"/>
    </row>
    <row r="12923" spans="7:13" x14ac:dyDescent="0.45">
      <c r="G12923" s="497"/>
      <c r="I12923" s="497"/>
      <c r="M12923" s="515"/>
    </row>
    <row r="12924" spans="7:13" x14ac:dyDescent="0.45">
      <c r="G12924" s="497"/>
      <c r="I12924" s="497"/>
      <c r="M12924" s="515"/>
    </row>
    <row r="12925" spans="7:13" x14ac:dyDescent="0.45">
      <c r="G12925" s="520"/>
      <c r="I12925" s="497"/>
      <c r="M12925" s="497"/>
    </row>
    <row r="12926" spans="7:13" x14ac:dyDescent="0.45">
      <c r="G12926" s="497"/>
      <c r="I12926" s="497"/>
      <c r="M12926" s="515"/>
    </row>
    <row r="12927" spans="7:13" x14ac:dyDescent="0.45">
      <c r="G12927" s="497"/>
      <c r="I12927" s="497"/>
      <c r="M12927" s="515"/>
    </row>
    <row r="12928" spans="7:13" x14ac:dyDescent="0.45">
      <c r="G12928" s="497"/>
      <c r="I12928" s="497"/>
      <c r="M12928" s="515"/>
    </row>
    <row r="12929" spans="7:13" x14ac:dyDescent="0.45">
      <c r="G12929" s="497"/>
      <c r="I12929" s="497"/>
      <c r="M12929" s="515"/>
    </row>
    <row r="12930" spans="7:13" x14ac:dyDescent="0.45">
      <c r="G12930" s="497"/>
      <c r="I12930" s="497"/>
      <c r="M12930" s="515"/>
    </row>
    <row r="12931" spans="7:13" x14ac:dyDescent="0.45">
      <c r="G12931" s="520"/>
      <c r="I12931" s="497"/>
      <c r="M12931" s="497"/>
    </row>
    <row r="12932" spans="7:13" x14ac:dyDescent="0.45">
      <c r="G12932" s="520"/>
      <c r="I12932" s="497"/>
      <c r="M12932" s="497"/>
    </row>
    <row r="12933" spans="7:13" x14ac:dyDescent="0.45">
      <c r="G12933" s="520"/>
      <c r="I12933" s="497"/>
      <c r="M12933" s="497"/>
    </row>
    <row r="12934" spans="7:13" x14ac:dyDescent="0.45">
      <c r="G12934" s="520"/>
      <c r="I12934" s="497"/>
      <c r="M12934" s="497"/>
    </row>
    <row r="12935" spans="7:13" x14ac:dyDescent="0.45">
      <c r="G12935" s="497"/>
      <c r="I12935" s="497"/>
      <c r="M12935" s="515"/>
    </row>
    <row r="12936" spans="7:13" x14ac:dyDescent="0.45">
      <c r="G12936" s="497"/>
      <c r="I12936" s="497"/>
      <c r="M12936" s="515"/>
    </row>
    <row r="12937" spans="7:13" x14ac:dyDescent="0.45">
      <c r="G12937" s="497"/>
      <c r="I12937" s="497"/>
      <c r="M12937" s="515"/>
    </row>
    <row r="12938" spans="7:13" x14ac:dyDescent="0.45">
      <c r="G12938" s="520"/>
      <c r="I12938" s="497"/>
      <c r="M12938" s="497"/>
    </row>
    <row r="12939" spans="7:13" x14ac:dyDescent="0.45">
      <c r="G12939" s="520"/>
      <c r="I12939" s="497"/>
      <c r="M12939" s="497"/>
    </row>
    <row r="12940" spans="7:13" x14ac:dyDescent="0.45">
      <c r="G12940" s="497"/>
      <c r="I12940" s="497"/>
      <c r="M12940" s="515"/>
    </row>
    <row r="12941" spans="7:13" x14ac:dyDescent="0.45">
      <c r="G12941" s="520"/>
      <c r="I12941" s="497"/>
      <c r="M12941" s="497"/>
    </row>
    <row r="12942" spans="7:13" x14ac:dyDescent="0.45">
      <c r="G12942" s="520"/>
      <c r="I12942" s="497"/>
      <c r="M12942" s="497"/>
    </row>
    <row r="12943" spans="7:13" x14ac:dyDescent="0.45">
      <c r="G12943" s="497"/>
      <c r="I12943" s="497"/>
      <c r="M12943" s="515"/>
    </row>
    <row r="12944" spans="7:13" x14ac:dyDescent="0.45">
      <c r="G12944" s="497"/>
      <c r="I12944" s="497"/>
      <c r="M12944" s="515"/>
    </row>
    <row r="12945" spans="7:13" x14ac:dyDescent="0.45">
      <c r="G12945" s="497"/>
      <c r="I12945" s="497"/>
      <c r="M12945" s="515"/>
    </row>
    <row r="12946" spans="7:13" x14ac:dyDescent="0.45">
      <c r="G12946" s="497"/>
      <c r="I12946" s="497"/>
      <c r="M12946" s="515"/>
    </row>
    <row r="12947" spans="7:13" x14ac:dyDescent="0.45">
      <c r="G12947" s="497"/>
      <c r="I12947" s="497"/>
      <c r="M12947" s="515"/>
    </row>
    <row r="12948" spans="7:13" x14ac:dyDescent="0.45">
      <c r="G12948" s="497"/>
      <c r="I12948" s="497"/>
      <c r="M12948" s="515"/>
    </row>
    <row r="12949" spans="7:13" x14ac:dyDescent="0.45">
      <c r="G12949" s="520"/>
      <c r="I12949" s="497"/>
      <c r="M12949" s="497"/>
    </row>
    <row r="12950" spans="7:13" x14ac:dyDescent="0.45">
      <c r="G12950" s="497"/>
      <c r="I12950" s="497"/>
      <c r="M12950" s="515"/>
    </row>
    <row r="12951" spans="7:13" x14ac:dyDescent="0.45">
      <c r="G12951" s="497"/>
      <c r="I12951" s="497"/>
      <c r="M12951" s="515"/>
    </row>
    <row r="12952" spans="7:13" x14ac:dyDescent="0.45">
      <c r="G12952" s="497"/>
      <c r="I12952" s="497"/>
      <c r="M12952" s="515"/>
    </row>
    <row r="12953" spans="7:13" x14ac:dyDescent="0.45">
      <c r="G12953" s="497"/>
      <c r="I12953" s="497"/>
      <c r="M12953" s="515"/>
    </row>
    <row r="12954" spans="7:13" x14ac:dyDescent="0.45">
      <c r="G12954" s="520"/>
      <c r="I12954" s="497"/>
      <c r="M12954" s="497"/>
    </row>
    <row r="12955" spans="7:13" x14ac:dyDescent="0.45">
      <c r="G12955" s="497"/>
      <c r="I12955" s="497"/>
      <c r="M12955" s="515"/>
    </row>
    <row r="12956" spans="7:13" x14ac:dyDescent="0.45">
      <c r="G12956" s="497"/>
      <c r="I12956" s="497"/>
      <c r="M12956" s="515"/>
    </row>
    <row r="12957" spans="7:13" x14ac:dyDescent="0.45">
      <c r="G12957" s="497"/>
      <c r="I12957" s="497"/>
      <c r="M12957" s="515"/>
    </row>
    <row r="12958" spans="7:13" x14ac:dyDescent="0.45">
      <c r="G12958" s="497"/>
      <c r="I12958" s="497"/>
      <c r="M12958" s="515"/>
    </row>
    <row r="12959" spans="7:13" x14ac:dyDescent="0.45">
      <c r="G12959" s="497"/>
      <c r="I12959" s="497"/>
      <c r="M12959" s="515"/>
    </row>
    <row r="12960" spans="7:13" x14ac:dyDescent="0.45">
      <c r="G12960" s="497"/>
      <c r="I12960" s="497"/>
      <c r="M12960" s="515"/>
    </row>
    <row r="12961" spans="7:13" x14ac:dyDescent="0.45">
      <c r="G12961" s="520"/>
      <c r="I12961" s="497"/>
      <c r="M12961" s="497"/>
    </row>
    <row r="12962" spans="7:13" x14ac:dyDescent="0.45">
      <c r="G12962" s="497"/>
      <c r="I12962" s="497"/>
      <c r="M12962" s="515"/>
    </row>
    <row r="12963" spans="7:13" x14ac:dyDescent="0.45">
      <c r="G12963" s="497"/>
      <c r="I12963" s="497"/>
      <c r="M12963" s="515"/>
    </row>
    <row r="12964" spans="7:13" x14ac:dyDescent="0.45">
      <c r="G12964" s="520"/>
      <c r="I12964" s="497"/>
      <c r="M12964" s="497"/>
    </row>
    <row r="12965" spans="7:13" x14ac:dyDescent="0.45">
      <c r="G12965" s="497"/>
      <c r="I12965" s="497"/>
      <c r="M12965" s="515"/>
    </row>
    <row r="12966" spans="7:13" x14ac:dyDescent="0.45">
      <c r="G12966" s="497"/>
      <c r="I12966" s="497"/>
      <c r="M12966" s="515"/>
    </row>
    <row r="12967" spans="7:13" x14ac:dyDescent="0.45">
      <c r="G12967" s="520"/>
      <c r="I12967" s="497"/>
      <c r="M12967" s="497"/>
    </row>
    <row r="12968" spans="7:13" x14ac:dyDescent="0.45">
      <c r="G12968" s="497"/>
      <c r="I12968" s="497"/>
      <c r="M12968" s="515"/>
    </row>
    <row r="12969" spans="7:13" x14ac:dyDescent="0.45">
      <c r="G12969" s="497"/>
      <c r="I12969" s="497"/>
      <c r="M12969" s="515"/>
    </row>
    <row r="12970" spans="7:13" x14ac:dyDescent="0.45">
      <c r="G12970" s="520"/>
      <c r="I12970" s="497"/>
      <c r="M12970" s="497"/>
    </row>
    <row r="12971" spans="7:13" x14ac:dyDescent="0.45">
      <c r="G12971" s="497"/>
      <c r="I12971" s="497"/>
      <c r="M12971" s="515"/>
    </row>
    <row r="12972" spans="7:13" x14ac:dyDescent="0.45">
      <c r="G12972" s="497"/>
      <c r="I12972" s="497"/>
      <c r="M12972" s="515"/>
    </row>
    <row r="12973" spans="7:13" x14ac:dyDescent="0.45">
      <c r="G12973" s="497"/>
      <c r="I12973" s="497"/>
      <c r="M12973" s="515"/>
    </row>
    <row r="12974" spans="7:13" x14ac:dyDescent="0.45">
      <c r="G12974" s="520"/>
      <c r="I12974" s="497"/>
      <c r="M12974" s="497"/>
    </row>
    <row r="12975" spans="7:13" x14ac:dyDescent="0.45">
      <c r="G12975" s="497"/>
      <c r="I12975" s="497"/>
      <c r="M12975" s="515"/>
    </row>
    <row r="12976" spans="7:13" x14ac:dyDescent="0.45">
      <c r="G12976" s="497"/>
      <c r="I12976" s="497"/>
      <c r="M12976" s="515"/>
    </row>
    <row r="12977" spans="7:13" x14ac:dyDescent="0.45">
      <c r="G12977" s="497"/>
      <c r="I12977" s="497"/>
      <c r="M12977" s="515"/>
    </row>
    <row r="12978" spans="7:13" x14ac:dyDescent="0.45">
      <c r="G12978" s="497"/>
      <c r="I12978" s="497"/>
      <c r="M12978" s="515"/>
    </row>
    <row r="12979" spans="7:13" x14ac:dyDescent="0.45">
      <c r="G12979" s="497"/>
      <c r="I12979" s="497"/>
      <c r="M12979" s="515"/>
    </row>
    <row r="12980" spans="7:13" x14ac:dyDescent="0.45">
      <c r="G12980" s="497"/>
      <c r="I12980" s="497"/>
      <c r="M12980" s="515"/>
    </row>
    <row r="12981" spans="7:13" x14ac:dyDescent="0.45">
      <c r="G12981" s="497"/>
      <c r="I12981" s="497"/>
      <c r="M12981" s="515"/>
    </row>
    <row r="12982" spans="7:13" x14ac:dyDescent="0.45">
      <c r="G12982" s="497"/>
      <c r="I12982" s="497"/>
      <c r="M12982" s="515"/>
    </row>
    <row r="12983" spans="7:13" x14ac:dyDescent="0.45">
      <c r="G12983" s="497"/>
      <c r="I12983" s="497"/>
      <c r="M12983" s="515"/>
    </row>
    <row r="12984" spans="7:13" x14ac:dyDescent="0.45">
      <c r="G12984" s="497"/>
      <c r="I12984" s="497"/>
      <c r="M12984" s="515"/>
    </row>
    <row r="12985" spans="7:13" x14ac:dyDescent="0.45">
      <c r="G12985" s="497"/>
      <c r="I12985" s="497"/>
      <c r="M12985" s="515"/>
    </row>
    <row r="12986" spans="7:13" x14ac:dyDescent="0.45">
      <c r="G12986" s="497"/>
      <c r="I12986" s="497"/>
      <c r="M12986" s="515"/>
    </row>
    <row r="12987" spans="7:13" x14ac:dyDescent="0.45">
      <c r="G12987" s="497"/>
      <c r="I12987" s="497"/>
      <c r="M12987" s="515"/>
    </row>
    <row r="12988" spans="7:13" x14ac:dyDescent="0.45">
      <c r="G12988" s="497"/>
      <c r="I12988" s="497"/>
      <c r="M12988" s="515"/>
    </row>
    <row r="12989" spans="7:13" x14ac:dyDescent="0.45">
      <c r="G12989" s="520"/>
      <c r="I12989" s="497"/>
      <c r="M12989" s="497"/>
    </row>
    <row r="12990" spans="7:13" x14ac:dyDescent="0.45">
      <c r="G12990" s="497"/>
      <c r="I12990" s="497"/>
      <c r="M12990" s="515"/>
    </row>
    <row r="12991" spans="7:13" x14ac:dyDescent="0.45">
      <c r="G12991" s="497"/>
      <c r="I12991" s="497"/>
      <c r="M12991" s="515"/>
    </row>
    <row r="12992" spans="7:13" x14ac:dyDescent="0.45">
      <c r="G12992" s="497"/>
      <c r="I12992" s="497"/>
      <c r="M12992" s="515"/>
    </row>
    <row r="12993" spans="7:13" x14ac:dyDescent="0.45">
      <c r="G12993" s="497"/>
      <c r="I12993" s="497"/>
      <c r="M12993" s="515"/>
    </row>
    <row r="12994" spans="7:13" x14ac:dyDescent="0.45">
      <c r="G12994" s="497"/>
      <c r="I12994" s="497"/>
      <c r="M12994" s="515"/>
    </row>
    <row r="12995" spans="7:13" x14ac:dyDescent="0.45">
      <c r="G12995" s="497"/>
      <c r="I12995" s="497"/>
      <c r="M12995" s="515"/>
    </row>
    <row r="12996" spans="7:13" x14ac:dyDescent="0.45">
      <c r="G12996" s="497"/>
      <c r="I12996" s="497"/>
      <c r="M12996" s="515"/>
    </row>
    <row r="12997" spans="7:13" x14ac:dyDescent="0.45">
      <c r="G12997" s="497"/>
      <c r="I12997" s="497"/>
      <c r="M12997" s="515"/>
    </row>
    <row r="12998" spans="7:13" x14ac:dyDescent="0.45">
      <c r="G12998" s="497"/>
      <c r="I12998" s="497"/>
      <c r="M12998" s="515"/>
    </row>
    <row r="12999" spans="7:13" x14ac:dyDescent="0.45">
      <c r="G12999" s="497"/>
      <c r="I12999" s="497"/>
      <c r="M12999" s="515"/>
    </row>
    <row r="13000" spans="7:13" x14ac:dyDescent="0.45">
      <c r="G13000" s="497"/>
      <c r="I13000" s="497"/>
      <c r="M13000" s="515"/>
    </row>
    <row r="13001" spans="7:13" x14ac:dyDescent="0.45">
      <c r="G13001" s="497"/>
      <c r="I13001" s="497"/>
      <c r="M13001" s="515"/>
    </row>
    <row r="13002" spans="7:13" x14ac:dyDescent="0.45">
      <c r="G13002" s="520"/>
      <c r="I13002" s="497"/>
      <c r="M13002" s="497"/>
    </row>
    <row r="13003" spans="7:13" x14ac:dyDescent="0.45">
      <c r="G13003" s="497"/>
      <c r="I13003" s="497"/>
      <c r="M13003" s="515"/>
    </row>
    <row r="13004" spans="7:13" x14ac:dyDescent="0.45">
      <c r="G13004" s="497"/>
      <c r="I13004" s="521"/>
      <c r="M13004" s="515"/>
    </row>
    <row r="13005" spans="7:13" x14ac:dyDescent="0.45">
      <c r="G13005" s="497"/>
      <c r="I13005" s="521"/>
      <c r="M13005" s="515"/>
    </row>
    <row r="13006" spans="7:13" x14ac:dyDescent="0.45">
      <c r="G13006" s="497"/>
      <c r="I13006" s="521"/>
      <c r="M13006" s="515"/>
    </row>
    <row r="13007" spans="7:13" x14ac:dyDescent="0.45">
      <c r="G13007" s="497"/>
      <c r="I13007" s="521"/>
      <c r="M13007" s="515"/>
    </row>
    <row r="13008" spans="7:13" x14ac:dyDescent="0.45">
      <c r="G13008" s="497"/>
      <c r="I13008" s="521"/>
      <c r="M13008" s="515"/>
    </row>
    <row r="13009" spans="7:13" x14ac:dyDescent="0.45">
      <c r="G13009" s="497"/>
      <c r="I13009" s="521"/>
      <c r="M13009" s="515"/>
    </row>
    <row r="13010" spans="7:13" x14ac:dyDescent="0.45">
      <c r="G13010" s="497"/>
      <c r="I13010" s="521"/>
      <c r="M13010" s="515"/>
    </row>
    <row r="13011" spans="7:13" x14ac:dyDescent="0.45">
      <c r="G13011" s="497"/>
      <c r="I13011" s="521"/>
      <c r="M13011" s="515"/>
    </row>
    <row r="13012" spans="7:13" x14ac:dyDescent="0.45">
      <c r="G13012" s="497"/>
      <c r="I13012" s="521"/>
      <c r="M13012" s="515"/>
    </row>
    <row r="13013" spans="7:13" x14ac:dyDescent="0.45">
      <c r="G13013" s="497"/>
      <c r="I13013" s="521"/>
      <c r="M13013" s="515"/>
    </row>
    <row r="13014" spans="7:13" x14ac:dyDescent="0.45">
      <c r="G13014" s="497"/>
      <c r="I13014" s="521"/>
      <c r="M13014" s="515"/>
    </row>
    <row r="13015" spans="7:13" x14ac:dyDescent="0.45">
      <c r="G13015" s="497"/>
      <c r="I13015" s="521"/>
      <c r="M13015" s="515"/>
    </row>
    <row r="13016" spans="7:13" x14ac:dyDescent="0.45">
      <c r="G13016" s="497"/>
      <c r="I13016" s="521"/>
      <c r="M13016" s="515"/>
    </row>
    <row r="13017" spans="7:13" x14ac:dyDescent="0.45">
      <c r="G13017" s="497"/>
      <c r="I13017" s="521"/>
      <c r="M13017" s="515"/>
    </row>
    <row r="13018" spans="7:13" x14ac:dyDescent="0.45">
      <c r="G13018" s="497"/>
      <c r="I13018" s="521"/>
      <c r="M13018" s="515"/>
    </row>
    <row r="13019" spans="7:13" x14ac:dyDescent="0.45">
      <c r="G13019" s="497"/>
      <c r="I13019" s="521"/>
      <c r="M13019" s="515"/>
    </row>
    <row r="13020" spans="7:13" x14ac:dyDescent="0.45">
      <c r="G13020" s="497"/>
      <c r="I13020" s="521"/>
      <c r="M13020" s="515"/>
    </row>
    <row r="13021" spans="7:13" x14ac:dyDescent="0.45">
      <c r="G13021" s="497"/>
      <c r="I13021" s="521"/>
      <c r="M13021" s="515"/>
    </row>
    <row r="13022" spans="7:13" x14ac:dyDescent="0.45">
      <c r="G13022" s="497"/>
      <c r="I13022" s="521"/>
      <c r="M13022" s="515"/>
    </row>
    <row r="13023" spans="7:13" x14ac:dyDescent="0.45">
      <c r="G13023" s="520"/>
      <c r="I13023" s="521"/>
      <c r="M13023" s="497"/>
    </row>
    <row r="13024" spans="7:13" x14ac:dyDescent="0.45">
      <c r="G13024" s="497"/>
      <c r="I13024" s="521"/>
      <c r="M13024" s="515"/>
    </row>
    <row r="13025" spans="7:13" x14ac:dyDescent="0.45">
      <c r="G13025" s="520"/>
      <c r="I13025" s="521"/>
      <c r="M13025" s="497"/>
    </row>
    <row r="13026" spans="7:13" x14ac:dyDescent="0.45">
      <c r="G13026" s="497"/>
      <c r="I13026" s="521"/>
      <c r="M13026" s="515"/>
    </row>
    <row r="13027" spans="7:13" x14ac:dyDescent="0.45">
      <c r="G13027" s="497"/>
      <c r="I13027" s="521"/>
      <c r="M13027" s="515"/>
    </row>
    <row r="13028" spans="7:13" x14ac:dyDescent="0.45">
      <c r="G13028" s="497"/>
      <c r="I13028" s="521"/>
      <c r="M13028" s="515"/>
    </row>
    <row r="13029" spans="7:13" x14ac:dyDescent="0.45">
      <c r="G13029" s="520"/>
      <c r="I13029" s="521"/>
      <c r="M13029" s="497"/>
    </row>
    <row r="13030" spans="7:13" x14ac:dyDescent="0.45">
      <c r="G13030" s="497"/>
      <c r="I13030" s="521"/>
      <c r="M13030" s="515"/>
    </row>
    <row r="13031" spans="7:13" x14ac:dyDescent="0.45">
      <c r="G13031" s="497"/>
      <c r="I13031" s="521"/>
      <c r="M13031" s="515"/>
    </row>
    <row r="13032" spans="7:13" x14ac:dyDescent="0.45">
      <c r="G13032" s="497"/>
      <c r="I13032" s="521"/>
      <c r="M13032" s="515"/>
    </row>
    <row r="13033" spans="7:13" x14ac:dyDescent="0.45">
      <c r="G13033" s="497"/>
      <c r="I13033" s="521"/>
      <c r="M13033" s="515"/>
    </row>
    <row r="13034" spans="7:13" x14ac:dyDescent="0.45">
      <c r="G13034" s="497"/>
      <c r="I13034" s="521"/>
      <c r="M13034" s="515"/>
    </row>
    <row r="13035" spans="7:13" x14ac:dyDescent="0.45">
      <c r="G13035" s="497"/>
      <c r="I13035" s="521"/>
      <c r="M13035" s="515"/>
    </row>
    <row r="13036" spans="7:13" x14ac:dyDescent="0.45">
      <c r="G13036" s="520"/>
      <c r="I13036" s="521"/>
      <c r="M13036" s="497"/>
    </row>
    <row r="13037" spans="7:13" x14ac:dyDescent="0.45">
      <c r="G13037" s="497"/>
      <c r="I13037" s="521"/>
      <c r="M13037" s="515"/>
    </row>
    <row r="13038" spans="7:13" x14ac:dyDescent="0.45">
      <c r="G13038" s="497"/>
      <c r="I13038" s="521"/>
      <c r="M13038" s="515"/>
    </row>
    <row r="13039" spans="7:13" x14ac:dyDescent="0.45">
      <c r="G13039" s="497"/>
      <c r="I13039" s="521"/>
      <c r="M13039" s="515"/>
    </row>
    <row r="13040" spans="7:13" x14ac:dyDescent="0.45">
      <c r="G13040" s="497"/>
      <c r="I13040" s="521"/>
      <c r="M13040" s="515"/>
    </row>
    <row r="13041" spans="7:13" x14ac:dyDescent="0.45">
      <c r="G13041" s="497"/>
      <c r="I13041" s="521"/>
      <c r="M13041" s="515"/>
    </row>
    <row r="13042" spans="7:13" x14ac:dyDescent="0.45">
      <c r="G13042" s="520"/>
      <c r="I13042" s="521"/>
      <c r="M13042" s="497"/>
    </row>
    <row r="13043" spans="7:13" x14ac:dyDescent="0.45">
      <c r="G13043" s="497"/>
      <c r="I13043" s="521"/>
      <c r="M13043" s="515"/>
    </row>
    <row r="13044" spans="7:13" x14ac:dyDescent="0.45">
      <c r="G13044" s="497"/>
      <c r="I13044" s="521"/>
      <c r="M13044" s="515"/>
    </row>
    <row r="13045" spans="7:13" x14ac:dyDescent="0.45">
      <c r="G13045" s="497"/>
      <c r="I13045" s="521"/>
      <c r="M13045" s="515"/>
    </row>
    <row r="13046" spans="7:13" x14ac:dyDescent="0.45">
      <c r="G13046" s="497"/>
      <c r="I13046" s="521"/>
      <c r="M13046" s="515"/>
    </row>
    <row r="13047" spans="7:13" x14ac:dyDescent="0.45">
      <c r="G13047" s="497"/>
      <c r="I13047" s="521"/>
      <c r="M13047" s="515"/>
    </row>
    <row r="13048" spans="7:13" x14ac:dyDescent="0.45">
      <c r="G13048" s="497"/>
      <c r="I13048" s="521"/>
      <c r="M13048" s="515"/>
    </row>
    <row r="13049" spans="7:13" x14ac:dyDescent="0.45">
      <c r="G13049" s="497"/>
      <c r="I13049" s="521"/>
      <c r="M13049" s="515"/>
    </row>
    <row r="13050" spans="7:13" x14ac:dyDescent="0.45">
      <c r="G13050" s="497"/>
      <c r="I13050" s="521"/>
      <c r="M13050" s="515"/>
    </row>
    <row r="13051" spans="7:13" x14ac:dyDescent="0.45">
      <c r="G13051" s="497"/>
      <c r="I13051" s="521"/>
      <c r="M13051" s="515"/>
    </row>
    <row r="13052" spans="7:13" x14ac:dyDescent="0.45">
      <c r="G13052" s="520"/>
      <c r="I13052" s="521"/>
      <c r="M13052" s="497"/>
    </row>
    <row r="13053" spans="7:13" x14ac:dyDescent="0.45">
      <c r="G13053" s="497"/>
      <c r="I13053" s="521"/>
      <c r="M13053" s="515"/>
    </row>
    <row r="13054" spans="7:13" x14ac:dyDescent="0.45">
      <c r="G13054" s="497"/>
      <c r="I13054" s="521"/>
      <c r="M13054" s="515"/>
    </row>
    <row r="13055" spans="7:13" x14ac:dyDescent="0.45">
      <c r="G13055" s="520"/>
      <c r="I13055" s="521"/>
      <c r="M13055" s="497"/>
    </row>
    <row r="13056" spans="7:13" x14ac:dyDescent="0.45">
      <c r="G13056" s="520"/>
      <c r="I13056" s="521"/>
      <c r="M13056" s="497"/>
    </row>
    <row r="13057" spans="7:13" x14ac:dyDescent="0.45">
      <c r="G13057" s="520"/>
      <c r="I13057" s="521"/>
      <c r="M13057" s="497"/>
    </row>
    <row r="13058" spans="7:13" x14ac:dyDescent="0.45">
      <c r="G13058" s="497"/>
      <c r="I13058" s="521"/>
      <c r="M13058" s="515"/>
    </row>
    <row r="13059" spans="7:13" x14ac:dyDescent="0.45">
      <c r="G13059" s="497"/>
      <c r="I13059" s="521"/>
      <c r="M13059" s="515"/>
    </row>
    <row r="13060" spans="7:13" x14ac:dyDescent="0.45">
      <c r="G13060" s="497"/>
      <c r="I13060" s="521"/>
      <c r="M13060" s="515"/>
    </row>
    <row r="13061" spans="7:13" x14ac:dyDescent="0.45">
      <c r="G13061" s="497"/>
      <c r="I13061" s="521"/>
      <c r="M13061" s="515"/>
    </row>
    <row r="13062" spans="7:13" x14ac:dyDescent="0.45">
      <c r="G13062" s="497"/>
      <c r="I13062" s="521"/>
      <c r="M13062" s="515"/>
    </row>
    <row r="13063" spans="7:13" x14ac:dyDescent="0.45">
      <c r="G13063" s="497"/>
      <c r="I13063" s="521"/>
      <c r="M13063" s="515"/>
    </row>
    <row r="13064" spans="7:13" x14ac:dyDescent="0.45">
      <c r="G13064" s="497"/>
      <c r="I13064" s="521"/>
      <c r="M13064" s="515"/>
    </row>
    <row r="13065" spans="7:13" x14ac:dyDescent="0.45">
      <c r="G13065" s="497"/>
      <c r="I13065" s="521"/>
      <c r="M13065" s="515"/>
    </row>
    <row r="13066" spans="7:13" x14ac:dyDescent="0.45">
      <c r="G13066" s="497"/>
      <c r="I13066" s="521"/>
      <c r="M13066" s="515"/>
    </row>
    <row r="13067" spans="7:13" x14ac:dyDescent="0.45">
      <c r="G13067" s="497"/>
      <c r="I13067" s="521"/>
      <c r="M13067" s="515"/>
    </row>
    <row r="13068" spans="7:13" x14ac:dyDescent="0.45">
      <c r="G13068" s="497"/>
      <c r="I13068" s="521"/>
      <c r="M13068" s="515"/>
    </row>
    <row r="13069" spans="7:13" x14ac:dyDescent="0.45">
      <c r="G13069" s="497"/>
      <c r="I13069" s="521"/>
      <c r="M13069" s="515"/>
    </row>
    <row r="13070" spans="7:13" x14ac:dyDescent="0.45">
      <c r="G13070" s="497"/>
      <c r="I13070" s="521"/>
      <c r="M13070" s="515"/>
    </row>
    <row r="13071" spans="7:13" x14ac:dyDescent="0.45">
      <c r="G13071" s="497"/>
      <c r="I13071" s="521"/>
      <c r="M13071" s="515"/>
    </row>
    <row r="13072" spans="7:13" x14ac:dyDescent="0.45">
      <c r="G13072" s="497"/>
      <c r="I13072" s="521"/>
      <c r="M13072" s="515"/>
    </row>
    <row r="13073" spans="7:13" x14ac:dyDescent="0.45">
      <c r="G13073" s="497"/>
      <c r="I13073" s="521"/>
      <c r="M13073" s="515"/>
    </row>
    <row r="13074" spans="7:13" x14ac:dyDescent="0.45">
      <c r="G13074" s="497"/>
      <c r="I13074" s="521"/>
      <c r="M13074" s="515"/>
    </row>
    <row r="13075" spans="7:13" x14ac:dyDescent="0.45">
      <c r="G13075" s="497"/>
      <c r="I13075" s="521"/>
      <c r="M13075" s="515"/>
    </row>
    <row r="13076" spans="7:13" x14ac:dyDescent="0.45">
      <c r="G13076" s="520"/>
      <c r="I13076" s="521"/>
      <c r="M13076" s="497"/>
    </row>
    <row r="13077" spans="7:13" x14ac:dyDescent="0.45">
      <c r="G13077" s="497"/>
      <c r="I13077" s="521"/>
      <c r="M13077" s="515"/>
    </row>
    <row r="13078" spans="7:13" x14ac:dyDescent="0.45">
      <c r="G13078" s="497"/>
      <c r="I13078" s="521"/>
      <c r="M13078" s="515"/>
    </row>
    <row r="13079" spans="7:13" x14ac:dyDescent="0.45">
      <c r="G13079" s="497"/>
      <c r="I13079" s="521"/>
      <c r="M13079" s="515"/>
    </row>
    <row r="13080" spans="7:13" x14ac:dyDescent="0.45">
      <c r="G13080" s="497"/>
      <c r="I13080" s="521"/>
      <c r="M13080" s="515"/>
    </row>
    <row r="13081" spans="7:13" x14ac:dyDescent="0.45">
      <c r="G13081" s="497"/>
      <c r="I13081" s="521"/>
      <c r="M13081" s="515"/>
    </row>
    <row r="13082" spans="7:13" x14ac:dyDescent="0.45">
      <c r="G13082" s="497"/>
      <c r="I13082" s="521"/>
      <c r="M13082" s="515"/>
    </row>
    <row r="13083" spans="7:13" x14ac:dyDescent="0.45">
      <c r="G13083" s="497"/>
      <c r="I13083" s="521"/>
      <c r="M13083" s="515"/>
    </row>
    <row r="13084" spans="7:13" x14ac:dyDescent="0.45">
      <c r="G13084" s="497"/>
      <c r="I13084" s="521"/>
      <c r="M13084" s="515"/>
    </row>
    <row r="13085" spans="7:13" x14ac:dyDescent="0.45">
      <c r="G13085" s="520"/>
      <c r="I13085" s="521"/>
      <c r="M13085" s="497"/>
    </row>
    <row r="13086" spans="7:13" x14ac:dyDescent="0.45">
      <c r="G13086" s="520"/>
      <c r="I13086" s="521"/>
      <c r="M13086" s="497"/>
    </row>
    <row r="13087" spans="7:13" x14ac:dyDescent="0.45">
      <c r="G13087" s="497"/>
      <c r="I13087" s="521"/>
      <c r="M13087" s="515"/>
    </row>
    <row r="13088" spans="7:13" x14ac:dyDescent="0.45">
      <c r="G13088" s="497"/>
      <c r="I13088" s="521"/>
      <c r="M13088" s="515"/>
    </row>
    <row r="13089" spans="7:13" x14ac:dyDescent="0.45">
      <c r="G13089" s="520"/>
      <c r="I13089" s="521"/>
      <c r="M13089" s="497"/>
    </row>
    <row r="13090" spans="7:13" x14ac:dyDescent="0.45">
      <c r="G13090" s="497"/>
      <c r="I13090" s="521"/>
      <c r="M13090" s="515"/>
    </row>
    <row r="13091" spans="7:13" x14ac:dyDescent="0.45">
      <c r="G13091" s="497"/>
      <c r="I13091" s="521"/>
      <c r="M13091" s="515"/>
    </row>
    <row r="13092" spans="7:13" x14ac:dyDescent="0.45">
      <c r="G13092" s="520"/>
      <c r="I13092" s="521"/>
      <c r="M13092" s="497"/>
    </row>
    <row r="13093" spans="7:13" x14ac:dyDescent="0.45">
      <c r="G13093" s="520"/>
      <c r="I13093" s="521"/>
      <c r="M13093" s="497"/>
    </row>
    <row r="13094" spans="7:13" x14ac:dyDescent="0.45">
      <c r="G13094" s="520"/>
      <c r="I13094" s="521"/>
      <c r="M13094" s="497"/>
    </row>
    <row r="13095" spans="7:13" x14ac:dyDescent="0.45">
      <c r="G13095" s="497"/>
      <c r="I13095" s="521"/>
      <c r="M13095" s="515"/>
    </row>
    <row r="13096" spans="7:13" x14ac:dyDescent="0.45">
      <c r="G13096" s="497"/>
      <c r="I13096" s="521"/>
      <c r="M13096" s="515"/>
    </row>
    <row r="13097" spans="7:13" x14ac:dyDescent="0.45">
      <c r="G13097" s="497"/>
      <c r="I13097" s="521"/>
      <c r="M13097" s="515"/>
    </row>
    <row r="13098" spans="7:13" x14ac:dyDescent="0.45">
      <c r="G13098" s="497"/>
      <c r="I13098" s="521"/>
      <c r="M13098" s="515"/>
    </row>
    <row r="13099" spans="7:13" x14ac:dyDescent="0.45">
      <c r="G13099" s="497"/>
      <c r="I13099" s="521"/>
      <c r="M13099" s="515"/>
    </row>
    <row r="13100" spans="7:13" x14ac:dyDescent="0.45">
      <c r="G13100" s="497"/>
      <c r="I13100" s="521"/>
      <c r="M13100" s="515"/>
    </row>
    <row r="13101" spans="7:13" x14ac:dyDescent="0.45">
      <c r="G13101" s="497"/>
      <c r="I13101" s="521"/>
      <c r="M13101" s="515"/>
    </row>
    <row r="13102" spans="7:13" x14ac:dyDescent="0.45">
      <c r="G13102" s="497"/>
      <c r="I13102" s="521"/>
      <c r="M13102" s="515"/>
    </row>
    <row r="13103" spans="7:13" x14ac:dyDescent="0.45">
      <c r="G13103" s="497"/>
      <c r="I13103" s="521"/>
      <c r="M13103" s="515"/>
    </row>
    <row r="13104" spans="7:13" x14ac:dyDescent="0.45">
      <c r="G13104" s="520"/>
      <c r="I13104" s="521"/>
      <c r="M13104" s="497"/>
    </row>
    <row r="13105" spans="7:13" x14ac:dyDescent="0.45">
      <c r="G13105" s="497"/>
      <c r="I13105" s="521"/>
      <c r="M13105" s="515"/>
    </row>
    <row r="13106" spans="7:13" x14ac:dyDescent="0.45">
      <c r="G13106" s="497"/>
      <c r="I13106" s="521"/>
      <c r="M13106" s="515"/>
    </row>
    <row r="13107" spans="7:13" x14ac:dyDescent="0.45">
      <c r="G13107" s="497"/>
      <c r="I13107" s="521"/>
      <c r="M13107" s="515"/>
    </row>
    <row r="13108" spans="7:13" x14ac:dyDescent="0.45">
      <c r="G13108" s="497"/>
      <c r="I13108" s="521"/>
      <c r="M13108" s="515"/>
    </row>
    <row r="13109" spans="7:13" x14ac:dyDescent="0.45">
      <c r="G13109" s="497"/>
      <c r="I13109" s="521"/>
      <c r="M13109" s="515"/>
    </row>
    <row r="13110" spans="7:13" x14ac:dyDescent="0.45">
      <c r="G13110" s="497"/>
      <c r="I13110" s="521"/>
      <c r="M13110" s="515"/>
    </row>
    <row r="13111" spans="7:13" x14ac:dyDescent="0.45">
      <c r="G13111" s="520"/>
      <c r="I13111" s="521"/>
      <c r="M13111" s="497"/>
    </row>
    <row r="13112" spans="7:13" x14ac:dyDescent="0.45">
      <c r="G13112" s="497"/>
      <c r="I13112" s="521"/>
      <c r="M13112" s="515"/>
    </row>
    <row r="13113" spans="7:13" x14ac:dyDescent="0.45">
      <c r="G13113" s="497"/>
      <c r="I13113" s="521"/>
      <c r="M13113" s="515"/>
    </row>
    <row r="13114" spans="7:13" x14ac:dyDescent="0.45">
      <c r="G13114" s="497"/>
      <c r="I13114" s="521"/>
      <c r="M13114" s="515"/>
    </row>
    <row r="13115" spans="7:13" x14ac:dyDescent="0.45">
      <c r="G13115" s="497"/>
      <c r="I13115" s="521"/>
      <c r="M13115" s="515"/>
    </row>
    <row r="13116" spans="7:13" x14ac:dyDescent="0.45">
      <c r="G13116" s="497"/>
      <c r="I13116" s="521"/>
      <c r="M13116" s="515"/>
    </row>
    <row r="13117" spans="7:13" x14ac:dyDescent="0.45">
      <c r="G13117" s="497"/>
      <c r="I13117" s="521"/>
      <c r="M13117" s="515"/>
    </row>
    <row r="13118" spans="7:13" x14ac:dyDescent="0.45">
      <c r="G13118" s="520"/>
      <c r="I13118" s="521"/>
      <c r="M13118" s="497"/>
    </row>
    <row r="13119" spans="7:13" x14ac:dyDescent="0.45">
      <c r="G13119" s="497"/>
      <c r="I13119" s="521"/>
      <c r="M13119" s="515"/>
    </row>
    <row r="13120" spans="7:13" x14ac:dyDescent="0.45">
      <c r="G13120" s="497"/>
      <c r="I13120" s="521"/>
      <c r="M13120" s="515"/>
    </row>
    <row r="13121" spans="7:13" x14ac:dyDescent="0.45">
      <c r="G13121" s="497"/>
      <c r="I13121" s="521"/>
      <c r="M13121" s="515"/>
    </row>
    <row r="13122" spans="7:13" x14ac:dyDescent="0.45">
      <c r="G13122" s="497"/>
      <c r="I13122" s="521"/>
      <c r="M13122" s="515"/>
    </row>
    <row r="13123" spans="7:13" x14ac:dyDescent="0.45">
      <c r="G13123" s="497"/>
      <c r="I13123" s="521"/>
      <c r="M13123" s="515"/>
    </row>
    <row r="13124" spans="7:13" x14ac:dyDescent="0.45">
      <c r="G13124" s="497"/>
      <c r="I13124" s="521"/>
      <c r="M13124" s="515"/>
    </row>
    <row r="13125" spans="7:13" x14ac:dyDescent="0.45">
      <c r="G13125" s="497"/>
      <c r="I13125" s="521"/>
      <c r="M13125" s="515"/>
    </row>
    <row r="13126" spans="7:13" x14ac:dyDescent="0.45">
      <c r="G13126" s="520"/>
      <c r="I13126" s="521"/>
      <c r="M13126" s="497"/>
    </row>
    <row r="13127" spans="7:13" x14ac:dyDescent="0.45">
      <c r="G13127" s="497"/>
      <c r="I13127" s="521"/>
      <c r="M13127" s="515"/>
    </row>
    <row r="13128" spans="7:13" x14ac:dyDescent="0.45">
      <c r="G13128" s="497"/>
      <c r="I13128" s="521"/>
      <c r="M13128" s="515"/>
    </row>
    <row r="13129" spans="7:13" x14ac:dyDescent="0.45">
      <c r="G13129" s="497"/>
      <c r="I13129" s="521"/>
      <c r="M13129" s="515"/>
    </row>
    <row r="13130" spans="7:13" x14ac:dyDescent="0.45">
      <c r="G13130" s="497"/>
      <c r="I13130" s="521"/>
      <c r="M13130" s="515"/>
    </row>
    <row r="13131" spans="7:13" x14ac:dyDescent="0.45">
      <c r="G13131" s="497"/>
      <c r="I13131" s="521"/>
      <c r="M13131" s="515"/>
    </row>
    <row r="13132" spans="7:13" x14ac:dyDescent="0.45">
      <c r="G13132" s="497"/>
      <c r="I13132" s="521"/>
      <c r="M13132" s="515"/>
    </row>
    <row r="13133" spans="7:13" x14ac:dyDescent="0.45">
      <c r="G13133" s="497"/>
      <c r="I13133" s="521"/>
      <c r="M13133" s="515"/>
    </row>
    <row r="13134" spans="7:13" x14ac:dyDescent="0.45">
      <c r="G13134" s="497"/>
      <c r="I13134" s="521"/>
      <c r="M13134" s="515"/>
    </row>
    <row r="13135" spans="7:13" x14ac:dyDescent="0.45">
      <c r="G13135" s="520"/>
      <c r="I13135" s="521"/>
      <c r="M13135" s="497"/>
    </row>
    <row r="13136" spans="7:13" x14ac:dyDescent="0.45">
      <c r="G13136" s="497"/>
      <c r="I13136" s="521"/>
      <c r="M13136" s="515"/>
    </row>
    <row r="13137" spans="7:13" x14ac:dyDescent="0.45">
      <c r="G13137" s="497"/>
      <c r="I13137" s="521"/>
      <c r="M13137" s="515"/>
    </row>
    <row r="13138" spans="7:13" x14ac:dyDescent="0.45">
      <c r="G13138" s="497"/>
      <c r="I13138" s="521"/>
      <c r="M13138" s="515"/>
    </row>
    <row r="13139" spans="7:13" x14ac:dyDescent="0.45">
      <c r="G13139" s="497"/>
      <c r="I13139" s="521"/>
      <c r="M13139" s="515"/>
    </row>
    <row r="13140" spans="7:13" x14ac:dyDescent="0.45">
      <c r="G13140" s="497"/>
      <c r="I13140" s="521"/>
      <c r="M13140" s="515"/>
    </row>
    <row r="13141" spans="7:13" x14ac:dyDescent="0.45">
      <c r="G13141" s="497"/>
      <c r="I13141" s="521"/>
      <c r="M13141" s="515"/>
    </row>
    <row r="13142" spans="7:13" x14ac:dyDescent="0.45">
      <c r="G13142" s="497"/>
      <c r="I13142" s="521"/>
      <c r="M13142" s="515"/>
    </row>
    <row r="13143" spans="7:13" x14ac:dyDescent="0.45">
      <c r="G13143" s="520"/>
      <c r="I13143" s="521"/>
      <c r="M13143" s="497"/>
    </row>
    <row r="13144" spans="7:13" x14ac:dyDescent="0.45">
      <c r="G13144" s="497"/>
      <c r="I13144" s="521"/>
      <c r="M13144" s="515"/>
    </row>
    <row r="13145" spans="7:13" x14ac:dyDescent="0.45">
      <c r="G13145" s="497"/>
      <c r="I13145" s="521"/>
      <c r="M13145" s="515"/>
    </row>
    <row r="13146" spans="7:13" x14ac:dyDescent="0.45">
      <c r="G13146" s="497"/>
      <c r="I13146" s="521"/>
      <c r="M13146" s="515"/>
    </row>
    <row r="13147" spans="7:13" x14ac:dyDescent="0.45">
      <c r="G13147" s="497"/>
      <c r="I13147" s="521"/>
      <c r="M13147" s="515"/>
    </row>
    <row r="13148" spans="7:13" x14ac:dyDescent="0.45">
      <c r="G13148" s="497"/>
      <c r="I13148" s="521"/>
      <c r="M13148" s="515"/>
    </row>
    <row r="13149" spans="7:13" x14ac:dyDescent="0.45">
      <c r="G13149" s="497"/>
      <c r="I13149" s="521"/>
      <c r="M13149" s="515"/>
    </row>
    <row r="13150" spans="7:13" x14ac:dyDescent="0.45">
      <c r="G13150" s="497"/>
      <c r="I13150" s="521"/>
      <c r="M13150" s="515"/>
    </row>
    <row r="13151" spans="7:13" x14ac:dyDescent="0.45">
      <c r="G13151" s="497"/>
      <c r="I13151" s="521"/>
      <c r="M13151" s="515"/>
    </row>
    <row r="13152" spans="7:13" x14ac:dyDescent="0.45">
      <c r="G13152" s="497"/>
      <c r="I13152" s="521"/>
      <c r="M13152" s="515"/>
    </row>
    <row r="13153" spans="7:13" x14ac:dyDescent="0.45">
      <c r="G13153" s="497"/>
      <c r="I13153" s="521"/>
      <c r="M13153" s="515"/>
    </row>
    <row r="13154" spans="7:13" x14ac:dyDescent="0.45">
      <c r="G13154" s="497"/>
      <c r="I13154" s="521"/>
      <c r="M13154" s="515"/>
    </row>
    <row r="13155" spans="7:13" x14ac:dyDescent="0.45">
      <c r="M13155" s="520"/>
    </row>
    <row r="13157" spans="7:13" x14ac:dyDescent="0.45">
      <c r="M13157" s="520"/>
    </row>
    <row r="13158" spans="7:13" x14ac:dyDescent="0.45">
      <c r="M13158" s="515"/>
    </row>
    <row r="13159" spans="7:13" x14ac:dyDescent="0.45">
      <c r="M13159" s="520"/>
    </row>
    <row r="13161" spans="7:13" x14ac:dyDescent="0.45">
      <c r="M13161" s="515"/>
    </row>
    <row r="13162" spans="7:13" x14ac:dyDescent="0.45">
      <c r="M13162" s="520"/>
    </row>
    <row r="13163" spans="7:13" x14ac:dyDescent="0.45">
      <c r="M13163" s="515"/>
    </row>
    <row r="13165" spans="7:13" x14ac:dyDescent="0.45">
      <c r="M13165" s="515"/>
    </row>
    <row r="13166" spans="7:13" x14ac:dyDescent="0.45">
      <c r="M13166" s="515"/>
    </row>
    <row r="13167" spans="7:13" x14ac:dyDescent="0.45">
      <c r="M13167" s="515"/>
    </row>
    <row r="13168" spans="7:13" x14ac:dyDescent="0.45">
      <c r="M13168" s="515"/>
    </row>
    <row r="13169" spans="13:13" x14ac:dyDescent="0.45">
      <c r="M13169" s="520"/>
    </row>
    <row r="13171" spans="13:13" x14ac:dyDescent="0.45">
      <c r="M13171" s="515"/>
    </row>
    <row r="13172" spans="13:13" x14ac:dyDescent="0.45">
      <c r="M13172" s="515"/>
    </row>
    <row r="13175" spans="13:13" x14ac:dyDescent="0.45">
      <c r="M13175" s="515"/>
    </row>
    <row r="13176" spans="13:13" x14ac:dyDescent="0.45">
      <c r="M13176" s="515"/>
    </row>
    <row r="13177" spans="13:13" x14ac:dyDescent="0.45">
      <c r="M13177" s="515"/>
    </row>
    <row r="13178" spans="13:13" x14ac:dyDescent="0.45">
      <c r="M13178" s="515"/>
    </row>
    <row r="13180" spans="13:13" x14ac:dyDescent="0.45">
      <c r="M13180" s="520"/>
    </row>
    <row r="13181" spans="13:13" x14ac:dyDescent="0.45">
      <c r="M13181" s="515"/>
    </row>
    <row r="13182" spans="13:13" x14ac:dyDescent="0.45">
      <c r="M13182" s="515"/>
    </row>
    <row r="13183" spans="13:13" x14ac:dyDescent="0.45">
      <c r="M13183" s="515"/>
    </row>
    <row r="13184" spans="13:13" x14ac:dyDescent="0.45">
      <c r="M13184" s="520"/>
    </row>
    <row r="13185" spans="13:13" x14ac:dyDescent="0.45">
      <c r="M13185" s="520"/>
    </row>
    <row r="13186" spans="13:13" x14ac:dyDescent="0.45">
      <c r="M13186" s="520"/>
    </row>
    <row r="13187" spans="13:13" x14ac:dyDescent="0.45">
      <c r="M13187" s="520"/>
    </row>
    <row r="13191" spans="13:13" x14ac:dyDescent="0.45">
      <c r="M13191" s="515"/>
    </row>
    <row r="13192" spans="13:13" x14ac:dyDescent="0.45">
      <c r="M13192" s="515"/>
    </row>
    <row r="13193" spans="13:13" x14ac:dyDescent="0.45">
      <c r="M13193" s="520"/>
    </row>
    <row r="13196" spans="13:13" x14ac:dyDescent="0.45">
      <c r="M13196" s="520"/>
    </row>
    <row r="13198" spans="13:13" x14ac:dyDescent="0.45">
      <c r="M13198" s="515"/>
    </row>
    <row r="13199" spans="13:13" x14ac:dyDescent="0.45">
      <c r="M13199" s="520"/>
    </row>
    <row r="13200" spans="13:13" x14ac:dyDescent="0.45">
      <c r="M13200" s="515"/>
    </row>
    <row r="13201" spans="7:13" x14ac:dyDescent="0.45">
      <c r="M13201" s="520"/>
    </row>
    <row r="13203" spans="7:13" x14ac:dyDescent="0.45">
      <c r="M13203" s="515"/>
    </row>
    <row r="13204" spans="7:13" x14ac:dyDescent="0.45">
      <c r="M13204" s="515"/>
    </row>
    <row r="13205" spans="7:13" x14ac:dyDescent="0.45">
      <c r="M13205" s="515"/>
    </row>
    <row r="13206" spans="7:13" x14ac:dyDescent="0.45">
      <c r="M13206" s="515"/>
    </row>
    <row r="13207" spans="7:13" x14ac:dyDescent="0.45">
      <c r="M13207" s="515"/>
    </row>
    <row r="13208" spans="7:13" x14ac:dyDescent="0.45">
      <c r="M13208" s="515"/>
    </row>
    <row r="13209" spans="7:13" x14ac:dyDescent="0.45">
      <c r="M13209" s="515"/>
    </row>
    <row r="13210" spans="7:13" x14ac:dyDescent="0.45">
      <c r="M13210" s="515"/>
    </row>
    <row r="13213" spans="7:13" x14ac:dyDescent="0.45">
      <c r="M13213" s="520"/>
    </row>
    <row r="13214" spans="7:13" x14ac:dyDescent="0.45">
      <c r="M13214" s="515"/>
    </row>
    <row r="13215" spans="7:13" x14ac:dyDescent="0.45">
      <c r="M13215" s="515"/>
    </row>
    <row r="13216" spans="7:13" x14ac:dyDescent="0.45">
      <c r="G13216" s="497"/>
      <c r="I13216" s="521"/>
      <c r="M13216" s="497"/>
    </row>
    <row r="13217" spans="7:13" x14ac:dyDescent="0.45">
      <c r="G13217" s="497"/>
      <c r="I13217" s="521"/>
      <c r="M13217" s="497"/>
    </row>
    <row r="13218" spans="7:13" x14ac:dyDescent="0.45">
      <c r="G13218" s="497"/>
      <c r="I13218" s="521"/>
      <c r="M13218" s="497"/>
    </row>
    <row r="13219" spans="7:13" x14ac:dyDescent="0.45">
      <c r="G13219" s="497"/>
      <c r="I13219" s="521"/>
      <c r="M13219" s="497"/>
    </row>
  </sheetData>
  <sheetProtection password="CA36" sheet="1" objects="1" scenarios="1" selectLockedCells="1" selectUnlockedCells="1"/>
  <conditionalFormatting sqref="A13220:A64408 A1 A2119:A13158">
    <cfRule type="duplicateValues" dxfId="74" priority="811"/>
  </conditionalFormatting>
  <conditionalFormatting sqref="A12978">
    <cfRule type="duplicateValues" dxfId="73" priority="812"/>
  </conditionalFormatting>
  <conditionalFormatting sqref="A13111:A13158">
    <cfRule type="duplicateValues" dxfId="72" priority="813"/>
  </conditionalFormatting>
  <conditionalFormatting sqref="A12974:A12977">
    <cfRule type="duplicateValues" dxfId="71" priority="814"/>
  </conditionalFormatting>
  <conditionalFormatting sqref="A12974:A13110">
    <cfRule type="duplicateValues" dxfId="70" priority="815"/>
  </conditionalFormatting>
  <conditionalFormatting sqref="A12974:A13158">
    <cfRule type="duplicateValues" dxfId="69" priority="816"/>
  </conditionalFormatting>
  <conditionalFormatting sqref="A13206:A13219">
    <cfRule type="duplicateValues" dxfId="68" priority="809"/>
  </conditionalFormatting>
  <conditionalFormatting sqref="A536">
    <cfRule type="duplicateValues" dxfId="67" priority="751" stopIfTrue="1"/>
  </conditionalFormatting>
  <conditionalFormatting sqref="A536">
    <cfRule type="duplicateValues" dxfId="66" priority="749" stopIfTrue="1"/>
    <cfRule type="duplicateValues" dxfId="65" priority="750" stopIfTrue="1"/>
  </conditionalFormatting>
  <conditionalFormatting sqref="A1252">
    <cfRule type="duplicateValues" dxfId="64" priority="741" stopIfTrue="1"/>
  </conditionalFormatting>
  <conditionalFormatting sqref="A1255">
    <cfRule type="duplicateValues" dxfId="63" priority="740" stopIfTrue="1"/>
  </conditionalFormatting>
  <conditionalFormatting sqref="A1255">
    <cfRule type="duplicateValues" dxfId="62" priority="738" stopIfTrue="1"/>
    <cfRule type="duplicateValues" dxfId="61" priority="739" stopIfTrue="1"/>
  </conditionalFormatting>
  <conditionalFormatting sqref="A1253:A2118">
    <cfRule type="duplicateValues" dxfId="60" priority="798" stopIfTrue="1"/>
  </conditionalFormatting>
  <conditionalFormatting sqref="A1253:A2118">
    <cfRule type="duplicateValues" dxfId="59" priority="799" stopIfTrue="1"/>
    <cfRule type="duplicateValues" dxfId="58" priority="800" stopIfTrue="1"/>
  </conditionalFormatting>
  <conditionalFormatting sqref="A69:A71 A402:A404 A735:A737 A1068:A1070 A1401:A1403 A1734:A1736">
    <cfRule type="duplicateValues" dxfId="57" priority="95" stopIfTrue="1"/>
  </conditionalFormatting>
  <conditionalFormatting sqref="A69:A71 A402:A404 A735:A737 A1068:A1070 A1401:A1403 A1734:A1736">
    <cfRule type="duplicateValues" dxfId="56" priority="93" stopIfTrue="1"/>
    <cfRule type="duplicateValues" dxfId="55" priority="94" stopIfTrue="1"/>
  </conditionalFormatting>
  <conditionalFormatting sqref="A2:A1844">
    <cfRule type="duplicateValues" dxfId="54" priority="90" stopIfTrue="1"/>
  </conditionalFormatting>
  <conditionalFormatting sqref="A2:A1844">
    <cfRule type="duplicateValues" dxfId="53" priority="88" stopIfTrue="1"/>
    <cfRule type="duplicateValues" dxfId="52" priority="89" stopIfTrue="1"/>
  </conditionalFormatting>
  <conditionalFormatting sqref="A1236">
    <cfRule type="duplicateValues" dxfId="51" priority="76" stopIfTrue="1"/>
  </conditionalFormatting>
  <conditionalFormatting sqref="A1236">
    <cfRule type="duplicateValues" dxfId="50" priority="74" stopIfTrue="1"/>
    <cfRule type="duplicateValues" dxfId="49" priority="75" stopIfTrue="1"/>
  </conditionalFormatting>
  <conditionalFormatting sqref="A1958">
    <cfRule type="duplicateValues" dxfId="48" priority="66" stopIfTrue="1"/>
  </conditionalFormatting>
  <conditionalFormatting sqref="A1961">
    <cfRule type="duplicateValues" dxfId="47" priority="65" stopIfTrue="1"/>
  </conditionalFormatting>
  <conditionalFormatting sqref="A1961">
    <cfRule type="duplicateValues" dxfId="46" priority="63" stopIfTrue="1"/>
    <cfRule type="duplicateValues" dxfId="45" priority="64" stopIfTrue="1"/>
  </conditionalFormatting>
  <conditionalFormatting sqref="A1237:A1958">
    <cfRule type="duplicateValues" dxfId="44" priority="41" stopIfTrue="1"/>
  </conditionalFormatting>
  <conditionalFormatting sqref="A1237:A1958">
    <cfRule type="duplicateValues" dxfId="43" priority="39" stopIfTrue="1"/>
    <cfRule type="duplicateValues" dxfId="42" priority="40" stopIfTrue="1"/>
  </conditionalFormatting>
  <conditionalFormatting sqref="A1959:A2825">
    <cfRule type="duplicateValues" dxfId="41" priority="36" stopIfTrue="1"/>
  </conditionalFormatting>
  <conditionalFormatting sqref="A1959:A2825">
    <cfRule type="duplicateValues" dxfId="40" priority="34" stopIfTrue="1"/>
    <cfRule type="duplicateValues" dxfId="39" priority="35" stopIfTrue="1"/>
  </conditionalFormatting>
  <conditionalFormatting sqref="O408 O423 O430 O452 O442 O468 O471 O503 O508 O510 O523:O524 O596 O1051 O605 O1008 O617 O632 O626:O627 O681 O686 O699:O700 O702:O703 O706 O708 O710 O745 O566 O386 O390 O156">
    <cfRule type="cellIs" dxfId="38" priority="31" stopIfTrue="1" operator="lessThan">
      <formula>50</formula>
    </cfRule>
    <cfRule type="cellIs" dxfId="37" priority="32" stopIfTrue="1" operator="greaterThanOrEqual">
      <formula>50</formula>
    </cfRule>
  </conditionalFormatting>
  <conditionalFormatting sqref="O430 O442 O452 O468 O471 O503 O508 O510 O523:O524 O596 O1051 O605 O1008 O617 O632 O626:O627 O681 O686 O699:O700 O702:O703 O706 O708 O710 O745 O566 O386 O390 O408 O423 O156">
    <cfRule type="cellIs" dxfId="36" priority="20" stopIfTrue="1" operator="lessThan">
      <formula>50</formula>
    </cfRule>
  </conditionalFormatting>
  <conditionalFormatting sqref="O430 O442 O452 O468 O471 O503 O508 O510 O523:O524 O596 O1051 O605 O1008 O617 O632 O626:O627 O681 O686 O699:O700 O702:O703 O706 O708 O710 O745 O566 O386 O390 O408 O423 O156">
    <cfRule type="cellIs" dxfId="35" priority="14" stopIfTrue="1" operator="lessThanOrEqual">
      <formula>49</formula>
    </cfRule>
    <cfRule type="cellIs" dxfId="34" priority="15" stopIfTrue="1" operator="lessThan">
      <formula>50</formula>
    </cfRule>
    <cfRule type="cellIs" dxfId="33" priority="16" stopIfTrue="1" operator="greaterThanOrEqual">
      <formula>50</formula>
    </cfRule>
  </conditionalFormatting>
  <conditionalFormatting sqref="O1295 O1222 O1204 O1106">
    <cfRule type="cellIs" dxfId="32" priority="12" stopIfTrue="1" operator="lessThan">
      <formula>50</formula>
    </cfRule>
    <cfRule type="cellIs" dxfId="31" priority="13" stopIfTrue="1" operator="greaterThanOrEqual">
      <formula>50</formula>
    </cfRule>
  </conditionalFormatting>
  <conditionalFormatting sqref="O1295 O1222 O1204 O1106">
    <cfRule type="cellIs" dxfId="30" priority="11" stopIfTrue="1" operator="lessThan">
      <formula>50</formula>
    </cfRule>
  </conditionalFormatting>
  <conditionalFormatting sqref="O1295">
    <cfRule type="cellIs" dxfId="29" priority="9" stopIfTrue="1" operator="lessThan">
      <formula>50</formula>
    </cfRule>
    <cfRule type="cellIs" dxfId="28" priority="10" stopIfTrue="1" operator="greaterThanOrEqual">
      <formula>50</formula>
    </cfRule>
  </conditionalFormatting>
  <conditionalFormatting sqref="O1295 O1222 O1204 O1106">
    <cfRule type="cellIs" dxfId="27" priority="6" stopIfTrue="1" operator="lessThanOrEqual">
      <formula>49</formula>
    </cfRule>
    <cfRule type="cellIs" dxfId="26" priority="7" stopIfTrue="1" operator="lessThan">
      <formula>50</formula>
    </cfRule>
    <cfRule type="cellIs" dxfId="25" priority="8" stopIfTrue="1" operator="greaterThanOrEqual">
      <formula>50</formula>
    </cfRule>
  </conditionalFormatting>
  <conditionalFormatting sqref="O1295">
    <cfRule type="cellIs" dxfId="24" priority="4" stopIfTrue="1" operator="greaterThanOrEqual">
      <formula>50</formula>
    </cfRule>
    <cfRule type="cellIs" dxfId="23" priority="5" stopIfTrue="1" operator="lessThan">
      <formula>50</formula>
    </cfRule>
  </conditionalFormatting>
  <conditionalFormatting sqref="O1295">
    <cfRule type="cellIs" dxfId="22" priority="1" stopIfTrue="1" operator="lessThan">
      <formula>50</formula>
    </cfRule>
    <cfRule type="cellIs" priority="2" stopIfTrue="1" operator="lessThan">
      <formula>50</formula>
    </cfRule>
    <cfRule type="cellIs" dxfId="21" priority="3" stopIfTrue="1" operator="greaterThanOrEqual">
      <formula>50</formula>
    </cfRule>
  </conditionalFormatting>
  <conditionalFormatting sqref="A2:A1844">
    <cfRule type="duplicateValues" dxfId="20" priority="971" stopIfTrue="1"/>
  </conditionalFormatting>
  <conditionalFormatting sqref="A2:A1844">
    <cfRule type="duplicateValues" dxfId="19" priority="975" stopIfTrue="1"/>
    <cfRule type="duplicateValues" dxfId="18" priority="976" stopIfTrue="1"/>
  </conditionalFormatting>
  <conditionalFormatting sqref="A2:A1844">
    <cfRule type="duplicateValues" dxfId="17" priority="977" stopIfTrue="1"/>
  </conditionalFormatting>
  <conditionalFormatting sqref="A2:A1844">
    <cfRule type="duplicateValues" dxfId="16" priority="979" stopIfTrue="1"/>
  </conditionalFormatting>
  <conditionalFormatting sqref="A2:A1844">
    <cfRule type="duplicateValues" dxfId="15" priority="980" stopIfTrue="1"/>
    <cfRule type="duplicateValues" dxfId="14" priority="981" stopIfTrue="1"/>
  </conditionalFormatting>
  <conditionalFormatting sqref="A2:A1844">
    <cfRule type="duplicateValues" dxfId="13" priority="982" stopIfTrue="1"/>
  </conditionalFormatting>
  <conditionalFormatting sqref="A2:A1958">
    <cfRule type="duplicateValues" dxfId="12" priority="986" stopIfTrue="1"/>
  </conditionalFormatting>
  <conditionalFormatting sqref="A2:A1957">
    <cfRule type="duplicateValues" dxfId="11" priority="987" stopIfTrue="1"/>
  </conditionalFormatting>
  <conditionalFormatting sqref="A537:A1252">
    <cfRule type="duplicateValues" dxfId="10" priority="1038" stopIfTrue="1"/>
  </conditionalFormatting>
  <conditionalFormatting sqref="A537:A1252">
    <cfRule type="duplicateValues" dxfId="9" priority="1040" stopIfTrue="1"/>
    <cfRule type="duplicateValues" dxfId="8" priority="1041" stopIfTrue="1"/>
  </conditionalFormatting>
  <conditionalFormatting sqref="A2:A1956">
    <cfRule type="duplicateValues" dxfId="7" priority="1272" stopIfTrue="1"/>
  </conditionalFormatting>
  <conditionalFormatting sqref="A2:A2825">
    <cfRule type="duplicateValues" dxfId="6" priority="1274" stopIfTrue="1"/>
  </conditionalFormatting>
  <conditionalFormatting sqref="A2:A2118">
    <cfRule type="duplicateValues" dxfId="5" priority="1323" stopIfTrue="1"/>
  </conditionalFormatting>
  <conditionalFormatting sqref="B12979">
    <cfRule type="duplicateValues" dxfId="4" priority="1380"/>
  </conditionalFormatting>
  <conditionalFormatting sqref="B12978">
    <cfRule type="duplicateValues" dxfId="3" priority="1381"/>
  </conditionalFormatting>
  <conditionalFormatting sqref="B12980:B13110">
    <cfRule type="duplicateValues" dxfId="2" priority="1382"/>
  </conditionalFormatting>
  <conditionalFormatting sqref="B12974:B12977">
    <cfRule type="duplicateValues" dxfId="1" priority="1383"/>
  </conditionalFormatting>
  <conditionalFormatting sqref="B13159:B13196">
    <cfRule type="duplicateValues" dxfId="0" priority="1384"/>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
  <dimension ref="A1:C9"/>
  <sheetViews>
    <sheetView showRowColHeaders="0" rightToLeft="1" workbookViewId="0">
      <selection sqref="A1:C9"/>
    </sheetView>
  </sheetViews>
  <sheetFormatPr defaultRowHeight="14.25" x14ac:dyDescent="0.2"/>
  <sheetData>
    <row r="1" spans="1:3" x14ac:dyDescent="0.2">
      <c r="A1" s="39" t="s">
        <v>185</v>
      </c>
      <c r="B1" s="39" t="s">
        <v>186</v>
      </c>
      <c r="C1" s="1"/>
    </row>
    <row r="2" spans="1:3" x14ac:dyDescent="0.2">
      <c r="A2" s="39">
        <v>700980</v>
      </c>
      <c r="B2" s="39" t="s">
        <v>179</v>
      </c>
      <c r="C2" s="1"/>
    </row>
    <row r="3" spans="1:3" x14ac:dyDescent="0.2">
      <c r="A3" s="39">
        <v>700653</v>
      </c>
      <c r="B3" s="39" t="s">
        <v>187</v>
      </c>
      <c r="C3" s="1"/>
    </row>
    <row r="4" spans="1:3" x14ac:dyDescent="0.2">
      <c r="A4" s="39">
        <v>700124</v>
      </c>
      <c r="B4" s="39" t="s">
        <v>188</v>
      </c>
      <c r="C4" s="1"/>
    </row>
    <row r="5" spans="1:3" x14ac:dyDescent="0.2">
      <c r="A5" s="39">
        <v>700934</v>
      </c>
      <c r="B5" s="39" t="s">
        <v>189</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8</vt:i4>
      </vt:variant>
    </vt:vector>
  </HeadingPairs>
  <TitlesOfParts>
    <vt:vector size="8" baseType="lpstr">
      <vt:lpstr>تعليمات التسجيل </vt:lpstr>
      <vt:lpstr>أسماء الطلاب</vt:lpstr>
      <vt:lpstr>إدخال البيانات</vt:lpstr>
      <vt:lpstr>إختيار المقررات</vt:lpstr>
      <vt:lpstr>الإستمارة</vt:lpstr>
      <vt:lpstr>رياض</vt:lpstr>
      <vt:lpstr>ورقة2</vt:lpstr>
      <vt:lpstr>ورقة1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admin</cp:lastModifiedBy>
  <cp:revision/>
  <cp:lastPrinted>2020-12-20T07:41:55Z</cp:lastPrinted>
  <dcterms:created xsi:type="dcterms:W3CDTF">2015-06-05T18:17:20Z</dcterms:created>
  <dcterms:modified xsi:type="dcterms:W3CDTF">2020-12-20T07:43:18Z</dcterms:modified>
</cp:coreProperties>
</file>